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23715" windowHeight="9915"/>
  </bookViews>
  <sheets>
    <sheet name="Sommaire mois commun" sheetId="9" r:id="rId1"/>
    <sheet name="Achat mois commun" sheetId="3" r:id="rId2"/>
    <sheet name="Feuil1" sheetId="10" r:id="rId3"/>
  </sheets>
  <calcPr calcId="145621"/>
</workbook>
</file>

<file path=xl/calcChain.xml><?xml version="1.0" encoding="utf-8"?>
<calcChain xmlns="http://schemas.openxmlformats.org/spreadsheetml/2006/main">
  <c r="K11" i="9" l="1"/>
  <c r="K12" i="9"/>
  <c r="K13" i="9"/>
  <c r="K14" i="9"/>
  <c r="K10" i="9" l="1"/>
  <c r="J10" i="9"/>
  <c r="J21" i="9"/>
  <c r="K9" i="9"/>
  <c r="J9" i="9"/>
  <c r="K5" i="9"/>
  <c r="J5" i="9"/>
  <c r="K4" i="9"/>
  <c r="K3" i="9"/>
  <c r="J3" i="9"/>
  <c r="J4" i="9"/>
  <c r="C15" i="9"/>
  <c r="F11" i="9"/>
  <c r="F12" i="9"/>
  <c r="F13" i="9"/>
  <c r="F14" i="9"/>
  <c r="F10" i="9"/>
  <c r="F9" i="9"/>
  <c r="E11" i="9"/>
  <c r="E12" i="9"/>
  <c r="E13" i="9"/>
  <c r="E14" i="9"/>
  <c r="E15" i="9"/>
  <c r="G105" i="3"/>
  <c r="H21" i="9"/>
  <c r="G21" i="9"/>
  <c r="F21" i="9" l="1"/>
  <c r="I21" i="9"/>
  <c r="H5" i="9" l="1"/>
  <c r="F3" i="9"/>
  <c r="C26" i="3"/>
  <c r="K22" i="3" s="1"/>
  <c r="C16" i="3"/>
  <c r="D15" i="3"/>
  <c r="D14" i="3"/>
  <c r="D13" i="3"/>
  <c r="D12" i="3"/>
  <c r="G11" i="3"/>
  <c r="D21" i="3" s="1"/>
  <c r="D11" i="3"/>
  <c r="D10" i="3"/>
  <c r="K9" i="3"/>
  <c r="G3" i="9" s="1"/>
  <c r="G5" i="9" s="1"/>
  <c r="K8" i="3"/>
  <c r="K7" i="3"/>
  <c r="E3" i="9" s="1"/>
  <c r="C7" i="3"/>
  <c r="K6" i="3"/>
  <c r="D3" i="9" s="1"/>
  <c r="G6" i="3"/>
  <c r="K5" i="3"/>
  <c r="H5" i="3"/>
  <c r="G15" i="3" s="1"/>
  <c r="C56" i="3"/>
  <c r="K52" i="3" s="1"/>
  <c r="C46" i="3"/>
  <c r="D45" i="3"/>
  <c r="D44" i="3"/>
  <c r="D43" i="3"/>
  <c r="D42" i="3"/>
  <c r="G41" i="3"/>
  <c r="D52" i="3" s="1"/>
  <c r="D41" i="3"/>
  <c r="D40" i="3"/>
  <c r="K39" i="3"/>
  <c r="G4" i="9" s="1"/>
  <c r="K38" i="3"/>
  <c r="F4" i="9" s="1"/>
  <c r="K37" i="3"/>
  <c r="E4" i="9" s="1"/>
  <c r="C37" i="3"/>
  <c r="H36" i="3" s="1"/>
  <c r="G51" i="3" s="1"/>
  <c r="K36" i="3"/>
  <c r="D4" i="9" s="1"/>
  <c r="G36" i="3"/>
  <c r="K35" i="3"/>
  <c r="H35" i="3"/>
  <c r="G45" i="3" s="1"/>
  <c r="K189" i="3"/>
  <c r="K99" i="3"/>
  <c r="K96" i="3"/>
  <c r="K95" i="3"/>
  <c r="K412" i="3"/>
  <c r="C406" i="3"/>
  <c r="D405" i="3"/>
  <c r="D404" i="3"/>
  <c r="D403" i="3"/>
  <c r="D402" i="3"/>
  <c r="G401" i="3"/>
  <c r="D415" i="3" s="1"/>
  <c r="D401" i="3"/>
  <c r="K400" i="3"/>
  <c r="D400" i="3"/>
  <c r="K399" i="3"/>
  <c r="K398" i="3"/>
  <c r="K397" i="3"/>
  <c r="C397" i="3"/>
  <c r="H396" i="3" s="1"/>
  <c r="G411" i="3" s="1"/>
  <c r="K396" i="3"/>
  <c r="K401" i="3" s="1"/>
  <c r="G396" i="3"/>
  <c r="K395" i="3"/>
  <c r="H395" i="3"/>
  <c r="G405" i="3" s="1"/>
  <c r="C386" i="3"/>
  <c r="K382" i="3" s="1"/>
  <c r="C376" i="3"/>
  <c r="D375" i="3"/>
  <c r="D374" i="3"/>
  <c r="D373" i="3"/>
  <c r="D372" i="3"/>
  <c r="G371" i="3"/>
  <c r="D381" i="3" s="1"/>
  <c r="D371" i="3"/>
  <c r="K370" i="3"/>
  <c r="D370" i="3"/>
  <c r="K369" i="3"/>
  <c r="K368" i="3"/>
  <c r="K367" i="3"/>
  <c r="C367" i="3"/>
  <c r="K366" i="3"/>
  <c r="G366" i="3"/>
  <c r="K365" i="3"/>
  <c r="K352" i="3"/>
  <c r="D355" i="3"/>
  <c r="D353" i="3"/>
  <c r="C346" i="3"/>
  <c r="D345" i="3"/>
  <c r="D344" i="3"/>
  <c r="D343" i="3"/>
  <c r="D342" i="3"/>
  <c r="G341" i="3"/>
  <c r="D351" i="3" s="1"/>
  <c r="D341" i="3"/>
  <c r="K340" i="3"/>
  <c r="D340" i="3"/>
  <c r="K339" i="3"/>
  <c r="K338" i="3"/>
  <c r="K337" i="3"/>
  <c r="C337" i="3"/>
  <c r="H335" i="3" s="1"/>
  <c r="K336" i="3"/>
  <c r="G336" i="3"/>
  <c r="K335" i="3"/>
  <c r="C326" i="3"/>
  <c r="K322" i="3" s="1"/>
  <c r="C316" i="3"/>
  <c r="D315" i="3"/>
  <c r="D314" i="3"/>
  <c r="D313" i="3"/>
  <c r="D312" i="3"/>
  <c r="G311" i="3"/>
  <c r="D321" i="3" s="1"/>
  <c r="D311" i="3"/>
  <c r="K310" i="3"/>
  <c r="D310" i="3"/>
  <c r="D316" i="3" s="1"/>
  <c r="K309" i="3"/>
  <c r="K308" i="3"/>
  <c r="K307" i="3"/>
  <c r="C307" i="3"/>
  <c r="H305" i="3" s="1"/>
  <c r="K306" i="3"/>
  <c r="K311" i="3" s="1"/>
  <c r="G306" i="3"/>
  <c r="K305" i="3"/>
  <c r="C296" i="3"/>
  <c r="K292" i="3" s="1"/>
  <c r="C286" i="3"/>
  <c r="D285" i="3"/>
  <c r="D284" i="3"/>
  <c r="D283" i="3"/>
  <c r="D282" i="3"/>
  <c r="G281" i="3"/>
  <c r="D290" i="3" s="1"/>
  <c r="D281" i="3"/>
  <c r="K280" i="3"/>
  <c r="D280" i="3"/>
  <c r="K279" i="3"/>
  <c r="K278" i="3"/>
  <c r="K277" i="3"/>
  <c r="C277" i="3"/>
  <c r="H276" i="3" s="1"/>
  <c r="K276" i="3"/>
  <c r="G276" i="3"/>
  <c r="K275" i="3"/>
  <c r="H275" i="3"/>
  <c r="G285" i="3" s="1"/>
  <c r="C266" i="3"/>
  <c r="K262" i="3" s="1"/>
  <c r="D263" i="3"/>
  <c r="C256" i="3"/>
  <c r="D255" i="3"/>
  <c r="D254" i="3"/>
  <c r="D253" i="3"/>
  <c r="D252" i="3"/>
  <c r="G251" i="3"/>
  <c r="D264" i="3" s="1"/>
  <c r="D251" i="3"/>
  <c r="K250" i="3"/>
  <c r="D250" i="3"/>
  <c r="K249" i="3"/>
  <c r="K248" i="3"/>
  <c r="K247" i="3"/>
  <c r="C247" i="3"/>
  <c r="H245" i="3" s="1"/>
  <c r="K246" i="3"/>
  <c r="G246" i="3"/>
  <c r="K245" i="3"/>
  <c r="K219" i="3"/>
  <c r="K220" i="3"/>
  <c r="C236" i="3"/>
  <c r="K232" i="3" s="1"/>
  <c r="C226" i="3"/>
  <c r="D225" i="3"/>
  <c r="D224" i="3"/>
  <c r="D223" i="3"/>
  <c r="D222" i="3"/>
  <c r="G221" i="3"/>
  <c r="D231" i="3" s="1"/>
  <c r="D221" i="3"/>
  <c r="D220" i="3"/>
  <c r="K218" i="3"/>
  <c r="K217" i="3"/>
  <c r="C217" i="3"/>
  <c r="H216" i="3" s="1"/>
  <c r="G231" i="3" s="1"/>
  <c r="K216" i="3"/>
  <c r="K215" i="3"/>
  <c r="C206" i="3"/>
  <c r="K202" i="3" s="1"/>
  <c r="C196" i="3"/>
  <c r="D195" i="3"/>
  <c r="D194" i="3"/>
  <c r="D193" i="3"/>
  <c r="D192" i="3"/>
  <c r="G191" i="3"/>
  <c r="D201" i="3" s="1"/>
  <c r="D191" i="3"/>
  <c r="D190" i="3"/>
  <c r="K188" i="3"/>
  <c r="K187" i="3"/>
  <c r="C187" i="3"/>
  <c r="H186" i="3" s="1"/>
  <c r="G201" i="3" s="1"/>
  <c r="K186" i="3"/>
  <c r="G186" i="3"/>
  <c r="K185" i="3"/>
  <c r="H185" i="3"/>
  <c r="H187" i="3" s="1"/>
  <c r="C176" i="3"/>
  <c r="K172" i="3" s="1"/>
  <c r="D175" i="3"/>
  <c r="D174" i="3"/>
  <c r="D173" i="3"/>
  <c r="D172" i="3"/>
  <c r="D171" i="3"/>
  <c r="D170" i="3"/>
  <c r="D176" i="3" s="1"/>
  <c r="C166" i="3"/>
  <c r="D165" i="3"/>
  <c r="D164" i="3"/>
  <c r="D163" i="3"/>
  <c r="D162" i="3"/>
  <c r="D161" i="3"/>
  <c r="D160" i="3"/>
  <c r="K159" i="3"/>
  <c r="K158" i="3"/>
  <c r="K157" i="3"/>
  <c r="C157" i="3"/>
  <c r="C167" i="3" s="1"/>
  <c r="K166" i="3" s="1"/>
  <c r="K156" i="3"/>
  <c r="G156" i="3"/>
  <c r="K155" i="3"/>
  <c r="C146" i="3"/>
  <c r="K142" i="3" s="1"/>
  <c r="D143" i="3"/>
  <c r="C136" i="3"/>
  <c r="D135" i="3"/>
  <c r="D134" i="3"/>
  <c r="D133" i="3"/>
  <c r="D132" i="3"/>
  <c r="G131" i="3"/>
  <c r="D142" i="3" s="1"/>
  <c r="D131" i="3"/>
  <c r="D130" i="3"/>
  <c r="D136" i="3" s="1"/>
  <c r="K129" i="3"/>
  <c r="K128" i="3"/>
  <c r="K127" i="3"/>
  <c r="C127" i="3"/>
  <c r="H126" i="3" s="1"/>
  <c r="G141" i="3" s="1"/>
  <c r="K126" i="3"/>
  <c r="G126" i="3"/>
  <c r="K125" i="3"/>
  <c r="C116" i="3"/>
  <c r="K112" i="3" s="1"/>
  <c r="C106" i="3"/>
  <c r="D105" i="3"/>
  <c r="D104" i="3"/>
  <c r="D103" i="3"/>
  <c r="D102" i="3"/>
  <c r="G101" i="3"/>
  <c r="D111" i="3" s="1"/>
  <c r="D101" i="3"/>
  <c r="D100" i="3"/>
  <c r="K98" i="3"/>
  <c r="K97" i="3"/>
  <c r="E10" i="9" s="1"/>
  <c r="C97" i="3"/>
  <c r="H95" i="3" s="1"/>
  <c r="G96" i="3"/>
  <c r="K160" i="3" l="1"/>
  <c r="K190" i="3"/>
  <c r="H215" i="3"/>
  <c r="H155" i="3"/>
  <c r="C287" i="3"/>
  <c r="K286" i="3" s="1"/>
  <c r="D383" i="3"/>
  <c r="H125" i="3"/>
  <c r="H127" i="3" s="1"/>
  <c r="C14" i="9"/>
  <c r="C10" i="9"/>
  <c r="C12" i="9"/>
  <c r="K100" i="3"/>
  <c r="K130" i="3"/>
  <c r="D145" i="3"/>
  <c r="D265" i="3"/>
  <c r="D323" i="3"/>
  <c r="D406" i="3"/>
  <c r="D11" i="9"/>
  <c r="D15" i="9"/>
  <c r="D10" i="9"/>
  <c r="D12" i="9"/>
  <c r="D13" i="9"/>
  <c r="D14" i="9"/>
  <c r="H156" i="3"/>
  <c r="G171" i="3" s="1"/>
  <c r="D325" i="3"/>
  <c r="D412" i="3"/>
  <c r="F5" i="9"/>
  <c r="K40" i="3"/>
  <c r="C4" i="9"/>
  <c r="K10" i="3"/>
  <c r="C17" i="3"/>
  <c r="K16" i="3" s="1"/>
  <c r="C3" i="9"/>
  <c r="I4" i="9"/>
  <c r="D46" i="3"/>
  <c r="H40" i="3" s="1"/>
  <c r="D16" i="3"/>
  <c r="H10" i="3" s="1"/>
  <c r="D166" i="3"/>
  <c r="H160" i="3" s="1"/>
  <c r="D205" i="3"/>
  <c r="D196" i="3"/>
  <c r="G196" i="3" s="1"/>
  <c r="D203" i="3"/>
  <c r="D233" i="3"/>
  <c r="D235" i="3"/>
  <c r="C377" i="3"/>
  <c r="K376" i="3" s="1"/>
  <c r="K371" i="3"/>
  <c r="D376" i="3"/>
  <c r="H370" i="3" s="1"/>
  <c r="K341" i="3"/>
  <c r="D346" i="3"/>
  <c r="H340" i="3" s="1"/>
  <c r="K281" i="3"/>
  <c r="D286" i="3"/>
  <c r="H280" i="3" s="1"/>
  <c r="K251" i="3"/>
  <c r="H397" i="3"/>
  <c r="C407" i="3"/>
  <c r="K406" i="3" s="1"/>
  <c r="G291" i="3"/>
  <c r="H277" i="3"/>
  <c r="D256" i="3"/>
  <c r="G256" i="3" s="1"/>
  <c r="K221" i="3"/>
  <c r="D226" i="3"/>
  <c r="G226" i="3" s="1"/>
  <c r="H217" i="3"/>
  <c r="D5" i="9"/>
  <c r="E5" i="9"/>
  <c r="C5" i="9"/>
  <c r="I3" i="9"/>
  <c r="D20" i="3"/>
  <c r="H6" i="3"/>
  <c r="G21" i="3" s="1"/>
  <c r="D24" i="3"/>
  <c r="D23" i="3"/>
  <c r="D25" i="3"/>
  <c r="D22" i="3"/>
  <c r="H37" i="3"/>
  <c r="C47" i="3"/>
  <c r="K46" i="3" s="1"/>
  <c r="D51" i="3"/>
  <c r="D54" i="3"/>
  <c r="D53" i="3"/>
  <c r="D55" i="3"/>
  <c r="D50" i="3"/>
  <c r="G406" i="3"/>
  <c r="G407" i="3" s="1"/>
  <c r="K405" i="3" s="1"/>
  <c r="H400" i="3"/>
  <c r="D410" i="3"/>
  <c r="D411" i="3"/>
  <c r="D414" i="3"/>
  <c r="D413" i="3"/>
  <c r="G376" i="3"/>
  <c r="D380" i="3"/>
  <c r="D382" i="3"/>
  <c r="H365" i="3"/>
  <c r="D384" i="3"/>
  <c r="D385" i="3"/>
  <c r="H366" i="3"/>
  <c r="G381" i="3" s="1"/>
  <c r="G345" i="3"/>
  <c r="G346" i="3"/>
  <c r="D350" i="3"/>
  <c r="D352" i="3"/>
  <c r="H336" i="3"/>
  <c r="G351" i="3" s="1"/>
  <c r="C347" i="3"/>
  <c r="K346" i="3" s="1"/>
  <c r="D354" i="3"/>
  <c r="H310" i="3"/>
  <c r="G316" i="3"/>
  <c r="G315" i="3"/>
  <c r="D320" i="3"/>
  <c r="D322" i="3"/>
  <c r="H306" i="3"/>
  <c r="G321" i="3" s="1"/>
  <c r="C317" i="3"/>
  <c r="K316" i="3" s="1"/>
  <c r="D324" i="3"/>
  <c r="D292" i="3"/>
  <c r="D291" i="3"/>
  <c r="D294" i="3"/>
  <c r="D293" i="3"/>
  <c r="D295" i="3"/>
  <c r="G255" i="3"/>
  <c r="D260" i="3"/>
  <c r="D262" i="3"/>
  <c r="H246" i="3"/>
  <c r="G261" i="3" s="1"/>
  <c r="C257" i="3"/>
  <c r="K256" i="3" s="1"/>
  <c r="D261" i="3"/>
  <c r="G225" i="3"/>
  <c r="C227" i="3"/>
  <c r="K226" i="3" s="1"/>
  <c r="D234" i="3"/>
  <c r="D230" i="3"/>
  <c r="D232" i="3"/>
  <c r="G195" i="3"/>
  <c r="C197" i="3"/>
  <c r="K196" i="3" s="1"/>
  <c r="D204" i="3"/>
  <c r="D200" i="3"/>
  <c r="D202" i="3"/>
  <c r="G166" i="3"/>
  <c r="G172" i="3"/>
  <c r="G173" i="3" s="1"/>
  <c r="K171" i="3" s="1"/>
  <c r="K173" i="3" s="1"/>
  <c r="H161" i="3"/>
  <c r="G136" i="3"/>
  <c r="H130" i="3"/>
  <c r="G135" i="3"/>
  <c r="C137" i="3"/>
  <c r="K136" i="3" s="1"/>
  <c r="D141" i="3"/>
  <c r="D144" i="3"/>
  <c r="D140" i="3"/>
  <c r="C107" i="3"/>
  <c r="K106" i="3" s="1"/>
  <c r="D106" i="3"/>
  <c r="G106" i="3" s="1"/>
  <c r="H96" i="3"/>
  <c r="G111" i="3" s="1"/>
  <c r="D113" i="3"/>
  <c r="D114" i="3"/>
  <c r="D115" i="3"/>
  <c r="D110" i="3"/>
  <c r="D112" i="3"/>
  <c r="K69" i="3"/>
  <c r="K68" i="3"/>
  <c r="K67" i="3"/>
  <c r="E9" i="9" s="1"/>
  <c r="E21" i="9" s="1"/>
  <c r="K66" i="3"/>
  <c r="D9" i="9" s="1"/>
  <c r="K65" i="3"/>
  <c r="D21" i="9" l="1"/>
  <c r="H250" i="3"/>
  <c r="G286" i="3"/>
  <c r="G287" i="3" s="1"/>
  <c r="K285" i="3" s="1"/>
  <c r="G317" i="3"/>
  <c r="K315" i="3" s="1"/>
  <c r="K287" i="3"/>
  <c r="C9" i="9"/>
  <c r="C11" i="9"/>
  <c r="C13" i="9"/>
  <c r="K70" i="3"/>
  <c r="H162" i="3"/>
  <c r="G16" i="3"/>
  <c r="G17" i="3" s="1"/>
  <c r="K15" i="3" s="1"/>
  <c r="K17" i="3" s="1"/>
  <c r="H157" i="3"/>
  <c r="G165" i="3"/>
  <c r="G167" i="3" s="1"/>
  <c r="K165" i="3" s="1"/>
  <c r="K167" i="3" s="1"/>
  <c r="I5" i="9"/>
  <c r="G46" i="3"/>
  <c r="G47" i="3" s="1"/>
  <c r="K45" i="3" s="1"/>
  <c r="K47" i="3" s="1"/>
  <c r="H190" i="3"/>
  <c r="D56" i="3"/>
  <c r="G52" i="3" s="1"/>
  <c r="G53" i="3" s="1"/>
  <c r="K51" i="3" s="1"/>
  <c r="K53" i="3" s="1"/>
  <c r="D206" i="3"/>
  <c r="H191" i="3" s="1"/>
  <c r="D326" i="3"/>
  <c r="G322" i="3" s="1"/>
  <c r="G323" i="3" s="1"/>
  <c r="K321" i="3" s="1"/>
  <c r="K323" i="3" s="1"/>
  <c r="D296" i="3"/>
  <c r="H281" i="3" s="1"/>
  <c r="H282" i="3" s="1"/>
  <c r="K407" i="3"/>
  <c r="G257" i="3"/>
  <c r="K255" i="3" s="1"/>
  <c r="K257" i="3" s="1"/>
  <c r="D236" i="3"/>
  <c r="G232" i="3" s="1"/>
  <c r="G233" i="3" s="1"/>
  <c r="K231" i="3" s="1"/>
  <c r="K233" i="3" s="1"/>
  <c r="H220" i="3"/>
  <c r="H7" i="3"/>
  <c r="D26" i="3"/>
  <c r="D416" i="3"/>
  <c r="D386" i="3"/>
  <c r="G375" i="3"/>
  <c r="G377" i="3" s="1"/>
  <c r="K375" i="3" s="1"/>
  <c r="K377" i="3" s="1"/>
  <c r="H367" i="3"/>
  <c r="H337" i="3"/>
  <c r="D356" i="3"/>
  <c r="G347" i="3"/>
  <c r="K345" i="3" s="1"/>
  <c r="K347" i="3" s="1"/>
  <c r="H307" i="3"/>
  <c r="K317" i="3"/>
  <c r="D266" i="3"/>
  <c r="H247" i="3"/>
  <c r="G227" i="3"/>
  <c r="K225" i="3" s="1"/>
  <c r="K227" i="3" s="1"/>
  <c r="G197" i="3"/>
  <c r="K195" i="3" s="1"/>
  <c r="K197" i="3" s="1"/>
  <c r="D146" i="3"/>
  <c r="G137" i="3"/>
  <c r="K135" i="3" s="1"/>
  <c r="K137" i="3" s="1"/>
  <c r="H97" i="3"/>
  <c r="H100" i="3"/>
  <c r="D116" i="3"/>
  <c r="G107" i="3"/>
  <c r="K105" i="3" s="1"/>
  <c r="K107" i="3" s="1"/>
  <c r="G202" i="3" l="1"/>
  <c r="G203" i="3" s="1"/>
  <c r="K201" i="3" s="1"/>
  <c r="K203" i="3" s="1"/>
  <c r="H192" i="3"/>
  <c r="C21" i="9"/>
  <c r="H41" i="3"/>
  <c r="H42" i="3" s="1"/>
  <c r="H221" i="3"/>
  <c r="H222" i="3" s="1"/>
  <c r="H311" i="3"/>
  <c r="H312" i="3" s="1"/>
  <c r="G292" i="3"/>
  <c r="G293" i="3" s="1"/>
  <c r="K291" i="3" s="1"/>
  <c r="K293" i="3" s="1"/>
  <c r="G22" i="3"/>
  <c r="G23" i="3" s="1"/>
  <c r="K21" i="3" s="1"/>
  <c r="K23" i="3" s="1"/>
  <c r="H11" i="3"/>
  <c r="H12" i="3" s="1"/>
  <c r="G412" i="3"/>
  <c r="G413" i="3" s="1"/>
  <c r="K411" i="3" s="1"/>
  <c r="K413" i="3" s="1"/>
  <c r="H401" i="3"/>
  <c r="H402" i="3" s="1"/>
  <c r="G382" i="3"/>
  <c r="G383" i="3" s="1"/>
  <c r="K381" i="3" s="1"/>
  <c r="K383" i="3" s="1"/>
  <c r="H371" i="3"/>
  <c r="H372" i="3" s="1"/>
  <c r="G352" i="3"/>
  <c r="G353" i="3" s="1"/>
  <c r="K351" i="3" s="1"/>
  <c r="K353" i="3" s="1"/>
  <c r="H341" i="3"/>
  <c r="H342" i="3" s="1"/>
  <c r="G262" i="3"/>
  <c r="G263" i="3" s="1"/>
  <c r="K261" i="3" s="1"/>
  <c r="K263" i="3" s="1"/>
  <c r="H251" i="3"/>
  <c r="H252" i="3" s="1"/>
  <c r="G142" i="3"/>
  <c r="G143" i="3" s="1"/>
  <c r="K141" i="3" s="1"/>
  <c r="K143" i="3" s="1"/>
  <c r="H131" i="3"/>
  <c r="H132" i="3" s="1"/>
  <c r="G112" i="3"/>
  <c r="G113" i="3" s="1"/>
  <c r="K111" i="3" s="1"/>
  <c r="K113" i="3" s="1"/>
  <c r="H101" i="3"/>
  <c r="H102" i="3" s="1"/>
  <c r="G66" i="3" l="1"/>
  <c r="C86" i="3" l="1"/>
  <c r="K82" i="3" s="1"/>
  <c r="C76" i="3"/>
  <c r="D75" i="3"/>
  <c r="D74" i="3"/>
  <c r="D73" i="3"/>
  <c r="D72" i="3"/>
  <c r="G71" i="3"/>
  <c r="D81" i="3" s="1"/>
  <c r="D71" i="3"/>
  <c r="D70" i="3"/>
  <c r="C67" i="3"/>
  <c r="C77" i="3" s="1"/>
  <c r="K76" i="3" s="1"/>
  <c r="H66" i="3" l="1"/>
  <c r="G81" i="3" s="1"/>
  <c r="D76" i="3"/>
  <c r="H70" i="3" s="1"/>
  <c r="D84" i="3"/>
  <c r="D83" i="3"/>
  <c r="D85" i="3"/>
  <c r="H65" i="3"/>
  <c r="D80" i="3"/>
  <c r="D82" i="3"/>
  <c r="G76" i="3" l="1"/>
  <c r="D86" i="3"/>
  <c r="H67" i="3"/>
  <c r="G75" i="3"/>
  <c r="G77" i="3" l="1"/>
  <c r="K75" i="3" s="1"/>
  <c r="K77" i="3" s="1"/>
  <c r="G82" i="3"/>
  <c r="G83" i="3" s="1"/>
  <c r="K81" i="3" s="1"/>
  <c r="K83" i="3" s="1"/>
  <c r="H71" i="3"/>
  <c r="H72" i="3" s="1"/>
  <c r="K21" i="9" l="1"/>
</calcChain>
</file>

<file path=xl/sharedStrings.xml><?xml version="1.0" encoding="utf-8"?>
<sst xmlns="http://schemas.openxmlformats.org/spreadsheetml/2006/main" count="821" uniqueCount="64">
  <si>
    <t>Loyer :</t>
  </si>
  <si>
    <t>Électricité :</t>
  </si>
  <si>
    <t>Coût logement</t>
  </si>
  <si>
    <t>Coût</t>
  </si>
  <si>
    <t>Nourriture :</t>
  </si>
  <si>
    <t>Resto :</t>
  </si>
  <si>
    <t>Divers :</t>
  </si>
  <si>
    <t>Coût total</t>
  </si>
  <si>
    <t>% alloué par partie pour logement</t>
  </si>
  <si>
    <t>Logement :</t>
  </si>
  <si>
    <t>Total :</t>
  </si>
  <si>
    <t>Coût communs</t>
  </si>
  <si>
    <t>achat commun :</t>
  </si>
  <si>
    <t>Sorties/Loisirs :</t>
  </si>
  <si>
    <t>Total part :</t>
  </si>
  <si>
    <t>Total payé avec logment :</t>
  </si>
  <si>
    <t>Total achat fait :</t>
  </si>
  <si>
    <t>Différence</t>
  </si>
  <si>
    <t>% achats communs</t>
  </si>
  <si>
    <t>Assurance appart</t>
  </si>
  <si>
    <t>Achat appart :</t>
  </si>
  <si>
    <t>Total dépense :</t>
  </si>
  <si>
    <t>Nourriture total</t>
  </si>
  <si>
    <t>Resto Total</t>
  </si>
  <si>
    <t>Loisir total</t>
  </si>
  <si>
    <t>Achat appart total</t>
  </si>
  <si>
    <t>Divers total</t>
  </si>
  <si>
    <t>ACHAT TOTAL</t>
  </si>
  <si>
    <t>Janvier</t>
  </si>
  <si>
    <t>Février</t>
  </si>
  <si>
    <t>Mars</t>
  </si>
  <si>
    <t>Avril</t>
  </si>
  <si>
    <t>Mai</t>
  </si>
  <si>
    <t>Juin</t>
  </si>
  <si>
    <t>Juillet</t>
  </si>
  <si>
    <t>Août</t>
  </si>
  <si>
    <t>Septembre</t>
  </si>
  <si>
    <t>Octobre</t>
  </si>
  <si>
    <t>Novembre</t>
  </si>
  <si>
    <t>Décembre</t>
  </si>
  <si>
    <t>Total 2013</t>
  </si>
  <si>
    <t>Nourriture</t>
  </si>
  <si>
    <t>Resto</t>
  </si>
  <si>
    <t>Loisirs</t>
  </si>
  <si>
    <t>Achat appart</t>
  </si>
  <si>
    <t>Total achat 2013</t>
  </si>
  <si>
    <t>Divers</t>
  </si>
  <si>
    <t>Autres total</t>
  </si>
  <si>
    <t>Autres</t>
  </si>
  <si>
    <t>TOTAL DÉPENSES MOIS</t>
  </si>
  <si>
    <t>ACHAT TOTAL MOIS</t>
  </si>
  <si>
    <t>Différence X</t>
  </si>
  <si>
    <t>Différence Y</t>
  </si>
  <si>
    <t>X :</t>
  </si>
  <si>
    <t>Y :</t>
  </si>
  <si>
    <t>X</t>
  </si>
  <si>
    <t>Y</t>
  </si>
  <si>
    <t>Ce que Y doit payé ou recevoir</t>
  </si>
  <si>
    <t>Ce que X doit payé ou recevoir</t>
  </si>
  <si>
    <t>Si négatif, doit recevoir, si possitif doit payer</t>
  </si>
  <si>
    <t>Total mois X</t>
  </si>
  <si>
    <t>Coût mois Y</t>
  </si>
  <si>
    <t>Achats Communs X</t>
  </si>
  <si>
    <t>Achats Communs 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</si>
</sst>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 #,##0_)\ &quot;$&quot;_ ;_ * \(#,##0\)\ &quot;$&quot;_ ;_ * &quot;-&quot;_)\ &quot;$&quot;_ ;_ @_ "/>
    <numFmt numFmtId="43" formatCode="_ * #,##0.00_)\ _$_ ;_ * \(#,##0.00\)\ _$_ ;_ * &quot;-&quot;??_)\ _$_ ;_ @_ "/>
    <numFmt numFmtId="164" formatCode="0.0%"/>
    <numFmt numFmtId="165" formatCode="#,##0\ &quot;$&quot;"/>
    <numFmt numFmtId="166" formatCode="#,##0.00\ &quot;$&quot;"/>
  </numFmts>
  <fonts count="9"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b/>
      <sz val="13"/>
      <name val="Calibri"/>
      <family val="2"/>
      <scheme val="minor"/>
    </font>
    <font>
      <b/>
      <sz val="13"/>
      <color theme="1"/>
      <name val="Calibri"/>
      <family val="2"/>
      <scheme val="minor"/>
    </font>
    <font>
      <sz val="13"/>
      <color theme="1"/>
      <name val="Calibri"/>
      <family val="2"/>
      <scheme val="minor"/>
    </font>
  </fonts>
  <fills count="14">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499984740745262"/>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20">
    <border>
      <left/>
      <right/>
      <top/>
      <bottom/>
      <diagonal/>
    </border>
    <border>
      <left/>
      <right/>
      <top/>
      <bottom style="medium">
        <color auto="1"/>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auto="1"/>
      </left>
      <right style="thin">
        <color auto="1"/>
      </right>
      <top style="medium">
        <color auto="1"/>
      </top>
      <bottom style="thin">
        <color auto="1"/>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bottom style="double">
        <color indexed="64"/>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medium">
        <color indexed="64"/>
      </right>
      <top style="double">
        <color indexed="64"/>
      </top>
      <bottom style="medium">
        <color indexed="64"/>
      </bottom>
      <diagonal/>
    </border>
    <border>
      <left style="double">
        <color auto="1"/>
      </left>
      <right style="medium">
        <color indexed="64"/>
      </right>
      <top style="medium">
        <color auto="1"/>
      </top>
      <bottom style="medium">
        <color indexed="64"/>
      </bottom>
      <diagonal/>
    </border>
    <border>
      <left style="medium">
        <color indexed="64"/>
      </left>
      <right/>
      <top/>
      <bottom/>
      <diagonal/>
    </border>
    <border>
      <left style="medium">
        <color indexed="64"/>
      </left>
      <right/>
      <top style="double">
        <color indexed="64"/>
      </top>
      <bottom style="medium">
        <color indexed="64"/>
      </bottom>
      <diagonal/>
    </border>
    <border>
      <left style="double">
        <color auto="1"/>
      </left>
      <right style="medium">
        <color indexed="64"/>
      </right>
      <top/>
      <bottom/>
      <diagonal/>
    </border>
    <border>
      <left style="double">
        <color auto="1"/>
      </left>
      <right style="medium">
        <color indexed="64"/>
      </right>
      <top style="double">
        <color indexed="64"/>
      </top>
      <bottom style="medium">
        <color indexed="64"/>
      </bottom>
      <diagonal/>
    </border>
    <border>
      <left style="medium">
        <color auto="1"/>
      </left>
      <right style="medium">
        <color auto="1"/>
      </right>
      <top style="medium">
        <color auto="1"/>
      </top>
      <bottom/>
      <diagonal/>
    </border>
    <border>
      <left style="double">
        <color auto="1"/>
      </left>
      <right/>
      <top style="double">
        <color indexed="64"/>
      </top>
      <bottom style="medium">
        <color indexed="64"/>
      </bottom>
      <diagonal/>
    </border>
  </borders>
  <cellStyleXfs count="1">
    <xf numFmtId="0" fontId="0" fillId="0" borderId="0"/>
  </cellStyleXfs>
  <cellXfs count="101">
    <xf numFmtId="0" fontId="0" fillId="0" borderId="0" xfId="0"/>
    <xf numFmtId="0" fontId="1" fillId="0" borderId="0" xfId="0" applyFont="1"/>
    <xf numFmtId="0" fontId="0" fillId="0" borderId="2" xfId="0" applyBorder="1"/>
    <xf numFmtId="0" fontId="0" fillId="0" borderId="0" xfId="0" applyAlignment="1">
      <alignment horizontal="center"/>
    </xf>
    <xf numFmtId="0" fontId="1" fillId="0" borderId="1" xfId="0" applyFont="1" applyBorder="1"/>
    <xf numFmtId="165" fontId="0" fillId="0" borderId="0" xfId="0" applyNumberForma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xf>
    <xf numFmtId="165" fontId="0" fillId="0" borderId="0" xfId="0" applyNumberFormat="1" applyAlignment="1">
      <alignment horizontal="center"/>
    </xf>
    <xf numFmtId="165" fontId="0" fillId="0" borderId="2" xfId="0" applyNumberFormat="1" applyBorder="1" applyAlignment="1">
      <alignment horizontal="center"/>
    </xf>
    <xf numFmtId="165" fontId="1" fillId="0" borderId="0" xfId="0" applyNumberFormat="1" applyFont="1" applyAlignment="1">
      <alignment horizontal="center"/>
    </xf>
    <xf numFmtId="0" fontId="0" fillId="2" borderId="0" xfId="0" applyFill="1" applyAlignment="1">
      <alignment horizontal="center" vertical="center"/>
    </xf>
    <xf numFmtId="0" fontId="0" fillId="2" borderId="0" xfId="0" applyFill="1" applyBorder="1" applyAlignment="1">
      <alignment horizontal="center" vertical="center"/>
    </xf>
    <xf numFmtId="0" fontId="1" fillId="2" borderId="0" xfId="0" applyFont="1" applyFill="1" applyBorder="1" applyAlignment="1">
      <alignment horizontal="center" vertical="center"/>
    </xf>
    <xf numFmtId="164" fontId="1" fillId="0" borderId="3" xfId="0" applyNumberFormat="1" applyFont="1" applyBorder="1" applyAlignment="1">
      <alignment horizontal="center"/>
    </xf>
    <xf numFmtId="164" fontId="1" fillId="0" borderId="0" xfId="0" applyNumberFormat="1" applyFont="1" applyAlignment="1">
      <alignment horizontal="center"/>
    </xf>
    <xf numFmtId="165" fontId="0" fillId="0" borderId="0" xfId="0" applyNumberFormat="1" applyBorder="1" applyAlignment="1">
      <alignment horizontal="center" vertical="center"/>
    </xf>
    <xf numFmtId="165" fontId="0" fillId="0" borderId="4" xfId="0" applyNumberFormat="1" applyBorder="1" applyAlignment="1">
      <alignment horizontal="center" vertical="center"/>
    </xf>
    <xf numFmtId="165" fontId="0" fillId="0" borderId="5" xfId="0" applyNumberFormat="1" applyBorder="1" applyAlignment="1">
      <alignment horizontal="center" vertical="center"/>
    </xf>
    <xf numFmtId="2" fontId="0" fillId="0" borderId="6" xfId="0" applyNumberFormat="1" applyBorder="1" applyAlignment="1">
      <alignment horizontal="center" vertical="center"/>
    </xf>
    <xf numFmtId="2" fontId="0" fillId="0" borderId="0" xfId="0" applyNumberFormat="1" applyAlignment="1">
      <alignment horizontal="center" vertical="center"/>
    </xf>
    <xf numFmtId="2" fontId="0" fillId="0" borderId="3" xfId="0" applyNumberFormat="1" applyBorder="1" applyAlignment="1">
      <alignment horizontal="center" vertical="center"/>
    </xf>
    <xf numFmtId="2" fontId="0" fillId="0" borderId="5" xfId="0" applyNumberFormat="1" applyBorder="1" applyAlignment="1">
      <alignment horizontal="center" vertical="center"/>
    </xf>
    <xf numFmtId="2" fontId="0" fillId="0" borderId="2" xfId="0" applyNumberFormat="1" applyBorder="1" applyAlignment="1">
      <alignment horizontal="center" vertical="center"/>
    </xf>
    <xf numFmtId="2" fontId="1" fillId="0" borderId="0" xfId="0" applyNumberFormat="1" applyFont="1" applyAlignment="1">
      <alignment horizontal="center" vertical="center"/>
    </xf>
    <xf numFmtId="2" fontId="1" fillId="0" borderId="1" xfId="0" applyNumberFormat="1" applyFont="1" applyBorder="1" applyAlignment="1">
      <alignment horizontal="center" vertical="center"/>
    </xf>
    <xf numFmtId="0" fontId="0" fillId="0" borderId="2" xfId="0" applyBorder="1" applyAlignment="1">
      <alignment horizontal="center" vertical="center"/>
    </xf>
    <xf numFmtId="0" fontId="1" fillId="0" borderId="0" xfId="0" applyFont="1" applyAlignment="1">
      <alignment vertical="center"/>
    </xf>
    <xf numFmtId="0" fontId="0" fillId="2" borderId="0" xfId="0" applyFill="1"/>
    <xf numFmtId="165" fontId="0" fillId="0" borderId="7" xfId="0" applyNumberFormat="1" applyBorder="1" applyAlignment="1">
      <alignment horizontal="center"/>
    </xf>
    <xf numFmtId="0" fontId="0" fillId="0" borderId="0" xfId="0" applyFont="1" applyBorder="1" applyAlignment="1">
      <alignment horizontal="center" vertical="center"/>
    </xf>
    <xf numFmtId="0" fontId="0" fillId="0" borderId="0" xfId="0" applyFont="1" applyAlignment="1">
      <alignment horizontal="center" vertical="center"/>
    </xf>
    <xf numFmtId="0" fontId="0" fillId="0" borderId="0" xfId="0" applyBorder="1"/>
    <xf numFmtId="0" fontId="1" fillId="0" borderId="0" xfId="0" applyFont="1" applyBorder="1" applyAlignment="1">
      <alignment horizontal="center"/>
    </xf>
    <xf numFmtId="0" fontId="1" fillId="0" borderId="0" xfId="0" applyFont="1" applyAlignment="1">
      <alignment horizontal="center" vertical="center"/>
    </xf>
    <xf numFmtId="165" fontId="1" fillId="0" borderId="0" xfId="0" applyNumberFormat="1" applyFont="1" applyAlignment="1">
      <alignment horizontal="center" vertical="center"/>
    </xf>
    <xf numFmtId="0" fontId="1" fillId="0" borderId="0" xfId="0" applyFont="1" applyAlignment="1">
      <alignment horizontal="center"/>
    </xf>
    <xf numFmtId="164" fontId="1" fillId="0" borderId="3" xfId="0" applyNumberFormat="1" applyFont="1" applyFill="1" applyBorder="1" applyAlignment="1">
      <alignment horizontal="center"/>
    </xf>
    <xf numFmtId="164" fontId="1" fillId="0" borderId="0" xfId="0" applyNumberFormat="1" applyFont="1" applyFill="1" applyAlignment="1">
      <alignment horizontal="center"/>
    </xf>
    <xf numFmtId="0" fontId="1" fillId="0" borderId="0" xfId="0" applyFont="1" applyBorder="1" applyAlignment="1">
      <alignment horizontal="center"/>
    </xf>
    <xf numFmtId="0" fontId="1" fillId="0" borderId="0" xfId="0" applyFont="1" applyAlignment="1">
      <alignment horizontal="center" vertical="center"/>
    </xf>
    <xf numFmtId="165" fontId="1" fillId="0" borderId="0" xfId="0" applyNumberFormat="1" applyFont="1" applyAlignment="1">
      <alignment horizontal="center" vertical="center"/>
    </xf>
    <xf numFmtId="0" fontId="1" fillId="0" borderId="0" xfId="0" applyFont="1" applyAlignment="1">
      <alignment horizontal="center"/>
    </xf>
    <xf numFmtId="166" fontId="1" fillId="5" borderId="0" xfId="0" applyNumberFormat="1" applyFont="1" applyFill="1" applyAlignment="1">
      <alignment horizontal="center" vertical="center"/>
    </xf>
    <xf numFmtId="0" fontId="1" fillId="7" borderId="0" xfId="0" applyFont="1" applyFill="1"/>
    <xf numFmtId="0" fontId="4" fillId="0" borderId="8" xfId="0" applyFont="1" applyBorder="1" applyAlignment="1">
      <alignment vertical="center"/>
    </xf>
    <xf numFmtId="0" fontId="4" fillId="0" borderId="9" xfId="0" applyFont="1" applyBorder="1" applyAlignment="1">
      <alignment vertical="center"/>
    </xf>
    <xf numFmtId="166" fontId="0" fillId="0" borderId="0" xfId="0" applyNumberFormat="1" applyAlignment="1">
      <alignment horizontal="center" vertical="center"/>
    </xf>
    <xf numFmtId="166" fontId="5" fillId="0" borderId="8" xfId="0" applyNumberFormat="1" applyFont="1" applyBorder="1" applyAlignment="1">
      <alignment horizontal="center" vertical="center"/>
    </xf>
    <xf numFmtId="0" fontId="0" fillId="0" borderId="0" xfId="0" applyAlignment="1">
      <alignment vertical="center"/>
    </xf>
    <xf numFmtId="0" fontId="0" fillId="8" borderId="0" xfId="0" applyFill="1"/>
    <xf numFmtId="0" fontId="0" fillId="8" borderId="0" xfId="0" applyFill="1" applyAlignment="1">
      <alignment horizontal="center" vertical="center"/>
    </xf>
    <xf numFmtId="0" fontId="0" fillId="8" borderId="0" xfId="0" applyFill="1" applyAlignment="1">
      <alignment horizontal="center"/>
    </xf>
    <xf numFmtId="0" fontId="0" fillId="9" borderId="0" xfId="0" applyFill="1"/>
    <xf numFmtId="0" fontId="0" fillId="9" borderId="0" xfId="0" applyFill="1" applyAlignment="1">
      <alignment horizontal="center" vertical="center"/>
    </xf>
    <xf numFmtId="0" fontId="0" fillId="9" borderId="0" xfId="0" applyFill="1" applyAlignment="1">
      <alignment horizontal="center"/>
    </xf>
    <xf numFmtId="0" fontId="2" fillId="0" borderId="0" xfId="0" applyFont="1" applyBorder="1" applyAlignment="1"/>
    <xf numFmtId="166" fontId="5" fillId="0" borderId="14" xfId="0" applyNumberFormat="1" applyFont="1" applyBorder="1" applyAlignment="1">
      <alignment horizontal="center" vertical="center"/>
    </xf>
    <xf numFmtId="166" fontId="5" fillId="0" borderId="16" xfId="0" applyNumberFormat="1" applyFont="1" applyBorder="1" applyAlignment="1">
      <alignment vertical="center"/>
    </xf>
    <xf numFmtId="166" fontId="5" fillId="7" borderId="8" xfId="0" applyNumberFormat="1" applyFont="1" applyFill="1" applyBorder="1" applyAlignment="1">
      <alignment horizontal="center" vertical="center"/>
    </xf>
    <xf numFmtId="166" fontId="3" fillId="0" borderId="11" xfId="0" applyNumberFormat="1" applyFont="1" applyBorder="1" applyAlignment="1">
      <alignment horizontal="center" vertical="center"/>
    </xf>
    <xf numFmtId="0" fontId="2" fillId="0" borderId="11" xfId="0" applyFont="1" applyBorder="1" applyAlignment="1">
      <alignment vertical="center"/>
    </xf>
    <xf numFmtId="166" fontId="3" fillId="3" borderId="11" xfId="0" applyNumberFormat="1" applyFont="1" applyFill="1" applyBorder="1" applyAlignment="1">
      <alignment horizontal="center" vertical="center"/>
    </xf>
    <xf numFmtId="166" fontId="3" fillId="4" borderId="11" xfId="0" applyNumberFormat="1" applyFont="1" applyFill="1" applyBorder="1" applyAlignment="1">
      <alignment horizontal="center" vertical="center"/>
    </xf>
    <xf numFmtId="166" fontId="5" fillId="11" borderId="8" xfId="0" applyNumberFormat="1" applyFont="1" applyFill="1" applyBorder="1" applyAlignment="1">
      <alignment horizontal="center" vertical="center"/>
    </xf>
    <xf numFmtId="166" fontId="3" fillId="10" borderId="11" xfId="0" applyNumberFormat="1" applyFont="1" applyFill="1" applyBorder="1" applyAlignment="1">
      <alignment horizontal="center" vertical="center"/>
    </xf>
    <xf numFmtId="166" fontId="5" fillId="12" borderId="8" xfId="0" applyNumberFormat="1" applyFont="1" applyFill="1" applyBorder="1" applyAlignment="1">
      <alignment horizontal="center" vertical="center"/>
    </xf>
    <xf numFmtId="166" fontId="3" fillId="13" borderId="16" xfId="0" applyNumberFormat="1" applyFont="1" applyFill="1" applyBorder="1" applyAlignment="1">
      <alignment vertical="center"/>
    </xf>
    <xf numFmtId="0" fontId="6" fillId="0" borderId="10" xfId="0" applyFont="1" applyBorder="1" applyAlignment="1">
      <alignment vertical="center"/>
    </xf>
    <xf numFmtId="166" fontId="7" fillId="3" borderId="12" xfId="0" applyNumberFormat="1" applyFont="1" applyFill="1" applyBorder="1" applyAlignment="1">
      <alignment horizontal="center" vertical="center"/>
    </xf>
    <xf numFmtId="166" fontId="7" fillId="4" borderId="12" xfId="0" applyNumberFormat="1" applyFont="1" applyFill="1" applyBorder="1" applyAlignment="1">
      <alignment horizontal="center" vertical="center"/>
    </xf>
    <xf numFmtId="166" fontId="7" fillId="0" borderId="12" xfId="0" applyNumberFormat="1" applyFont="1" applyBorder="1" applyAlignment="1">
      <alignment horizontal="center" vertical="center"/>
    </xf>
    <xf numFmtId="166" fontId="7" fillId="10" borderId="12" xfId="0" applyNumberFormat="1" applyFont="1" applyFill="1" applyBorder="1" applyAlignment="1">
      <alignment horizontal="center" vertical="center"/>
    </xf>
    <xf numFmtId="166" fontId="7" fillId="5" borderId="17" xfId="0" applyNumberFormat="1" applyFont="1" applyFill="1" applyBorder="1" applyAlignment="1">
      <alignment horizontal="center" vertical="center"/>
    </xf>
    <xf numFmtId="0" fontId="8" fillId="0" borderId="0" xfId="0" applyFont="1" applyAlignment="1">
      <alignment vertical="center"/>
    </xf>
    <xf numFmtId="166" fontId="7" fillId="0" borderId="15" xfId="0" applyNumberFormat="1" applyFont="1" applyBorder="1" applyAlignment="1">
      <alignment horizontal="center" vertical="center"/>
    </xf>
    <xf numFmtId="166" fontId="7" fillId="0" borderId="17" xfId="0" applyNumberFormat="1" applyFont="1" applyBorder="1" applyAlignment="1">
      <alignment horizontal="center" vertical="center"/>
    </xf>
    <xf numFmtId="166" fontId="1" fillId="10" borderId="0" xfId="0" applyNumberFormat="1" applyFont="1" applyFill="1" applyAlignment="1">
      <alignment horizontal="center"/>
    </xf>
    <xf numFmtId="0" fontId="1" fillId="12" borderId="0" xfId="0" applyFont="1" applyFill="1"/>
    <xf numFmtId="0" fontId="3" fillId="5" borderId="13" xfId="0" applyFont="1" applyFill="1" applyBorder="1" applyAlignment="1">
      <alignment horizontal="center" vertical="center" wrapText="1"/>
    </xf>
    <xf numFmtId="42" fontId="5" fillId="0" borderId="0" xfId="0" applyNumberFormat="1" applyFont="1" applyAlignment="1">
      <alignment vertical="center"/>
    </xf>
    <xf numFmtId="166" fontId="5" fillId="8" borderId="8" xfId="0" applyNumberFormat="1" applyFont="1" applyFill="1" applyBorder="1" applyAlignment="1">
      <alignment horizontal="center" vertical="center"/>
    </xf>
    <xf numFmtId="2" fontId="8" fillId="0" borderId="11" xfId="0" applyNumberFormat="1" applyFont="1" applyBorder="1" applyAlignment="1">
      <alignment vertical="center"/>
    </xf>
    <xf numFmtId="43" fontId="5" fillId="0" borderId="0" xfId="0" applyNumberFormat="1" applyFont="1" applyAlignment="1">
      <alignment vertical="center"/>
    </xf>
    <xf numFmtId="43" fontId="8" fillId="0" borderId="11" xfId="0" applyNumberFormat="1" applyFont="1" applyBorder="1" applyAlignment="1">
      <alignment vertical="center"/>
    </xf>
    <xf numFmtId="0" fontId="5" fillId="0" borderId="11" xfId="0" applyFont="1" applyBorder="1" applyAlignment="1">
      <alignment vertical="center"/>
    </xf>
    <xf numFmtId="0" fontId="0" fillId="0" borderId="18" xfId="0" applyBorder="1" applyAlignment="1">
      <alignment vertical="center"/>
    </xf>
    <xf numFmtId="0" fontId="0" fillId="0" borderId="10" xfId="0" applyBorder="1" applyAlignment="1">
      <alignment vertical="center"/>
    </xf>
    <xf numFmtId="166" fontId="7" fillId="0" borderId="19" xfId="0" applyNumberFormat="1" applyFont="1" applyFill="1" applyBorder="1" applyAlignment="1">
      <alignment horizontal="center" vertical="center"/>
    </xf>
    <xf numFmtId="42" fontId="0" fillId="0" borderId="18" xfId="0" applyNumberFormat="1" applyBorder="1" applyAlignment="1">
      <alignment vertical="center"/>
    </xf>
    <xf numFmtId="42" fontId="0" fillId="0" borderId="8" xfId="0" applyNumberFormat="1" applyBorder="1" applyAlignment="1">
      <alignment vertical="center"/>
    </xf>
    <xf numFmtId="42" fontId="5" fillId="0" borderId="8" xfId="0" applyNumberFormat="1" applyFont="1" applyBorder="1" applyAlignment="1">
      <alignment vertical="center"/>
    </xf>
    <xf numFmtId="0" fontId="0" fillId="0" borderId="8" xfId="0" applyBorder="1"/>
    <xf numFmtId="166" fontId="7" fillId="0" borderId="12" xfId="0" applyNumberFormat="1" applyFont="1" applyFill="1" applyBorder="1" applyAlignment="1">
      <alignment horizontal="center" vertical="center"/>
    </xf>
    <xf numFmtId="0" fontId="1" fillId="6" borderId="0" xfId="0" applyFont="1" applyFill="1" applyAlignment="1">
      <alignment horizontal="center"/>
    </xf>
    <xf numFmtId="0" fontId="1" fillId="0" borderId="0" xfId="0" applyFont="1" applyAlignment="1">
      <alignment horizontal="center"/>
    </xf>
    <xf numFmtId="0" fontId="1" fillId="0" borderId="0" xfId="0" applyFont="1" applyAlignment="1">
      <alignment horizontal="center" vertical="center"/>
    </xf>
    <xf numFmtId="165" fontId="1" fillId="0" borderId="0" xfId="0" applyNumberFormat="1" applyFont="1" applyAlignment="1">
      <alignment horizontal="center" vertical="center"/>
    </xf>
    <xf numFmtId="17" fontId="2" fillId="0" borderId="1" xfId="0" applyNumberFormat="1" applyFont="1" applyBorder="1" applyAlignment="1">
      <alignment horizontal="center"/>
    </xf>
    <xf numFmtId="0" fontId="2" fillId="0" borderId="1" xfId="0" applyFont="1" applyBorder="1" applyAlignment="1">
      <alignment horizontal="center"/>
    </xf>
    <xf numFmtId="0" fontId="1" fillId="0" borderId="0"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542925</xdr:colOff>
      <xdr:row>22</xdr:row>
      <xdr:rowOff>19050</xdr:rowOff>
    </xdr:from>
    <xdr:to>
      <xdr:col>8</xdr:col>
      <xdr:colOff>171450</xdr:colOff>
      <xdr:row>39</xdr:row>
      <xdr:rowOff>161925</xdr:rowOff>
    </xdr:to>
    <xdr:sp macro="" textlink="">
      <xdr:nvSpPr>
        <xdr:cNvPr id="2" name="ZoneTexte 1"/>
        <xdr:cNvSpPr txBox="1"/>
      </xdr:nvSpPr>
      <xdr:spPr>
        <a:xfrm>
          <a:off x="4867275" y="4676775"/>
          <a:ext cx="3524250" cy="3381375"/>
        </a:xfrm>
        <a:prstGeom prst="rect">
          <a:avLst/>
        </a:prstGeom>
        <a:solidFill>
          <a:srgbClr val="92D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J'aimerais</a:t>
          </a:r>
          <a:r>
            <a:rPr lang="fr-CA" sz="1100" baseline="0"/>
            <a:t> pouvoir copié en C11 à C20 par exemple :</a:t>
          </a:r>
        </a:p>
        <a:p>
          <a:r>
            <a:rPr lang="fr-CA" sz="1100" baseline="0"/>
            <a:t>C11 doit être : ='Achat mois commun'!$K$105</a:t>
          </a:r>
        </a:p>
        <a:p>
          <a:r>
            <a:rPr lang="fr-CA" sz="1100" baseline="0"/>
            <a:t>C12 doit être : ='Achat mois commun'!$K$135</a:t>
          </a:r>
        </a:p>
        <a:p>
          <a:endParaRPr lang="fr-CA" sz="1100" baseline="0"/>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et faire tous les colonnes dans le même genre pour une synthèse des valeurs.</a:t>
          </a:r>
          <a:endParaRPr lang="fr-CA" sz="1100" baseline="0"/>
        </a:p>
        <a:p>
          <a:endParaRPr lang="fr-CA" sz="1100" baseline="0"/>
        </a:p>
        <a:p>
          <a:pPr marL="0" marR="0" indent="0" defTabSz="914400" eaLnBrk="1" fontAlgn="auto" latinLnBrk="0" hangingPunct="1">
            <a:lnSpc>
              <a:spcPct val="100000"/>
            </a:lnSpc>
            <a:spcBef>
              <a:spcPts val="0"/>
            </a:spcBef>
            <a:spcAft>
              <a:spcPts val="0"/>
            </a:spcAft>
            <a:buClrTx/>
            <a:buSzTx/>
            <a:buFontTx/>
            <a:buNone/>
            <a:tabLst/>
            <a:defRPr/>
          </a:pPr>
          <a:r>
            <a:rPr lang="fr-CA" sz="1100" baseline="0"/>
            <a:t>J'aimerais une copie incrémenté  automatique </a:t>
          </a:r>
          <a:r>
            <a:rPr lang="fr-CA" sz="1100" baseline="0">
              <a:solidFill>
                <a:schemeClr val="dk1"/>
              </a:solidFill>
              <a:effectLst/>
              <a:latin typeface="+mn-lt"/>
              <a:ea typeface="+mn-ea"/>
              <a:cs typeface="+mn-cs"/>
            </a:rPr>
            <a:t>(le </a:t>
          </a:r>
          <a:r>
            <a:rPr lang="fr-CA" sz="1100" b="1" baseline="0">
              <a:solidFill>
                <a:schemeClr val="dk1"/>
              </a:solidFill>
              <a:effectLst/>
              <a:latin typeface="+mn-lt"/>
              <a:ea typeface="+mn-ea"/>
              <a:cs typeface="+mn-cs"/>
            </a:rPr>
            <a:t>+ </a:t>
          </a:r>
          <a:r>
            <a:rPr lang="fr-CA" sz="1100" baseline="0">
              <a:solidFill>
                <a:schemeClr val="dk1"/>
              </a:solidFill>
              <a:effectLst/>
              <a:latin typeface="+mn-lt"/>
              <a:ea typeface="+mn-ea"/>
              <a:cs typeface="+mn-cs"/>
            </a:rPr>
            <a:t>coin bas-droit de la cellule) </a:t>
          </a:r>
          <a:r>
            <a:rPr lang="fr-CA" sz="1100" baseline="0"/>
            <a:t> en augmentant de +30 le # de cellule de valeur requise afin de faire une synthèse des données de la feuille </a:t>
          </a:r>
          <a:r>
            <a:rPr lang="fr-CA" sz="1100" baseline="0">
              <a:solidFill>
                <a:schemeClr val="dk1"/>
              </a:solidFill>
              <a:effectLst/>
              <a:latin typeface="+mn-lt"/>
              <a:ea typeface="+mn-ea"/>
              <a:cs typeface="+mn-cs"/>
            </a:rPr>
            <a:t>'Achat mois commun' .</a:t>
          </a:r>
        </a:p>
        <a:p>
          <a:pPr marL="0" marR="0" indent="0" defTabSz="914400" eaLnBrk="1" fontAlgn="auto" latinLnBrk="0" hangingPunct="1">
            <a:lnSpc>
              <a:spcPct val="100000"/>
            </a:lnSpc>
            <a:spcBef>
              <a:spcPts val="0"/>
            </a:spcBef>
            <a:spcAft>
              <a:spcPts val="0"/>
            </a:spcAft>
            <a:buClrTx/>
            <a:buSzTx/>
            <a:buFontTx/>
            <a:buNone/>
            <a:tabLst/>
            <a:defRPr/>
          </a:pPr>
          <a:endParaRPr lang="fr-CA" sz="110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CA" sz="1100" baseline="0">
              <a:solidFill>
                <a:schemeClr val="dk1"/>
              </a:solidFill>
              <a:effectLst/>
              <a:latin typeface="+mn-lt"/>
              <a:ea typeface="+mn-ea"/>
              <a:cs typeface="+mn-cs"/>
            </a:rPr>
            <a:t>C'est le même problème partout, avant je le faisait manuellement, mais là j'ai beaucoup moins de temps et j'aimerais pouvoir le faire avec une formule automatique en copie incrémenté, parce que en ce moment sa copie toujours la même formule initiale sans augmenté le # de cellule de valeur requise.</a:t>
          </a: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1"/>
  <sheetViews>
    <sheetView tabSelected="1" topLeftCell="B1" workbookViewId="0">
      <selection activeCell="M16" sqref="M16"/>
    </sheetView>
  </sheetViews>
  <sheetFormatPr baseColWidth="10" defaultRowHeight="15" x14ac:dyDescent="0.25"/>
  <cols>
    <col min="1" max="1" width="11.42578125" style="49"/>
    <col min="2" max="2" width="24.5703125" style="49" customWidth="1"/>
    <col min="3" max="7" width="14.42578125" style="47" customWidth="1"/>
    <col min="8" max="8" width="15.140625" style="49" customWidth="1"/>
    <col min="9" max="9" width="24" style="49" bestFit="1" customWidth="1"/>
    <col min="10" max="10" width="20" style="49" bestFit="1" customWidth="1"/>
    <col min="11" max="11" width="20.28515625" style="49" bestFit="1" customWidth="1"/>
    <col min="12" max="16384" width="11.42578125" style="49"/>
  </cols>
  <sheetData>
    <row r="1" spans="2:11" ht="9.75" customHeight="1" thickBot="1" x14ac:dyDescent="0.3"/>
    <row r="2" spans="2:11" ht="19.5" thickBot="1" x14ac:dyDescent="0.3">
      <c r="B2" s="61" t="s">
        <v>45</v>
      </c>
      <c r="C2" s="62" t="s">
        <v>41</v>
      </c>
      <c r="D2" s="63" t="s">
        <v>42</v>
      </c>
      <c r="E2" s="60" t="s">
        <v>43</v>
      </c>
      <c r="F2" s="60" t="s">
        <v>44</v>
      </c>
      <c r="G2" s="65" t="s">
        <v>46</v>
      </c>
      <c r="H2" s="60" t="s">
        <v>48</v>
      </c>
      <c r="I2" s="79" t="s">
        <v>49</v>
      </c>
      <c r="J2" s="85" t="s">
        <v>51</v>
      </c>
      <c r="K2" s="85" t="s">
        <v>52</v>
      </c>
    </row>
    <row r="3" spans="2:11" ht="15.75" x14ac:dyDescent="0.25">
      <c r="B3" s="45" t="s">
        <v>38</v>
      </c>
      <c r="C3" s="48">
        <f>'Achat mois commun'!$K$5</f>
        <v>500</v>
      </c>
      <c r="D3" s="48">
        <f>'Achat mois commun'!$K$6</f>
        <v>200</v>
      </c>
      <c r="E3" s="48">
        <f>'Achat mois commun'!$K$7</f>
        <v>200</v>
      </c>
      <c r="F3" s="48">
        <f>'Achat mois commun'!$K$8</f>
        <v>0</v>
      </c>
      <c r="G3" s="48">
        <f>'Achat mois commun'!$K$9</f>
        <v>0</v>
      </c>
      <c r="H3" s="57">
        <v>0</v>
      </c>
      <c r="I3" s="58">
        <f>SUM(C3:H3)</f>
        <v>900</v>
      </c>
      <c r="J3" s="83">
        <f>'Achat mois commun'!K17</f>
        <v>-110</v>
      </c>
      <c r="K3" s="86">
        <f>'Achat mois commun'!K23</f>
        <v>110</v>
      </c>
    </row>
    <row r="4" spans="2:11" ht="16.5" thickBot="1" x14ac:dyDescent="0.3">
      <c r="B4" s="46" t="s">
        <v>39</v>
      </c>
      <c r="C4" s="48">
        <f>'Achat mois commun'!$K$35</f>
        <v>550</v>
      </c>
      <c r="D4" s="48">
        <f>'Achat mois commun'!$K$36</f>
        <v>400</v>
      </c>
      <c r="E4" s="48">
        <f>'Achat mois commun'!$K$37</f>
        <v>0</v>
      </c>
      <c r="F4" s="48">
        <f>'Achat mois commun'!$K$38</f>
        <v>0</v>
      </c>
      <c r="G4" s="48">
        <f>'Achat mois commun'!$K$39</f>
        <v>0</v>
      </c>
      <c r="H4" s="57">
        <v>0</v>
      </c>
      <c r="I4" s="58">
        <f>SUM(C4:H4)</f>
        <v>950</v>
      </c>
      <c r="J4" s="83">
        <f>'Achat mois commun'!K47</f>
        <v>-135</v>
      </c>
      <c r="K4" s="87">
        <f>'Achat mois commun'!K53</f>
        <v>135</v>
      </c>
    </row>
    <row r="5" spans="2:11" s="74" customFormat="1" ht="18.75" thickTop="1" thickBot="1" x14ac:dyDescent="0.3">
      <c r="B5" s="68" t="s">
        <v>40</v>
      </c>
      <c r="C5" s="71">
        <f>SUM(C3:C4)</f>
        <v>1050</v>
      </c>
      <c r="D5" s="71">
        <f t="shared" ref="D5:I5" si="0">SUM(D3:D4)</f>
        <v>600</v>
      </c>
      <c r="E5" s="71">
        <f t="shared" si="0"/>
        <v>200</v>
      </c>
      <c r="F5" s="71">
        <f t="shared" si="0"/>
        <v>0</v>
      </c>
      <c r="G5" s="71">
        <f t="shared" si="0"/>
        <v>0</v>
      </c>
      <c r="H5" s="75">
        <f t="shared" si="0"/>
        <v>0</v>
      </c>
      <c r="I5" s="76">
        <f t="shared" si="0"/>
        <v>1850</v>
      </c>
      <c r="J5" s="84">
        <f>SUM(J3:J4)</f>
        <v>-245</v>
      </c>
      <c r="K5" s="82">
        <f>SUM(K3:K4)</f>
        <v>245</v>
      </c>
    </row>
    <row r="7" spans="2:11" ht="15.75" thickBot="1" x14ac:dyDescent="0.3"/>
    <row r="8" spans="2:11" ht="32.25" customHeight="1" thickBot="1" x14ac:dyDescent="0.3">
      <c r="B8" s="61" t="s">
        <v>45</v>
      </c>
      <c r="C8" s="62" t="s">
        <v>41</v>
      </c>
      <c r="D8" s="63" t="s">
        <v>42</v>
      </c>
      <c r="E8" s="60" t="s">
        <v>43</v>
      </c>
      <c r="F8" s="60" t="s">
        <v>44</v>
      </c>
      <c r="G8" s="65" t="s">
        <v>46</v>
      </c>
      <c r="H8" s="60" t="s">
        <v>48</v>
      </c>
      <c r="I8" s="79" t="s">
        <v>49</v>
      </c>
      <c r="J8" s="85" t="s">
        <v>51</v>
      </c>
      <c r="K8" s="85" t="s">
        <v>52</v>
      </c>
    </row>
    <row r="9" spans="2:11" ht="15.75" x14ac:dyDescent="0.25">
      <c r="B9" s="45" t="s">
        <v>28</v>
      </c>
      <c r="C9" s="59">
        <f>'Achat mois commun'!$K$65</f>
        <v>500</v>
      </c>
      <c r="D9" s="64">
        <f>'Achat mois commun'!$K$66</f>
        <v>400</v>
      </c>
      <c r="E9" s="48">
        <f>'Achat mois commun'!$K$67</f>
        <v>0</v>
      </c>
      <c r="F9" s="48">
        <f>'Achat mois commun'!$K$68</f>
        <v>0</v>
      </c>
      <c r="G9" s="66"/>
      <c r="H9" s="48"/>
      <c r="I9" s="67"/>
      <c r="J9" s="80">
        <f>'Achat mois commun'!K77</f>
        <v>46</v>
      </c>
      <c r="K9" s="89">
        <f>'Achat mois commun'!K83</f>
        <v>-46</v>
      </c>
    </row>
    <row r="10" spans="2:11" ht="15.75" x14ac:dyDescent="0.25">
      <c r="B10" s="45" t="s">
        <v>29</v>
      </c>
      <c r="C10" s="59">
        <f>'Achat mois commun'!$K$95</f>
        <v>0</v>
      </c>
      <c r="D10" s="64">
        <f>'Achat mois commun'!$K$96</f>
        <v>0</v>
      </c>
      <c r="E10" s="81">
        <f>'Achat mois commun'!$K$97</f>
        <v>0</v>
      </c>
      <c r="F10" s="81">
        <f>'Achat mois commun'!$K$98</f>
        <v>0</v>
      </c>
      <c r="G10" s="66"/>
      <c r="H10" s="48"/>
      <c r="I10" s="67"/>
      <c r="J10" s="80">
        <f>'Achat mois commun'!K107</f>
        <v>-460</v>
      </c>
      <c r="K10" s="90">
        <f>'Achat mois commun'!K113</f>
        <v>460</v>
      </c>
    </row>
    <row r="11" spans="2:11" ht="15.75" x14ac:dyDescent="0.25">
      <c r="B11" s="45" t="s">
        <v>30</v>
      </c>
      <c r="C11" s="81">
        <f>'Achat mois commun'!$K$65</f>
        <v>500</v>
      </c>
      <c r="D11" s="81">
        <f>'Achat mois commun'!$K$96</f>
        <v>0</v>
      </c>
      <c r="E11" s="81">
        <f>'Achat mois commun'!$K$97</f>
        <v>0</v>
      </c>
      <c r="F11" s="81">
        <f>'Achat mois commun'!$K$98</f>
        <v>0</v>
      </c>
      <c r="G11" s="66"/>
      <c r="H11" s="57"/>
      <c r="I11" s="67"/>
      <c r="J11" s="80"/>
      <c r="K11" s="90">
        <f>'Achat mois commun'!K114</f>
        <v>0</v>
      </c>
    </row>
    <row r="12" spans="2:11" ht="15.75" x14ac:dyDescent="0.25">
      <c r="B12" s="45" t="s">
        <v>31</v>
      </c>
      <c r="C12" s="81">
        <f>'Achat mois commun'!$K$95</f>
        <v>0</v>
      </c>
      <c r="D12" s="81">
        <f>'Achat mois commun'!$K$96</f>
        <v>0</v>
      </c>
      <c r="E12" s="81">
        <f>'Achat mois commun'!$K$97</f>
        <v>0</v>
      </c>
      <c r="F12" s="81">
        <f>'Achat mois commun'!$K$98</f>
        <v>0</v>
      </c>
      <c r="G12" s="66"/>
      <c r="H12" s="57"/>
      <c r="I12" s="67"/>
      <c r="J12" s="80"/>
      <c r="K12" s="90">
        <f>'Achat mois commun'!K115</f>
        <v>0</v>
      </c>
    </row>
    <row r="13" spans="2:11" ht="15.75" x14ac:dyDescent="0.25">
      <c r="B13" s="45" t="s">
        <v>32</v>
      </c>
      <c r="C13" s="81">
        <f>'Achat mois commun'!$K$65</f>
        <v>500</v>
      </c>
      <c r="D13" s="81">
        <f>'Achat mois commun'!$K$96</f>
        <v>0</v>
      </c>
      <c r="E13" s="81">
        <f>'Achat mois commun'!$K$97</f>
        <v>0</v>
      </c>
      <c r="F13" s="81">
        <f>'Achat mois commun'!$K$98</f>
        <v>0</v>
      </c>
      <c r="G13" s="66"/>
      <c r="H13" s="57"/>
      <c r="I13" s="67"/>
      <c r="J13" s="80"/>
      <c r="K13" s="90">
        <f>'Achat mois commun'!K116</f>
        <v>0</v>
      </c>
    </row>
    <row r="14" spans="2:11" ht="15.75" x14ac:dyDescent="0.25">
      <c r="B14" s="45" t="s">
        <v>33</v>
      </c>
      <c r="C14" s="81">
        <f>'Achat mois commun'!$K$95</f>
        <v>0</v>
      </c>
      <c r="D14" s="81">
        <f>'Achat mois commun'!$K$96</f>
        <v>0</v>
      </c>
      <c r="E14" s="81">
        <f>'Achat mois commun'!$K$97</f>
        <v>0</v>
      </c>
      <c r="F14" s="81">
        <f>'Achat mois commun'!$K$98</f>
        <v>0</v>
      </c>
      <c r="G14" s="66"/>
      <c r="H14" s="48"/>
      <c r="I14" s="67"/>
      <c r="J14" s="80"/>
      <c r="K14" s="90">
        <f>'Achat mois commun'!K117</f>
        <v>0</v>
      </c>
    </row>
    <row r="15" spans="2:11" ht="15.75" x14ac:dyDescent="0.25">
      <c r="B15" s="45" t="s">
        <v>34</v>
      </c>
      <c r="C15" s="81">
        <f>'Achat mois commun'!$K$95</f>
        <v>0</v>
      </c>
      <c r="D15" s="81">
        <f>'Achat mois commun'!$K$96</f>
        <v>0</v>
      </c>
      <c r="E15" s="81">
        <f>'Achat mois commun'!$K$97</f>
        <v>0</v>
      </c>
      <c r="F15" s="81"/>
      <c r="G15" s="66"/>
      <c r="H15" s="48"/>
      <c r="I15" s="67"/>
      <c r="J15"/>
      <c r="K15" s="91"/>
    </row>
    <row r="16" spans="2:11" ht="15.75" x14ac:dyDescent="0.25">
      <c r="B16" s="45" t="s">
        <v>35</v>
      </c>
      <c r="C16" s="81"/>
      <c r="D16" s="64"/>
      <c r="E16" s="48"/>
      <c r="F16" s="48"/>
      <c r="G16" s="66"/>
      <c r="H16" s="48"/>
      <c r="I16" s="67"/>
      <c r="J16"/>
      <c r="K16" s="92"/>
    </row>
    <row r="17" spans="2:11" ht="15.75" x14ac:dyDescent="0.25">
      <c r="B17" s="45" t="s">
        <v>36</v>
      </c>
      <c r="C17" s="81"/>
      <c r="D17" s="64"/>
      <c r="E17" s="48"/>
      <c r="F17" s="48"/>
      <c r="G17" s="66"/>
      <c r="H17" s="48"/>
      <c r="I17" s="67"/>
      <c r="J17"/>
      <c r="K17" s="92"/>
    </row>
    <row r="18" spans="2:11" ht="15.75" x14ac:dyDescent="0.25">
      <c r="B18" s="45" t="s">
        <v>37</v>
      </c>
      <c r="C18" s="59"/>
      <c r="D18" s="64"/>
      <c r="E18" s="48"/>
      <c r="F18" s="48"/>
      <c r="G18" s="66"/>
      <c r="H18" s="48"/>
      <c r="I18" s="67"/>
      <c r="J18"/>
      <c r="K18" s="92"/>
    </row>
    <row r="19" spans="2:11" ht="15.75" x14ac:dyDescent="0.25">
      <c r="B19" s="45" t="s">
        <v>38</v>
      </c>
      <c r="C19" s="59"/>
      <c r="D19" s="64"/>
      <c r="E19" s="48"/>
      <c r="F19" s="48"/>
      <c r="G19" s="66"/>
      <c r="H19" s="48"/>
      <c r="I19" s="67"/>
      <c r="J19" s="80"/>
      <c r="K19" s="92"/>
    </row>
    <row r="20" spans="2:11" ht="16.5" thickBot="1" x14ac:dyDescent="0.3">
      <c r="B20" s="46" t="s">
        <v>39</v>
      </c>
      <c r="C20" s="59"/>
      <c r="D20" s="64"/>
      <c r="E20" s="48"/>
      <c r="F20" s="48"/>
      <c r="G20" s="66"/>
      <c r="H20" s="48"/>
      <c r="I20" s="67"/>
      <c r="J20" s="80"/>
      <c r="K20" s="92"/>
    </row>
    <row r="21" spans="2:11" s="74" customFormat="1" ht="18.75" thickTop="1" thickBot="1" x14ac:dyDescent="0.3">
      <c r="B21" s="68" t="s">
        <v>40</v>
      </c>
      <c r="C21" s="69">
        <f t="shared" ref="C21:J21" si="1">SUM(C9:C20)</f>
        <v>1500</v>
      </c>
      <c r="D21" s="70">
        <f t="shared" si="1"/>
        <v>400</v>
      </c>
      <c r="E21" s="71">
        <f t="shared" si="1"/>
        <v>0</v>
      </c>
      <c r="F21" s="71">
        <f t="shared" si="1"/>
        <v>0</v>
      </c>
      <c r="G21" s="72">
        <f t="shared" si="1"/>
        <v>0</v>
      </c>
      <c r="H21" s="71">
        <f t="shared" si="1"/>
        <v>0</v>
      </c>
      <c r="I21" s="73">
        <f t="shared" si="1"/>
        <v>0</v>
      </c>
      <c r="J21" s="88">
        <f t="shared" si="1"/>
        <v>-414</v>
      </c>
      <c r="K21" s="93">
        <f>SUM(K9:K20)</f>
        <v>414</v>
      </c>
    </row>
  </sheetData>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topLeftCell="A81" workbookViewId="0">
      <selection activeCell="C82" sqref="C82"/>
    </sheetView>
  </sheetViews>
  <sheetFormatPr baseColWidth="10" defaultRowHeight="15" x14ac:dyDescent="0.25"/>
  <cols>
    <col min="1" max="1" width="1.28515625" customWidth="1"/>
    <col min="2" max="2" width="24" bestFit="1" customWidth="1"/>
    <col min="3" max="3" width="11.28515625" style="6" customWidth="1"/>
    <col min="4" max="4" width="14.140625" style="6" bestFit="1" customWidth="1"/>
    <col min="5" max="5" width="0.85546875" style="11" customWidth="1"/>
    <col min="6" max="6" width="19.28515625" style="6" customWidth="1"/>
    <col min="7" max="7" width="13.7109375" style="3" customWidth="1"/>
    <col min="8" max="8" width="12.5703125" customWidth="1"/>
    <col min="9" max="9" width="0.85546875" style="28" customWidth="1"/>
    <col min="10" max="10" width="19.5703125" customWidth="1"/>
    <col min="11" max="11" width="15.7109375" customWidth="1"/>
    <col min="12" max="12" width="9.85546875" customWidth="1"/>
  </cols>
  <sheetData>
    <row r="1" spans="2:11" ht="19.5" thickBot="1" x14ac:dyDescent="0.35">
      <c r="B1" s="98">
        <v>41579</v>
      </c>
      <c r="C1" s="98"/>
      <c r="D1" s="98"/>
      <c r="E1" s="98"/>
      <c r="F1" s="98"/>
      <c r="G1" s="98"/>
      <c r="H1" s="98"/>
      <c r="I1" s="98"/>
      <c r="J1" s="98"/>
      <c r="K1" s="98"/>
    </row>
    <row r="3" spans="2:11" x14ac:dyDescent="0.25">
      <c r="B3" s="95" t="s">
        <v>2</v>
      </c>
      <c r="C3" s="95"/>
      <c r="D3" s="42"/>
    </row>
    <row r="4" spans="2:11" x14ac:dyDescent="0.25">
      <c r="B4" t="s">
        <v>0</v>
      </c>
      <c r="C4" s="17">
        <v>1000</v>
      </c>
      <c r="D4" s="5"/>
      <c r="F4" s="95" t="s">
        <v>8</v>
      </c>
      <c r="G4" s="95"/>
      <c r="H4" s="42" t="s">
        <v>3</v>
      </c>
      <c r="J4" s="94" t="s">
        <v>27</v>
      </c>
      <c r="K4" s="94"/>
    </row>
    <row r="5" spans="2:11" x14ac:dyDescent="0.25">
      <c r="B5" s="32" t="s">
        <v>1</v>
      </c>
      <c r="C5" s="17">
        <v>100</v>
      </c>
      <c r="D5" s="16"/>
      <c r="F5" s="6" t="s">
        <v>53</v>
      </c>
      <c r="G5" s="14">
        <v>0.6</v>
      </c>
      <c r="H5" s="8">
        <f>(C7*G5)</f>
        <v>690</v>
      </c>
      <c r="J5" s="44" t="s">
        <v>22</v>
      </c>
      <c r="K5" s="43">
        <f>C10+C20</f>
        <v>500</v>
      </c>
    </row>
    <row r="6" spans="2:11" ht="15.75" thickBot="1" x14ac:dyDescent="0.3">
      <c r="B6" s="2" t="s">
        <v>19</v>
      </c>
      <c r="C6" s="18">
        <v>50</v>
      </c>
      <c r="D6" s="16"/>
      <c r="F6" s="6" t="s">
        <v>54</v>
      </c>
      <c r="G6" s="15">
        <f>SUM(100%-G5)</f>
        <v>0.4</v>
      </c>
      <c r="H6" s="9">
        <f>(C7*(100%-G5))</f>
        <v>460</v>
      </c>
      <c r="J6" s="44" t="s">
        <v>23</v>
      </c>
      <c r="K6" s="43">
        <f>C11+C21</f>
        <v>200</v>
      </c>
    </row>
    <row r="7" spans="2:11" ht="15.75" thickTop="1" x14ac:dyDescent="0.25">
      <c r="B7" s="1" t="s">
        <v>10</v>
      </c>
      <c r="C7" s="41">
        <f>SUM(C4:C6)</f>
        <v>1150</v>
      </c>
      <c r="D7" s="41"/>
      <c r="G7" s="15"/>
      <c r="H7" s="10">
        <f>SUM(H5:H6)</f>
        <v>1150</v>
      </c>
      <c r="J7" s="44" t="s">
        <v>24</v>
      </c>
      <c r="K7" s="43">
        <f>C12+C22</f>
        <v>200</v>
      </c>
    </row>
    <row r="8" spans="2:11" x14ac:dyDescent="0.25">
      <c r="J8" s="44" t="s">
        <v>25</v>
      </c>
      <c r="K8" s="43">
        <f>C14+C24</f>
        <v>0</v>
      </c>
    </row>
    <row r="9" spans="2:11" ht="15.75" thickBot="1" x14ac:dyDescent="0.3">
      <c r="B9" s="4" t="s">
        <v>62</v>
      </c>
      <c r="C9" s="7" t="s">
        <v>7</v>
      </c>
      <c r="D9" s="7" t="s">
        <v>11</v>
      </c>
      <c r="E9" s="12"/>
      <c r="F9" s="100" t="s">
        <v>18</v>
      </c>
      <c r="G9" s="100"/>
      <c r="H9" s="39" t="s">
        <v>3</v>
      </c>
      <c r="J9" s="44" t="s">
        <v>26</v>
      </c>
      <c r="K9" s="43">
        <f>C15+C25</f>
        <v>0</v>
      </c>
    </row>
    <row r="10" spans="2:11" x14ac:dyDescent="0.25">
      <c r="B10" t="s">
        <v>4</v>
      </c>
      <c r="C10" s="19">
        <v>100</v>
      </c>
      <c r="D10" s="20">
        <f>C10*G10</f>
        <v>50</v>
      </c>
      <c r="E10" s="13"/>
      <c r="F10" s="30" t="s">
        <v>55</v>
      </c>
      <c r="G10" s="14">
        <v>0.5</v>
      </c>
      <c r="H10" s="29">
        <f>D16+(C26*G10)</f>
        <v>450</v>
      </c>
      <c r="J10" s="78" t="s">
        <v>50</v>
      </c>
      <c r="K10" s="77">
        <f>SUM(K5:K9)</f>
        <v>900</v>
      </c>
    </row>
    <row r="11" spans="2:11" ht="15.75" thickBot="1" x14ac:dyDescent="0.3">
      <c r="B11" t="s">
        <v>5</v>
      </c>
      <c r="C11" s="21">
        <v>0</v>
      </c>
      <c r="D11" s="20">
        <f>C11*G10</f>
        <v>0</v>
      </c>
      <c r="E11" s="12"/>
      <c r="F11" s="31" t="s">
        <v>56</v>
      </c>
      <c r="G11" s="15">
        <f>100%-G10</f>
        <v>0.5</v>
      </c>
      <c r="H11" s="9">
        <f>D26+(C16*G11)</f>
        <v>450</v>
      </c>
    </row>
    <row r="12" spans="2:11" ht="15.75" thickTop="1" x14ac:dyDescent="0.25">
      <c r="B12" t="s">
        <v>13</v>
      </c>
      <c r="C12" s="21">
        <v>0</v>
      </c>
      <c r="D12" s="20">
        <f>C12*G10</f>
        <v>0</v>
      </c>
      <c r="E12" s="12"/>
      <c r="H12" s="10">
        <f>SUM(H10:H11)</f>
        <v>900</v>
      </c>
    </row>
    <row r="13" spans="2:11" x14ac:dyDescent="0.25">
      <c r="B13" t="s">
        <v>20</v>
      </c>
      <c r="C13" s="21">
        <v>0</v>
      </c>
      <c r="D13" s="20">
        <f>C13*G10</f>
        <v>0</v>
      </c>
      <c r="E13" s="12"/>
    </row>
    <row r="14" spans="2:11" x14ac:dyDescent="0.25">
      <c r="B14" t="s">
        <v>6</v>
      </c>
      <c r="C14" s="21">
        <v>0</v>
      </c>
      <c r="D14" s="20">
        <f>C14*G10</f>
        <v>0</v>
      </c>
      <c r="E14" s="12"/>
      <c r="F14" s="96" t="s">
        <v>60</v>
      </c>
      <c r="G14" s="96"/>
      <c r="J14" s="96" t="s">
        <v>58</v>
      </c>
      <c r="K14" s="96"/>
    </row>
    <row r="15" spans="2:11" ht="15.75" thickBot="1" x14ac:dyDescent="0.3">
      <c r="C15" s="22"/>
      <c r="D15" s="23">
        <f>C15*G10</f>
        <v>0</v>
      </c>
      <c r="E15" s="12"/>
      <c r="F15" s="6" t="s">
        <v>9</v>
      </c>
      <c r="G15" s="8">
        <f>H5</f>
        <v>690</v>
      </c>
      <c r="J15" s="6" t="s">
        <v>14</v>
      </c>
      <c r="K15" s="8">
        <f>G17</f>
        <v>1140</v>
      </c>
    </row>
    <row r="16" spans="2:11" ht="16.5" thickTop="1" thickBot="1" x14ac:dyDescent="0.3">
      <c r="B16" s="1" t="s">
        <v>10</v>
      </c>
      <c r="C16" s="24">
        <f>SUM(C10:C15)</f>
        <v>100</v>
      </c>
      <c r="D16" s="24">
        <f>SUM(D10:D15)</f>
        <v>50</v>
      </c>
      <c r="E16" s="12"/>
      <c r="F16" s="26" t="s">
        <v>12</v>
      </c>
      <c r="G16" s="9">
        <f>D16+(C26*G10)</f>
        <v>450</v>
      </c>
      <c r="J16" s="26" t="s">
        <v>16</v>
      </c>
      <c r="K16" s="9">
        <f>C17</f>
        <v>1250</v>
      </c>
    </row>
    <row r="17" spans="2:12" ht="15.75" thickTop="1" x14ac:dyDescent="0.25">
      <c r="B17" s="1" t="s">
        <v>15</v>
      </c>
      <c r="C17" s="24">
        <f>C7+C16</f>
        <v>1250</v>
      </c>
      <c r="D17" s="20"/>
      <c r="E17" s="12"/>
      <c r="F17" s="1" t="s">
        <v>14</v>
      </c>
      <c r="G17" s="10">
        <f>SUM(G15:G16)</f>
        <v>1140</v>
      </c>
      <c r="J17" s="40" t="s">
        <v>17</v>
      </c>
      <c r="K17" s="10">
        <f>K15-K16</f>
        <v>-110</v>
      </c>
      <c r="L17" t="s">
        <v>59</v>
      </c>
    </row>
    <row r="18" spans="2:12" x14ac:dyDescent="0.25">
      <c r="C18" s="20"/>
      <c r="D18" s="20"/>
      <c r="E18" s="13"/>
      <c r="F18"/>
    </row>
    <row r="19" spans="2:12" ht="15.75" thickBot="1" x14ac:dyDescent="0.3">
      <c r="B19" s="4" t="s">
        <v>63</v>
      </c>
      <c r="C19" s="25" t="s">
        <v>7</v>
      </c>
      <c r="D19" s="25" t="s">
        <v>11</v>
      </c>
      <c r="E19" s="12"/>
      <c r="F19"/>
    </row>
    <row r="20" spans="2:12" x14ac:dyDescent="0.25">
      <c r="B20" t="s">
        <v>4</v>
      </c>
      <c r="C20" s="19">
        <v>400</v>
      </c>
      <c r="D20" s="20">
        <f>C20*G11</f>
        <v>200</v>
      </c>
      <c r="E20" s="12"/>
      <c r="F20" s="96" t="s">
        <v>61</v>
      </c>
      <c r="G20" s="96"/>
      <c r="J20" s="96" t="s">
        <v>57</v>
      </c>
      <c r="K20" s="96"/>
    </row>
    <row r="21" spans="2:12" x14ac:dyDescent="0.25">
      <c r="B21" t="s">
        <v>5</v>
      </c>
      <c r="C21" s="21">
        <v>200</v>
      </c>
      <c r="D21" s="20">
        <f>C21*G11</f>
        <v>100</v>
      </c>
      <c r="E21" s="12"/>
      <c r="F21" s="6" t="s">
        <v>9</v>
      </c>
      <c r="G21" s="8">
        <f>H6</f>
        <v>460</v>
      </c>
      <c r="J21" s="6" t="s">
        <v>14</v>
      </c>
      <c r="K21" s="8">
        <f>G23</f>
        <v>910</v>
      </c>
    </row>
    <row r="22" spans="2:12" ht="15.75" thickBot="1" x14ac:dyDescent="0.3">
      <c r="B22" t="s">
        <v>13</v>
      </c>
      <c r="C22" s="21">
        <v>200</v>
      </c>
      <c r="D22" s="20">
        <f>C22*G11</f>
        <v>100</v>
      </c>
      <c r="F22" s="26" t="s">
        <v>12</v>
      </c>
      <c r="G22" s="9">
        <f>D26+(C16*G11)</f>
        <v>450</v>
      </c>
      <c r="J22" s="26" t="s">
        <v>16</v>
      </c>
      <c r="K22" s="9">
        <f>C26</f>
        <v>800</v>
      </c>
    </row>
    <row r="23" spans="2:12" ht="15.75" thickTop="1" x14ac:dyDescent="0.25">
      <c r="B23" t="s">
        <v>20</v>
      </c>
      <c r="C23" s="21"/>
      <c r="D23" s="20">
        <f>C23*G11</f>
        <v>0</v>
      </c>
      <c r="F23" s="1" t="s">
        <v>14</v>
      </c>
      <c r="G23" s="10">
        <f>SUM(G21:G22)</f>
        <v>910</v>
      </c>
      <c r="J23" s="40" t="s">
        <v>17</v>
      </c>
      <c r="K23" s="10">
        <f>K21-K22</f>
        <v>110</v>
      </c>
    </row>
    <row r="24" spans="2:12" x14ac:dyDescent="0.25">
      <c r="B24" t="s">
        <v>6</v>
      </c>
      <c r="C24" s="21"/>
      <c r="D24" s="20">
        <f>C24*G11</f>
        <v>0</v>
      </c>
    </row>
    <row r="25" spans="2:12" ht="15.75" thickBot="1" x14ac:dyDescent="0.3">
      <c r="C25" s="22"/>
      <c r="D25" s="23">
        <f>C25*G11</f>
        <v>0</v>
      </c>
    </row>
    <row r="26" spans="2:12" ht="15.75" thickTop="1" x14ac:dyDescent="0.25">
      <c r="B26" s="1" t="s">
        <v>10</v>
      </c>
      <c r="C26" s="24">
        <f>SUM(C20:C25)</f>
        <v>800</v>
      </c>
      <c r="D26" s="24">
        <f>SUM(D20:D25)</f>
        <v>400</v>
      </c>
    </row>
    <row r="28" spans="2:12" ht="7.5" customHeight="1" x14ac:dyDescent="0.25"/>
    <row r="29" spans="2:12" s="53" customFormat="1" ht="6" customHeight="1" x14ac:dyDescent="0.25">
      <c r="C29" s="54"/>
      <c r="D29" s="54"/>
      <c r="E29" s="54"/>
      <c r="F29" s="54"/>
      <c r="G29" s="55"/>
    </row>
    <row r="30" spans="2:12" ht="7.5" customHeight="1" x14ac:dyDescent="0.25"/>
    <row r="31" spans="2:12" ht="19.5" thickBot="1" x14ac:dyDescent="0.35">
      <c r="B31" s="98">
        <v>41609</v>
      </c>
      <c r="C31" s="98"/>
      <c r="D31" s="98"/>
      <c r="E31" s="98"/>
      <c r="F31" s="98"/>
      <c r="G31" s="98"/>
      <c r="H31" s="98"/>
      <c r="I31" s="98"/>
      <c r="J31" s="98"/>
      <c r="K31" s="98"/>
    </row>
    <row r="33" spans="2:11" x14ac:dyDescent="0.25">
      <c r="B33" s="95" t="s">
        <v>2</v>
      </c>
      <c r="C33" s="95"/>
      <c r="D33" s="42"/>
    </row>
    <row r="34" spans="2:11" x14ac:dyDescent="0.25">
      <c r="B34" t="s">
        <v>0</v>
      </c>
      <c r="C34" s="17">
        <v>1000</v>
      </c>
      <c r="D34" s="5"/>
      <c r="F34" s="95" t="s">
        <v>8</v>
      </c>
      <c r="G34" s="95"/>
      <c r="H34" s="42" t="s">
        <v>3</v>
      </c>
      <c r="J34" s="94" t="s">
        <v>27</v>
      </c>
      <c r="K34" s="94"/>
    </row>
    <row r="35" spans="2:11" x14ac:dyDescent="0.25">
      <c r="B35" s="32" t="s">
        <v>1</v>
      </c>
      <c r="C35" s="17">
        <v>100</v>
      </c>
      <c r="D35" s="16"/>
      <c r="F35" s="6" t="s">
        <v>53</v>
      </c>
      <c r="G35" s="14">
        <v>0.6</v>
      </c>
      <c r="H35" s="8">
        <f>(C37*G35)</f>
        <v>690</v>
      </c>
      <c r="J35" s="44" t="s">
        <v>22</v>
      </c>
      <c r="K35" s="43">
        <f>C40+C50</f>
        <v>550</v>
      </c>
    </row>
    <row r="36" spans="2:11" ht="15.75" thickBot="1" x14ac:dyDescent="0.3">
      <c r="B36" s="2" t="s">
        <v>19</v>
      </c>
      <c r="C36" s="18">
        <v>50</v>
      </c>
      <c r="D36" s="16"/>
      <c r="F36" s="6" t="s">
        <v>54</v>
      </c>
      <c r="G36" s="15">
        <f>SUM(100%-G35)</f>
        <v>0.4</v>
      </c>
      <c r="H36" s="9">
        <f>(C37*(100%-G35))</f>
        <v>460</v>
      </c>
      <c r="J36" s="44" t="s">
        <v>23</v>
      </c>
      <c r="K36" s="43">
        <f>C41+C51</f>
        <v>400</v>
      </c>
    </row>
    <row r="37" spans="2:11" ht="15.75" thickTop="1" x14ac:dyDescent="0.25">
      <c r="B37" s="1" t="s">
        <v>10</v>
      </c>
      <c r="C37" s="41">
        <f>SUM(C34:C36)</f>
        <v>1150</v>
      </c>
      <c r="D37" s="41"/>
      <c r="G37" s="15"/>
      <c r="H37" s="10">
        <f>SUM(H35:H36)</f>
        <v>1150</v>
      </c>
      <c r="J37" s="44" t="s">
        <v>24</v>
      </c>
      <c r="K37" s="43">
        <f>C42+C52</f>
        <v>0</v>
      </c>
    </row>
    <row r="38" spans="2:11" x14ac:dyDescent="0.25">
      <c r="J38" s="44" t="s">
        <v>25</v>
      </c>
      <c r="K38" s="43">
        <f>C44+C54</f>
        <v>0</v>
      </c>
    </row>
    <row r="39" spans="2:11" ht="15.75" thickBot="1" x14ac:dyDescent="0.3">
      <c r="B39" s="4" t="s">
        <v>62</v>
      </c>
      <c r="C39" s="7" t="s">
        <v>7</v>
      </c>
      <c r="D39" s="7" t="s">
        <v>11</v>
      </c>
      <c r="E39" s="12"/>
      <c r="F39" s="100" t="s">
        <v>18</v>
      </c>
      <c r="G39" s="100"/>
      <c r="H39" s="39" t="s">
        <v>3</v>
      </c>
      <c r="J39" s="44" t="s">
        <v>26</v>
      </c>
      <c r="K39" s="43">
        <f>C45+C55</f>
        <v>0</v>
      </c>
    </row>
    <row r="40" spans="2:11" x14ac:dyDescent="0.25">
      <c r="B40" t="s">
        <v>4</v>
      </c>
      <c r="C40" s="19">
        <v>50</v>
      </c>
      <c r="D40" s="20">
        <f>C40*G40</f>
        <v>25</v>
      </c>
      <c r="E40" s="13"/>
      <c r="F40" s="6" t="s">
        <v>53</v>
      </c>
      <c r="G40" s="14">
        <v>0.5</v>
      </c>
      <c r="H40" s="29">
        <f>D46+(C56*G40)</f>
        <v>475</v>
      </c>
      <c r="J40" s="78" t="s">
        <v>50</v>
      </c>
      <c r="K40" s="77">
        <f>SUM(K35:K39)</f>
        <v>950</v>
      </c>
    </row>
    <row r="41" spans="2:11" ht="15.75" thickBot="1" x14ac:dyDescent="0.3">
      <c r="B41" t="s">
        <v>5</v>
      </c>
      <c r="C41" s="21">
        <v>100</v>
      </c>
      <c r="D41" s="20">
        <f>C41*G40</f>
        <v>50</v>
      </c>
      <c r="E41" s="12"/>
      <c r="F41" s="6" t="s">
        <v>54</v>
      </c>
      <c r="G41" s="15">
        <f>100%-G40</f>
        <v>0.5</v>
      </c>
      <c r="H41" s="9">
        <f>D56+(C46*G41)</f>
        <v>475</v>
      </c>
    </row>
    <row r="42" spans="2:11" ht="15.75" thickTop="1" x14ac:dyDescent="0.25">
      <c r="B42" t="s">
        <v>13</v>
      </c>
      <c r="C42" s="21"/>
      <c r="D42" s="20">
        <f>C42*G40</f>
        <v>0</v>
      </c>
      <c r="E42" s="12"/>
      <c r="H42" s="10">
        <f>SUM(H40:H41)</f>
        <v>950</v>
      </c>
    </row>
    <row r="43" spans="2:11" x14ac:dyDescent="0.25">
      <c r="B43" t="s">
        <v>20</v>
      </c>
      <c r="C43" s="21"/>
      <c r="D43" s="20">
        <f>C43*G40</f>
        <v>0</v>
      </c>
      <c r="E43" s="12"/>
    </row>
    <row r="44" spans="2:11" x14ac:dyDescent="0.25">
      <c r="B44" t="s">
        <v>6</v>
      </c>
      <c r="C44" s="21"/>
      <c r="D44" s="20">
        <f>C44*G40</f>
        <v>0</v>
      </c>
      <c r="E44" s="12"/>
      <c r="F44" s="96" t="s">
        <v>60</v>
      </c>
      <c r="G44" s="96"/>
      <c r="J44" s="96" t="s">
        <v>58</v>
      </c>
      <c r="K44" s="96"/>
    </row>
    <row r="45" spans="2:11" ht="15.75" thickBot="1" x14ac:dyDescent="0.3">
      <c r="C45" s="22"/>
      <c r="D45" s="23">
        <f>C45*G40</f>
        <v>0</v>
      </c>
      <c r="E45" s="12"/>
      <c r="F45" s="6" t="s">
        <v>9</v>
      </c>
      <c r="G45" s="8">
        <f>H35</f>
        <v>690</v>
      </c>
      <c r="J45" s="6" t="s">
        <v>14</v>
      </c>
      <c r="K45" s="8">
        <f>G47</f>
        <v>1165</v>
      </c>
    </row>
    <row r="46" spans="2:11" ht="16.5" thickTop="1" thickBot="1" x14ac:dyDescent="0.3">
      <c r="B46" s="1" t="s">
        <v>10</v>
      </c>
      <c r="C46" s="24">
        <f>SUM(C40:C45)</f>
        <v>150</v>
      </c>
      <c r="D46" s="24">
        <f>SUM(D40:D45)</f>
        <v>75</v>
      </c>
      <c r="E46" s="12"/>
      <c r="F46" s="26" t="s">
        <v>12</v>
      </c>
      <c r="G46" s="9">
        <f>D46+(C56*G40)</f>
        <v>475</v>
      </c>
      <c r="J46" s="26" t="s">
        <v>16</v>
      </c>
      <c r="K46" s="9">
        <f>C47</f>
        <v>1300</v>
      </c>
    </row>
    <row r="47" spans="2:11" ht="15.75" thickTop="1" x14ac:dyDescent="0.25">
      <c r="B47" s="1" t="s">
        <v>15</v>
      </c>
      <c r="C47" s="24">
        <f>C37+C46</f>
        <v>1300</v>
      </c>
      <c r="D47" s="20"/>
      <c r="E47" s="12"/>
      <c r="F47" s="1" t="s">
        <v>14</v>
      </c>
      <c r="G47" s="10">
        <f>SUM(G45:G46)</f>
        <v>1165</v>
      </c>
      <c r="J47" s="40" t="s">
        <v>17</v>
      </c>
      <c r="K47" s="10">
        <f>K45-K46</f>
        <v>-135</v>
      </c>
    </row>
    <row r="48" spans="2:11" x14ac:dyDescent="0.25">
      <c r="C48" s="20"/>
      <c r="D48" s="20"/>
      <c r="E48" s="13"/>
      <c r="F48"/>
    </row>
    <row r="49" spans="1:12" ht="15.75" thickBot="1" x14ac:dyDescent="0.3">
      <c r="B49" s="4" t="s">
        <v>63</v>
      </c>
      <c r="C49" s="25" t="s">
        <v>7</v>
      </c>
      <c r="D49" s="25" t="s">
        <v>11</v>
      </c>
      <c r="E49" s="12"/>
      <c r="F49"/>
    </row>
    <row r="50" spans="1:12" x14ac:dyDescent="0.25">
      <c r="B50" t="s">
        <v>4</v>
      </c>
      <c r="C50" s="19">
        <v>500</v>
      </c>
      <c r="D50" s="20">
        <f>C50*G41</f>
        <v>250</v>
      </c>
      <c r="E50" s="12"/>
      <c r="F50" s="96" t="s">
        <v>61</v>
      </c>
      <c r="G50" s="96"/>
      <c r="J50" s="96" t="s">
        <v>57</v>
      </c>
      <c r="K50" s="96"/>
    </row>
    <row r="51" spans="1:12" x14ac:dyDescent="0.25">
      <c r="B51" t="s">
        <v>5</v>
      </c>
      <c r="C51" s="21">
        <v>300</v>
      </c>
      <c r="D51" s="20">
        <f>C51*G41</f>
        <v>150</v>
      </c>
      <c r="E51" s="12"/>
      <c r="F51" s="6" t="s">
        <v>9</v>
      </c>
      <c r="G51" s="8">
        <f>H36</f>
        <v>460</v>
      </c>
      <c r="J51" s="6" t="s">
        <v>14</v>
      </c>
      <c r="K51" s="8">
        <f>G53</f>
        <v>935</v>
      </c>
    </row>
    <row r="52" spans="1:12" ht="15.75" thickBot="1" x14ac:dyDescent="0.3">
      <c r="B52" t="s">
        <v>13</v>
      </c>
      <c r="C52" s="21"/>
      <c r="D52" s="20">
        <f>C52*G41</f>
        <v>0</v>
      </c>
      <c r="F52" s="26" t="s">
        <v>12</v>
      </c>
      <c r="G52" s="9">
        <f>D56+(C46*G41)</f>
        <v>475</v>
      </c>
      <c r="J52" s="26" t="s">
        <v>16</v>
      </c>
      <c r="K52" s="9">
        <f>C56</f>
        <v>800</v>
      </c>
    </row>
    <row r="53" spans="1:12" ht="15.75" thickTop="1" x14ac:dyDescent="0.25">
      <c r="B53" t="s">
        <v>20</v>
      </c>
      <c r="C53" s="21"/>
      <c r="D53" s="20">
        <f>C53*G41</f>
        <v>0</v>
      </c>
      <c r="F53" s="1" t="s">
        <v>14</v>
      </c>
      <c r="G53" s="10">
        <f>SUM(G51:G52)</f>
        <v>935</v>
      </c>
      <c r="J53" s="40" t="s">
        <v>17</v>
      </c>
      <c r="K53" s="10">
        <f>K51-K52</f>
        <v>135</v>
      </c>
    </row>
    <row r="54" spans="1:12" x14ac:dyDescent="0.25">
      <c r="B54" t="s">
        <v>6</v>
      </c>
      <c r="C54" s="21"/>
      <c r="D54" s="20">
        <f>C54*G41</f>
        <v>0</v>
      </c>
    </row>
    <row r="55" spans="1:12" ht="15.75" thickBot="1" x14ac:dyDescent="0.3">
      <c r="C55" s="22"/>
      <c r="D55" s="23">
        <f>C55*G41</f>
        <v>0</v>
      </c>
    </row>
    <row r="56" spans="1:12" ht="15.75" thickTop="1" x14ac:dyDescent="0.25">
      <c r="B56" s="1" t="s">
        <v>10</v>
      </c>
      <c r="C56" s="24">
        <f>SUM(C50:C55)</f>
        <v>800</v>
      </c>
      <c r="D56" s="24">
        <f>SUM(D50:D55)</f>
        <v>400</v>
      </c>
    </row>
    <row r="58" spans="1:12" ht="7.5" customHeight="1" x14ac:dyDescent="0.25"/>
    <row r="59" spans="1:12" s="53" customFormat="1" ht="6" customHeight="1" x14ac:dyDescent="0.25">
      <c r="C59" s="54"/>
      <c r="D59" s="54"/>
      <c r="E59" s="54"/>
      <c r="F59" s="54"/>
      <c r="G59" s="55"/>
    </row>
    <row r="60" spans="1:12" ht="7.5" customHeight="1" x14ac:dyDescent="0.25"/>
    <row r="61" spans="1:12" ht="19.5" thickBot="1" x14ac:dyDescent="0.35">
      <c r="A61" s="1"/>
      <c r="B61" s="98">
        <v>41275</v>
      </c>
      <c r="C61" s="99"/>
      <c r="D61" s="99"/>
      <c r="E61" s="99"/>
      <c r="F61" s="99"/>
      <c r="G61" s="99"/>
      <c r="H61" s="99"/>
      <c r="I61" s="99"/>
      <c r="J61" s="99"/>
      <c r="K61" s="99"/>
      <c r="L61" s="99"/>
    </row>
    <row r="63" spans="1:12" x14ac:dyDescent="0.25">
      <c r="B63" s="95" t="s">
        <v>2</v>
      </c>
      <c r="C63" s="95"/>
      <c r="D63" s="36"/>
    </row>
    <row r="64" spans="1:12" x14ac:dyDescent="0.25">
      <c r="B64" t="s">
        <v>0</v>
      </c>
      <c r="C64" s="17">
        <v>650</v>
      </c>
      <c r="D64" s="5"/>
      <c r="F64" s="95" t="s">
        <v>8</v>
      </c>
      <c r="G64" s="95"/>
      <c r="H64" s="36" t="s">
        <v>3</v>
      </c>
      <c r="J64" s="94" t="s">
        <v>27</v>
      </c>
      <c r="K64" s="94"/>
    </row>
    <row r="65" spans="2:12" x14ac:dyDescent="0.25">
      <c r="B65" s="32" t="s">
        <v>1</v>
      </c>
      <c r="C65" s="17">
        <v>85</v>
      </c>
      <c r="D65" s="16"/>
      <c r="F65" s="6" t="s">
        <v>53</v>
      </c>
      <c r="G65" s="14">
        <v>0.6</v>
      </c>
      <c r="H65" s="8">
        <f>(C67*G65)</f>
        <v>456</v>
      </c>
      <c r="J65" s="44" t="s">
        <v>22</v>
      </c>
      <c r="K65" s="43">
        <f>C70+C80</f>
        <v>500</v>
      </c>
    </row>
    <row r="66" spans="2:12" ht="15.75" thickBot="1" x14ac:dyDescent="0.3">
      <c r="B66" s="2" t="s">
        <v>19</v>
      </c>
      <c r="C66" s="18">
        <v>25</v>
      </c>
      <c r="D66" s="16"/>
      <c r="F66" s="6" t="s">
        <v>54</v>
      </c>
      <c r="G66" s="15">
        <f>SUM(100%-G65)</f>
        <v>0.4</v>
      </c>
      <c r="H66" s="9">
        <f>(C67*(100%-G65))</f>
        <v>304</v>
      </c>
      <c r="J66" s="44" t="s">
        <v>23</v>
      </c>
      <c r="K66" s="43">
        <f>C71+C81</f>
        <v>400</v>
      </c>
    </row>
    <row r="67" spans="2:12" ht="15.75" thickTop="1" x14ac:dyDescent="0.25">
      <c r="B67" s="1" t="s">
        <v>10</v>
      </c>
      <c r="C67" s="35">
        <f>SUM(C64:C66)</f>
        <v>760</v>
      </c>
      <c r="D67" s="35"/>
      <c r="G67" s="15"/>
      <c r="H67" s="10">
        <f>SUM(H65:H66)</f>
        <v>760</v>
      </c>
      <c r="J67" s="44" t="s">
        <v>24</v>
      </c>
      <c r="K67" s="43">
        <f>C72+C82</f>
        <v>0</v>
      </c>
    </row>
    <row r="68" spans="2:12" x14ac:dyDescent="0.25">
      <c r="J68" s="44" t="s">
        <v>25</v>
      </c>
      <c r="K68" s="43">
        <f>C73+C83</f>
        <v>0</v>
      </c>
    </row>
    <row r="69" spans="2:12" ht="15.75" thickBot="1" x14ac:dyDescent="0.3">
      <c r="B69" s="4" t="s">
        <v>62</v>
      </c>
      <c r="C69" s="7" t="s">
        <v>7</v>
      </c>
      <c r="D69" s="7" t="s">
        <v>11</v>
      </c>
      <c r="E69" s="12"/>
      <c r="F69" s="100" t="s">
        <v>18</v>
      </c>
      <c r="G69" s="100"/>
      <c r="H69" s="33" t="s">
        <v>3</v>
      </c>
      <c r="J69" s="44" t="s">
        <v>26</v>
      </c>
      <c r="K69" s="43">
        <f>C74+C84</f>
        <v>0</v>
      </c>
    </row>
    <row r="70" spans="2:12" x14ac:dyDescent="0.25">
      <c r="B70" t="s">
        <v>4</v>
      </c>
      <c r="C70" s="19">
        <v>100</v>
      </c>
      <c r="D70" s="20">
        <f>C70*G70</f>
        <v>50</v>
      </c>
      <c r="E70" s="13"/>
      <c r="F70" s="6" t="s">
        <v>53</v>
      </c>
      <c r="G70" s="14">
        <v>0.5</v>
      </c>
      <c r="H70" s="29">
        <f>D76+(C86*G70)</f>
        <v>450</v>
      </c>
      <c r="J70" s="78" t="s">
        <v>50</v>
      </c>
      <c r="K70" s="77">
        <f>SUM(K65:K69)</f>
        <v>900</v>
      </c>
    </row>
    <row r="71" spans="2:12" ht="15.75" thickBot="1" x14ac:dyDescent="0.3">
      <c r="B71" t="s">
        <v>5</v>
      </c>
      <c r="C71" s="21"/>
      <c r="D71" s="20">
        <f>C71*G70</f>
        <v>0</v>
      </c>
      <c r="E71" s="12"/>
      <c r="F71" s="6" t="s">
        <v>54</v>
      </c>
      <c r="G71" s="15">
        <f>100%-G70</f>
        <v>0.5</v>
      </c>
      <c r="H71" s="9">
        <f>D86+(C76*G71)</f>
        <v>450</v>
      </c>
    </row>
    <row r="72" spans="2:12" ht="15.75" thickTop="1" x14ac:dyDescent="0.25">
      <c r="B72" t="s">
        <v>13</v>
      </c>
      <c r="C72" s="21"/>
      <c r="D72" s="20">
        <f>C72*G70</f>
        <v>0</v>
      </c>
      <c r="E72" s="12"/>
      <c r="H72" s="10">
        <f>SUM(H70:H71)</f>
        <v>900</v>
      </c>
    </row>
    <row r="73" spans="2:12" x14ac:dyDescent="0.25">
      <c r="B73" t="s">
        <v>20</v>
      </c>
      <c r="C73" s="21"/>
      <c r="D73" s="20">
        <f>C73*G70</f>
        <v>0</v>
      </c>
      <c r="E73" s="12"/>
    </row>
    <row r="74" spans="2:12" x14ac:dyDescent="0.25">
      <c r="B74" t="s">
        <v>6</v>
      </c>
      <c r="C74" s="21"/>
      <c r="D74" s="20">
        <f>C74*G70</f>
        <v>0</v>
      </c>
      <c r="E74" s="12"/>
      <c r="F74" s="96" t="s">
        <v>60</v>
      </c>
      <c r="G74" s="96"/>
      <c r="J74" s="96" t="s">
        <v>58</v>
      </c>
      <c r="K74" s="96"/>
    </row>
    <row r="75" spans="2:12" ht="15.75" thickBot="1" x14ac:dyDescent="0.3">
      <c r="C75" s="22"/>
      <c r="D75" s="23">
        <f>C75*G70</f>
        <v>0</v>
      </c>
      <c r="E75" s="12"/>
      <c r="F75" s="6" t="s">
        <v>9</v>
      </c>
      <c r="G75" s="8">
        <f>H65</f>
        <v>456</v>
      </c>
      <c r="J75" s="6" t="s">
        <v>14</v>
      </c>
      <c r="K75" s="8">
        <f>G77</f>
        <v>906</v>
      </c>
      <c r="L75" s="97"/>
    </row>
    <row r="76" spans="2:12" ht="16.5" thickTop="1" thickBot="1" x14ac:dyDescent="0.3">
      <c r="B76" s="1" t="s">
        <v>10</v>
      </c>
      <c r="C76" s="24">
        <f>SUM(C70:C75)</f>
        <v>100</v>
      </c>
      <c r="D76" s="24">
        <f>SUM(D70:D75)</f>
        <v>50</v>
      </c>
      <c r="E76" s="12"/>
      <c r="F76" s="26" t="s">
        <v>12</v>
      </c>
      <c r="G76" s="9">
        <f>D76+(C86*G70)</f>
        <v>450</v>
      </c>
      <c r="J76" s="26" t="s">
        <v>16</v>
      </c>
      <c r="K76" s="9">
        <f>C77</f>
        <v>860</v>
      </c>
      <c r="L76" s="96"/>
    </row>
    <row r="77" spans="2:12" ht="15.75" thickTop="1" x14ac:dyDescent="0.25">
      <c r="B77" s="1" t="s">
        <v>15</v>
      </c>
      <c r="C77" s="24">
        <f>C67+C76</f>
        <v>860</v>
      </c>
      <c r="D77" s="20"/>
      <c r="E77" s="12"/>
      <c r="F77" s="1" t="s">
        <v>14</v>
      </c>
      <c r="G77" s="10">
        <f>SUM(G75:G76)</f>
        <v>906</v>
      </c>
      <c r="J77" s="34" t="s">
        <v>17</v>
      </c>
      <c r="K77" s="10">
        <f>K75-K76</f>
        <v>46</v>
      </c>
    </row>
    <row r="78" spans="2:12" x14ac:dyDescent="0.25">
      <c r="C78" s="20"/>
      <c r="D78" s="20"/>
      <c r="E78" s="13"/>
      <c r="F78"/>
    </row>
    <row r="79" spans="2:12" ht="15.75" thickBot="1" x14ac:dyDescent="0.3">
      <c r="B79" s="4" t="s">
        <v>63</v>
      </c>
      <c r="C79" s="25" t="s">
        <v>7</v>
      </c>
      <c r="D79" s="25" t="s">
        <v>11</v>
      </c>
      <c r="E79" s="12"/>
      <c r="F79"/>
    </row>
    <row r="80" spans="2:12" x14ac:dyDescent="0.25">
      <c r="B80" t="s">
        <v>4</v>
      </c>
      <c r="C80" s="19">
        <v>400</v>
      </c>
      <c r="D80" s="20">
        <f>C80*G71</f>
        <v>200</v>
      </c>
      <c r="E80" s="12"/>
      <c r="F80" s="96" t="s">
        <v>61</v>
      </c>
      <c r="G80" s="96"/>
      <c r="J80" s="96" t="s">
        <v>57</v>
      </c>
      <c r="K80" s="96"/>
      <c r="L80" s="27"/>
    </row>
    <row r="81" spans="2:12" x14ac:dyDescent="0.25">
      <c r="B81" t="s">
        <v>5</v>
      </c>
      <c r="C81" s="21">
        <v>400</v>
      </c>
      <c r="D81" s="20">
        <f>C81*G71</f>
        <v>200</v>
      </c>
      <c r="E81" s="12"/>
      <c r="F81" s="6" t="s">
        <v>9</v>
      </c>
      <c r="G81" s="8">
        <f>H66</f>
        <v>304</v>
      </c>
      <c r="J81" s="6" t="s">
        <v>14</v>
      </c>
      <c r="K81" s="8">
        <f>G83</f>
        <v>754</v>
      </c>
      <c r="L81" s="97"/>
    </row>
    <row r="82" spans="2:12" ht="15.75" thickBot="1" x14ac:dyDescent="0.3">
      <c r="B82" t="s">
        <v>13</v>
      </c>
      <c r="C82" s="21"/>
      <c r="D82" s="20">
        <f>C82*G71</f>
        <v>0</v>
      </c>
      <c r="F82" s="26" t="s">
        <v>12</v>
      </c>
      <c r="G82" s="9">
        <f>D86+(C76*G71)</f>
        <v>450</v>
      </c>
      <c r="J82" s="26" t="s">
        <v>16</v>
      </c>
      <c r="K82" s="9">
        <f>C86</f>
        <v>800</v>
      </c>
      <c r="L82" s="96"/>
    </row>
    <row r="83" spans="2:12" ht="15.75" thickTop="1" x14ac:dyDescent="0.25">
      <c r="B83" t="s">
        <v>20</v>
      </c>
      <c r="C83" s="21"/>
      <c r="D83" s="20">
        <f>C83*G71</f>
        <v>0</v>
      </c>
      <c r="F83" s="1" t="s">
        <v>14</v>
      </c>
      <c r="G83" s="10">
        <f>SUM(G81:G82)</f>
        <v>754</v>
      </c>
      <c r="J83" s="34" t="s">
        <v>17</v>
      </c>
      <c r="K83" s="10">
        <f>K81-K82</f>
        <v>-46</v>
      </c>
    </row>
    <row r="84" spans="2:12" x14ac:dyDescent="0.25">
      <c r="B84" t="s">
        <v>6</v>
      </c>
      <c r="C84" s="21"/>
      <c r="D84" s="20">
        <f>C84*G71</f>
        <v>0</v>
      </c>
    </row>
    <row r="85" spans="2:12" ht="15.75" thickBot="1" x14ac:dyDescent="0.3">
      <c r="C85" s="22"/>
      <c r="D85" s="23">
        <f>C85*G71</f>
        <v>0</v>
      </c>
    </row>
    <row r="86" spans="2:12" ht="15.75" thickTop="1" x14ac:dyDescent="0.25">
      <c r="B86" s="1" t="s">
        <v>10</v>
      </c>
      <c r="C86" s="24">
        <f>SUM(C80:C85)</f>
        <v>800</v>
      </c>
      <c r="D86" s="24">
        <f>SUM(D80:D85)</f>
        <v>400</v>
      </c>
    </row>
    <row r="87" spans="2:12" x14ac:dyDescent="0.25">
      <c r="B87" s="1"/>
      <c r="C87" s="24"/>
      <c r="D87" s="24"/>
    </row>
    <row r="88" spans="2:12" ht="7.5" customHeight="1" x14ac:dyDescent="0.25"/>
    <row r="89" spans="2:12" s="53" customFormat="1" ht="6" customHeight="1" x14ac:dyDescent="0.25">
      <c r="C89" s="54"/>
      <c r="D89" s="54"/>
      <c r="E89" s="54"/>
      <c r="F89" s="54"/>
      <c r="G89" s="55"/>
    </row>
    <row r="90" spans="2:12" ht="7.5" customHeight="1" x14ac:dyDescent="0.25"/>
    <row r="91" spans="2:12" ht="19.5" thickBot="1" x14ac:dyDescent="0.35">
      <c r="B91" s="98">
        <v>41306</v>
      </c>
      <c r="C91" s="98"/>
      <c r="D91" s="98"/>
      <c r="E91" s="98"/>
      <c r="F91" s="98"/>
      <c r="G91" s="98"/>
      <c r="H91" s="98"/>
      <c r="I91" s="98"/>
      <c r="J91" s="98"/>
      <c r="K91" s="98"/>
      <c r="L91" s="56"/>
    </row>
    <row r="93" spans="2:12" x14ac:dyDescent="0.25">
      <c r="B93" s="95" t="s">
        <v>2</v>
      </c>
      <c r="C93" s="95"/>
      <c r="D93" s="42"/>
    </row>
    <row r="94" spans="2:12" x14ac:dyDescent="0.25">
      <c r="B94" t="s">
        <v>0</v>
      </c>
      <c r="C94" s="17">
        <v>1000</v>
      </c>
      <c r="D94" s="5"/>
      <c r="F94" s="95" t="s">
        <v>8</v>
      </c>
      <c r="G94" s="95"/>
      <c r="H94" s="42" t="s">
        <v>3</v>
      </c>
      <c r="J94" s="94" t="s">
        <v>27</v>
      </c>
      <c r="K94" s="94"/>
    </row>
    <row r="95" spans="2:12" x14ac:dyDescent="0.25">
      <c r="B95" s="32" t="s">
        <v>1</v>
      </c>
      <c r="C95" s="17">
        <v>100</v>
      </c>
      <c r="D95" s="16"/>
      <c r="F95" s="6" t="s">
        <v>53</v>
      </c>
      <c r="G95" s="37">
        <v>0.6</v>
      </c>
      <c r="H95" s="8">
        <f>(C97*G95)</f>
        <v>690</v>
      </c>
      <c r="J95" s="44" t="s">
        <v>22</v>
      </c>
      <c r="K95" s="43">
        <f>C100+C110</f>
        <v>0</v>
      </c>
    </row>
    <row r="96" spans="2:12" ht="15.75" thickBot="1" x14ac:dyDescent="0.3">
      <c r="B96" s="2" t="s">
        <v>19</v>
      </c>
      <c r="C96" s="18">
        <v>50</v>
      </c>
      <c r="D96" s="16"/>
      <c r="F96" s="6" t="s">
        <v>54</v>
      </c>
      <c r="G96" s="38">
        <f>SUM(100%-G95)</f>
        <v>0.4</v>
      </c>
      <c r="H96" s="9">
        <f>(C97*(100%-G95))</f>
        <v>460</v>
      </c>
      <c r="J96" s="44" t="s">
        <v>23</v>
      </c>
      <c r="K96" s="43">
        <f>C101+C111</f>
        <v>0</v>
      </c>
    </row>
    <row r="97" spans="2:12" ht="15.75" thickTop="1" x14ac:dyDescent="0.25">
      <c r="B97" s="1" t="s">
        <v>10</v>
      </c>
      <c r="C97" s="41">
        <f>SUM(C94:C96)</f>
        <v>1150</v>
      </c>
      <c r="D97" s="41"/>
      <c r="G97" s="15"/>
      <c r="H97" s="10">
        <f>SUM(H95:H96)</f>
        <v>1150</v>
      </c>
      <c r="J97" s="44" t="s">
        <v>24</v>
      </c>
      <c r="K97" s="43">
        <f>C102+C112</f>
        <v>0</v>
      </c>
    </row>
    <row r="98" spans="2:12" x14ac:dyDescent="0.25">
      <c r="J98" s="44" t="s">
        <v>25</v>
      </c>
      <c r="K98" s="43">
        <f>C103+C113</f>
        <v>0</v>
      </c>
    </row>
    <row r="99" spans="2:12" ht="15.75" thickBot="1" x14ac:dyDescent="0.3">
      <c r="B99" s="4" t="s">
        <v>62</v>
      </c>
      <c r="C99" s="7" t="s">
        <v>7</v>
      </c>
      <c r="D99" s="7" t="s">
        <v>11</v>
      </c>
      <c r="E99" s="12"/>
      <c r="F99" s="100" t="s">
        <v>18</v>
      </c>
      <c r="G99" s="100"/>
      <c r="H99" s="39" t="s">
        <v>3</v>
      </c>
      <c r="J99" s="44" t="s">
        <v>26</v>
      </c>
      <c r="K99" s="43">
        <f>C104+C114</f>
        <v>0</v>
      </c>
    </row>
    <row r="100" spans="2:12" x14ac:dyDescent="0.25">
      <c r="B100" t="s">
        <v>4</v>
      </c>
      <c r="C100" s="19"/>
      <c r="D100" s="20">
        <f>C100*G100</f>
        <v>0</v>
      </c>
      <c r="E100" s="13"/>
      <c r="F100" s="6" t="s">
        <v>53</v>
      </c>
      <c r="G100" s="14">
        <v>0.6</v>
      </c>
      <c r="H100" s="29">
        <f>D106+(C116*G100)</f>
        <v>0</v>
      </c>
      <c r="J100" s="78" t="s">
        <v>50</v>
      </c>
      <c r="K100" s="77">
        <f>SUM(K95:K99)</f>
        <v>0</v>
      </c>
    </row>
    <row r="101" spans="2:12" ht="15.75" thickBot="1" x14ac:dyDescent="0.3">
      <c r="B101" t="s">
        <v>5</v>
      </c>
      <c r="C101" s="21"/>
      <c r="D101" s="20">
        <f>C101*G100</f>
        <v>0</v>
      </c>
      <c r="E101" s="12"/>
      <c r="F101" s="6" t="s">
        <v>54</v>
      </c>
      <c r="G101" s="15">
        <f>100%-G100</f>
        <v>0.4</v>
      </c>
      <c r="H101" s="9">
        <f>D116+(C106*G101)</f>
        <v>0</v>
      </c>
    </row>
    <row r="102" spans="2:12" ht="15.75" thickTop="1" x14ac:dyDescent="0.25">
      <c r="B102" t="s">
        <v>13</v>
      </c>
      <c r="C102" s="21"/>
      <c r="D102" s="20">
        <f>C102*G100</f>
        <v>0</v>
      </c>
      <c r="E102" s="12"/>
      <c r="H102" s="10">
        <f>SUM(H100:H101)</f>
        <v>0</v>
      </c>
    </row>
    <row r="103" spans="2:12" x14ac:dyDescent="0.25">
      <c r="B103" t="s">
        <v>20</v>
      </c>
      <c r="C103" s="21"/>
      <c r="D103" s="20">
        <f>C103*G100</f>
        <v>0</v>
      </c>
      <c r="E103" s="12"/>
    </row>
    <row r="104" spans="2:12" x14ac:dyDescent="0.25">
      <c r="B104" t="s">
        <v>6</v>
      </c>
      <c r="C104" s="21"/>
      <c r="D104" s="20">
        <f>C104*G100</f>
        <v>0</v>
      </c>
      <c r="E104" s="12"/>
      <c r="F104" s="96" t="s">
        <v>60</v>
      </c>
      <c r="G104" s="96"/>
      <c r="J104" s="96" t="s">
        <v>58</v>
      </c>
      <c r="K104" s="96"/>
    </row>
    <row r="105" spans="2:12" ht="15.75" thickBot="1" x14ac:dyDescent="0.3">
      <c r="C105" s="22"/>
      <c r="D105" s="23">
        <f>C105*G100</f>
        <v>0</v>
      </c>
      <c r="E105" s="12"/>
      <c r="F105" s="6" t="s">
        <v>9</v>
      </c>
      <c r="G105" s="8">
        <f>H95</f>
        <v>690</v>
      </c>
      <c r="J105" s="6" t="s">
        <v>14</v>
      </c>
      <c r="K105" s="8">
        <f>G107</f>
        <v>690</v>
      </c>
      <c r="L105" s="97"/>
    </row>
    <row r="106" spans="2:12" ht="16.5" thickTop="1" thickBot="1" x14ac:dyDescent="0.3">
      <c r="B106" s="1" t="s">
        <v>10</v>
      </c>
      <c r="C106" s="24">
        <f>SUM(C100:C105)</f>
        <v>0</v>
      </c>
      <c r="D106" s="24">
        <f>SUM(D100:D105)</f>
        <v>0</v>
      </c>
      <c r="E106" s="12"/>
      <c r="F106" s="26" t="s">
        <v>12</v>
      </c>
      <c r="G106" s="9">
        <f>D106+(C116*G100)</f>
        <v>0</v>
      </c>
      <c r="J106" s="26" t="s">
        <v>16</v>
      </c>
      <c r="K106" s="9">
        <f>C107</f>
        <v>1150</v>
      </c>
      <c r="L106" s="96"/>
    </row>
    <row r="107" spans="2:12" ht="15.75" thickTop="1" x14ac:dyDescent="0.25">
      <c r="B107" s="1" t="s">
        <v>15</v>
      </c>
      <c r="C107" s="24">
        <f>C97+C106</f>
        <v>1150</v>
      </c>
      <c r="D107" s="20"/>
      <c r="E107" s="12"/>
      <c r="F107" s="1" t="s">
        <v>14</v>
      </c>
      <c r="G107" s="10">
        <f>SUM(G105:G106)</f>
        <v>690</v>
      </c>
      <c r="J107" s="40" t="s">
        <v>17</v>
      </c>
      <c r="K107" s="10">
        <f>K105-K106</f>
        <v>-460</v>
      </c>
    </row>
    <row r="108" spans="2:12" x14ac:dyDescent="0.25">
      <c r="C108" s="20"/>
      <c r="D108" s="20"/>
      <c r="E108" s="13"/>
      <c r="F108"/>
    </row>
    <row r="109" spans="2:12" ht="15.75" thickBot="1" x14ac:dyDescent="0.3">
      <c r="B109" s="4" t="s">
        <v>63</v>
      </c>
      <c r="C109" s="25" t="s">
        <v>7</v>
      </c>
      <c r="D109" s="25" t="s">
        <v>11</v>
      </c>
      <c r="E109" s="12"/>
      <c r="F109"/>
    </row>
    <row r="110" spans="2:12" x14ac:dyDescent="0.25">
      <c r="B110" t="s">
        <v>4</v>
      </c>
      <c r="C110" s="19"/>
      <c r="D110" s="20">
        <f>C110*G101</f>
        <v>0</v>
      </c>
      <c r="E110" s="12"/>
      <c r="F110" s="96" t="s">
        <v>61</v>
      </c>
      <c r="G110" s="96"/>
      <c r="J110" s="96" t="s">
        <v>57</v>
      </c>
      <c r="K110" s="96"/>
      <c r="L110" s="27"/>
    </row>
    <row r="111" spans="2:12" x14ac:dyDescent="0.25">
      <c r="B111" t="s">
        <v>5</v>
      </c>
      <c r="C111" s="21"/>
      <c r="D111" s="20">
        <f>C111*G101</f>
        <v>0</v>
      </c>
      <c r="E111" s="12"/>
      <c r="F111" s="6" t="s">
        <v>9</v>
      </c>
      <c r="G111" s="8">
        <f>H96</f>
        <v>460</v>
      </c>
      <c r="J111" s="6" t="s">
        <v>14</v>
      </c>
      <c r="K111" s="8">
        <f>G113</f>
        <v>460</v>
      </c>
      <c r="L111" s="97"/>
    </row>
    <row r="112" spans="2:12" ht="15.75" thickBot="1" x14ac:dyDescent="0.3">
      <c r="B112" t="s">
        <v>13</v>
      </c>
      <c r="C112" s="21"/>
      <c r="D112" s="20">
        <f>C112*G101</f>
        <v>0</v>
      </c>
      <c r="F112" s="26" t="s">
        <v>12</v>
      </c>
      <c r="G112" s="9">
        <f>D116+(C106*G101)</f>
        <v>0</v>
      </c>
      <c r="J112" s="26" t="s">
        <v>16</v>
      </c>
      <c r="K112" s="9">
        <f>C116</f>
        <v>0</v>
      </c>
      <c r="L112" s="96"/>
    </row>
    <row r="113" spans="2:11" ht="15.75" thickTop="1" x14ac:dyDescent="0.25">
      <c r="B113" t="s">
        <v>20</v>
      </c>
      <c r="C113" s="21"/>
      <c r="D113" s="20">
        <f>C113*G101</f>
        <v>0</v>
      </c>
      <c r="F113" s="1" t="s">
        <v>14</v>
      </c>
      <c r="G113" s="10">
        <f>SUM(G111:G112)</f>
        <v>460</v>
      </c>
      <c r="J113" s="40" t="s">
        <v>17</v>
      </c>
      <c r="K113" s="10">
        <f>K111-K112</f>
        <v>460</v>
      </c>
    </row>
    <row r="114" spans="2:11" x14ac:dyDescent="0.25">
      <c r="B114" t="s">
        <v>6</v>
      </c>
      <c r="C114" s="21"/>
      <c r="D114" s="20">
        <f>C114*G101</f>
        <v>0</v>
      </c>
    </row>
    <row r="115" spans="2:11" ht="15.75" thickBot="1" x14ac:dyDescent="0.3">
      <c r="C115" s="22"/>
      <c r="D115" s="23">
        <f>C115*G101</f>
        <v>0</v>
      </c>
    </row>
    <row r="116" spans="2:11" ht="15.75" thickTop="1" x14ac:dyDescent="0.25">
      <c r="B116" s="1" t="s">
        <v>10</v>
      </c>
      <c r="C116" s="24">
        <f>SUM(C110:C115)</f>
        <v>0</v>
      </c>
      <c r="D116" s="24">
        <f>SUM(D110:D115)</f>
        <v>0</v>
      </c>
    </row>
    <row r="117" spans="2:11" x14ac:dyDescent="0.25">
      <c r="B117" s="1"/>
      <c r="C117" s="24"/>
      <c r="D117" s="24"/>
    </row>
    <row r="118" spans="2:11" ht="7.5" customHeight="1" x14ac:dyDescent="0.25"/>
    <row r="119" spans="2:11" s="53" customFormat="1" ht="6" customHeight="1" x14ac:dyDescent="0.25">
      <c r="C119" s="54"/>
      <c r="D119" s="54"/>
      <c r="E119" s="54"/>
      <c r="F119" s="54"/>
      <c r="G119" s="55"/>
    </row>
    <row r="120" spans="2:11" ht="7.5" customHeight="1" x14ac:dyDescent="0.25"/>
    <row r="121" spans="2:11" ht="19.5" thickBot="1" x14ac:dyDescent="0.35">
      <c r="B121" s="98">
        <v>41334</v>
      </c>
      <c r="C121" s="98"/>
      <c r="D121" s="98"/>
      <c r="E121" s="98"/>
      <c r="F121" s="98"/>
      <c r="G121" s="98"/>
      <c r="H121" s="98"/>
      <c r="I121" s="98"/>
      <c r="J121" s="98"/>
      <c r="K121" s="98"/>
    </row>
    <row r="123" spans="2:11" x14ac:dyDescent="0.25">
      <c r="B123" s="95" t="s">
        <v>2</v>
      </c>
      <c r="C123" s="95"/>
      <c r="D123" s="42"/>
    </row>
    <row r="124" spans="2:11" x14ac:dyDescent="0.25">
      <c r="B124" t="s">
        <v>0</v>
      </c>
      <c r="C124" s="17">
        <v>1000</v>
      </c>
      <c r="D124" s="5"/>
      <c r="F124" s="95" t="s">
        <v>8</v>
      </c>
      <c r="G124" s="95"/>
      <c r="H124" s="42" t="s">
        <v>3</v>
      </c>
      <c r="J124" s="94" t="s">
        <v>27</v>
      </c>
      <c r="K124" s="94"/>
    </row>
    <row r="125" spans="2:11" x14ac:dyDescent="0.25">
      <c r="B125" s="32" t="s">
        <v>1</v>
      </c>
      <c r="C125" s="17">
        <v>100</v>
      </c>
      <c r="D125" s="16"/>
      <c r="F125" s="6" t="s">
        <v>53</v>
      </c>
      <c r="G125" s="37">
        <v>0.6</v>
      </c>
      <c r="H125" s="8">
        <f>(C127*G125)</f>
        <v>690</v>
      </c>
      <c r="J125" s="44" t="s">
        <v>22</v>
      </c>
      <c r="K125" s="43">
        <f>C130+C140</f>
        <v>0</v>
      </c>
    </row>
    <row r="126" spans="2:11" ht="15.75" thickBot="1" x14ac:dyDescent="0.3">
      <c r="B126" s="2" t="s">
        <v>19</v>
      </c>
      <c r="C126" s="18">
        <v>50</v>
      </c>
      <c r="D126" s="16"/>
      <c r="F126" s="6" t="s">
        <v>54</v>
      </c>
      <c r="G126" s="38">
        <f>SUM(100%-G125)</f>
        <v>0.4</v>
      </c>
      <c r="H126" s="9">
        <f>(C127*(100%-G125))</f>
        <v>460</v>
      </c>
      <c r="J126" s="44" t="s">
        <v>23</v>
      </c>
      <c r="K126" s="43">
        <f>C131+C141</f>
        <v>0</v>
      </c>
    </row>
    <row r="127" spans="2:11" ht="15.75" thickTop="1" x14ac:dyDescent="0.25">
      <c r="B127" s="1" t="s">
        <v>10</v>
      </c>
      <c r="C127" s="41">
        <f>SUM(C124:C126)</f>
        <v>1150</v>
      </c>
      <c r="D127" s="41"/>
      <c r="G127" s="15"/>
      <c r="H127" s="10">
        <f>SUM(H125:H126)</f>
        <v>1150</v>
      </c>
      <c r="J127" s="44" t="s">
        <v>24</v>
      </c>
      <c r="K127" s="43">
        <f>C132+C142</f>
        <v>0</v>
      </c>
    </row>
    <row r="128" spans="2:11" x14ac:dyDescent="0.25">
      <c r="J128" s="44" t="s">
        <v>25</v>
      </c>
      <c r="K128" s="43">
        <f>C133+C143</f>
        <v>0</v>
      </c>
    </row>
    <row r="129" spans="2:11" ht="15.75" thickBot="1" x14ac:dyDescent="0.3">
      <c r="B129" s="4" t="s">
        <v>62</v>
      </c>
      <c r="C129" s="7" t="s">
        <v>7</v>
      </c>
      <c r="D129" s="7" t="s">
        <v>11</v>
      </c>
      <c r="E129" s="12"/>
      <c r="F129" s="100" t="s">
        <v>18</v>
      </c>
      <c r="G129" s="100"/>
      <c r="H129" s="39" t="s">
        <v>3</v>
      </c>
      <c r="J129" s="44" t="s">
        <v>26</v>
      </c>
      <c r="K129" s="43">
        <f>C134+C144</f>
        <v>0</v>
      </c>
    </row>
    <row r="130" spans="2:11" x14ac:dyDescent="0.25">
      <c r="B130" t="s">
        <v>4</v>
      </c>
      <c r="C130" s="19"/>
      <c r="D130" s="20">
        <f>C130*G130</f>
        <v>0</v>
      </c>
      <c r="E130" s="13"/>
      <c r="F130" s="6" t="s">
        <v>53</v>
      </c>
      <c r="G130" s="14">
        <v>0.5</v>
      </c>
      <c r="H130" s="29">
        <f>D136+(C146*G130)</f>
        <v>0</v>
      </c>
      <c r="J130" s="78" t="s">
        <v>50</v>
      </c>
      <c r="K130" s="77">
        <f>SUM(K125:K129)</f>
        <v>0</v>
      </c>
    </row>
    <row r="131" spans="2:11" ht="15.75" thickBot="1" x14ac:dyDescent="0.3">
      <c r="B131" t="s">
        <v>5</v>
      </c>
      <c r="C131" s="21"/>
      <c r="D131" s="20">
        <f>C131*G130</f>
        <v>0</v>
      </c>
      <c r="E131" s="12"/>
      <c r="F131" s="6" t="s">
        <v>54</v>
      </c>
      <c r="G131" s="15">
        <f>100%-G130</f>
        <v>0.5</v>
      </c>
      <c r="H131" s="9">
        <f>D146+(C136*G131)</f>
        <v>0</v>
      </c>
    </row>
    <row r="132" spans="2:11" ht="15.75" thickTop="1" x14ac:dyDescent="0.25">
      <c r="B132" t="s">
        <v>13</v>
      </c>
      <c r="C132" s="21"/>
      <c r="D132" s="20">
        <f>C132*G130</f>
        <v>0</v>
      </c>
      <c r="E132" s="12"/>
      <c r="H132" s="10">
        <f>SUM(H130:H131)</f>
        <v>0</v>
      </c>
    </row>
    <row r="133" spans="2:11" x14ac:dyDescent="0.25">
      <c r="B133" t="s">
        <v>20</v>
      </c>
      <c r="C133" s="21"/>
      <c r="D133" s="20">
        <f>C133*G130</f>
        <v>0</v>
      </c>
      <c r="E133" s="12"/>
    </row>
    <row r="134" spans="2:11" x14ac:dyDescent="0.25">
      <c r="B134" t="s">
        <v>6</v>
      </c>
      <c r="C134" s="21"/>
      <c r="D134" s="20">
        <f>C134*G130</f>
        <v>0</v>
      </c>
      <c r="E134" s="12"/>
      <c r="F134" s="96" t="s">
        <v>60</v>
      </c>
      <c r="G134" s="96"/>
      <c r="J134" s="96" t="s">
        <v>58</v>
      </c>
      <c r="K134" s="96"/>
    </row>
    <row r="135" spans="2:11" ht="15.75" thickBot="1" x14ac:dyDescent="0.3">
      <c r="C135" s="22"/>
      <c r="D135" s="23">
        <f>C135*G130</f>
        <v>0</v>
      </c>
      <c r="E135" s="12"/>
      <c r="F135" s="6" t="s">
        <v>9</v>
      </c>
      <c r="G135" s="8">
        <f>H125</f>
        <v>690</v>
      </c>
      <c r="J135" s="6" t="s">
        <v>14</v>
      </c>
      <c r="K135" s="8">
        <f>G137</f>
        <v>690</v>
      </c>
    </row>
    <row r="136" spans="2:11" ht="16.5" thickTop="1" thickBot="1" x14ac:dyDescent="0.3">
      <c r="B136" s="1" t="s">
        <v>10</v>
      </c>
      <c r="C136" s="24">
        <f>SUM(C130:C135)</f>
        <v>0</v>
      </c>
      <c r="D136" s="24">
        <f>SUM(D130:D135)</f>
        <v>0</v>
      </c>
      <c r="E136" s="12"/>
      <c r="F136" s="26" t="s">
        <v>12</v>
      </c>
      <c r="G136" s="9">
        <f>D136+(C146*G130)</f>
        <v>0</v>
      </c>
      <c r="J136" s="26" t="s">
        <v>16</v>
      </c>
      <c r="K136" s="9">
        <f>C137</f>
        <v>1150</v>
      </c>
    </row>
    <row r="137" spans="2:11" ht="15.75" thickTop="1" x14ac:dyDescent="0.25">
      <c r="B137" s="1" t="s">
        <v>15</v>
      </c>
      <c r="C137" s="24">
        <f>C127+C136</f>
        <v>1150</v>
      </c>
      <c r="D137" s="20"/>
      <c r="E137" s="12"/>
      <c r="F137" s="1" t="s">
        <v>14</v>
      </c>
      <c r="G137" s="10">
        <f>SUM(G135:G136)</f>
        <v>690</v>
      </c>
      <c r="J137" s="40" t="s">
        <v>17</v>
      </c>
      <c r="K137" s="10">
        <f>K135-K136</f>
        <v>-460</v>
      </c>
    </row>
    <row r="138" spans="2:11" x14ac:dyDescent="0.25">
      <c r="C138" s="20"/>
      <c r="D138" s="20"/>
      <c r="E138" s="13"/>
      <c r="F138"/>
    </row>
    <row r="139" spans="2:11" ht="15.75" thickBot="1" x14ac:dyDescent="0.3">
      <c r="B139" s="4" t="s">
        <v>63</v>
      </c>
      <c r="C139" s="25" t="s">
        <v>7</v>
      </c>
      <c r="D139" s="25" t="s">
        <v>11</v>
      </c>
      <c r="E139" s="12"/>
      <c r="F139"/>
    </row>
    <row r="140" spans="2:11" x14ac:dyDescent="0.25">
      <c r="B140" t="s">
        <v>4</v>
      </c>
      <c r="C140" s="19"/>
      <c r="D140" s="20">
        <f>C140*G131</f>
        <v>0</v>
      </c>
      <c r="E140" s="12"/>
      <c r="F140" s="96" t="s">
        <v>61</v>
      </c>
      <c r="G140" s="96"/>
      <c r="J140" s="96" t="s">
        <v>57</v>
      </c>
      <c r="K140" s="96"/>
    </row>
    <row r="141" spans="2:11" x14ac:dyDescent="0.25">
      <c r="B141" t="s">
        <v>5</v>
      </c>
      <c r="C141" s="21"/>
      <c r="D141" s="20">
        <f>C141*G131</f>
        <v>0</v>
      </c>
      <c r="E141" s="12"/>
      <c r="F141" s="6" t="s">
        <v>9</v>
      </c>
      <c r="G141" s="8">
        <f>H126</f>
        <v>460</v>
      </c>
      <c r="J141" s="6" t="s">
        <v>14</v>
      </c>
      <c r="K141" s="8">
        <f>G143</f>
        <v>460</v>
      </c>
    </row>
    <row r="142" spans="2:11" ht="15.75" thickBot="1" x14ac:dyDescent="0.3">
      <c r="B142" t="s">
        <v>13</v>
      </c>
      <c r="C142" s="21"/>
      <c r="D142" s="20">
        <f>C142*G131</f>
        <v>0</v>
      </c>
      <c r="F142" s="26" t="s">
        <v>12</v>
      </c>
      <c r="G142" s="9">
        <f>D146+(C136*G131)</f>
        <v>0</v>
      </c>
      <c r="J142" s="26" t="s">
        <v>16</v>
      </c>
      <c r="K142" s="9">
        <f>C146</f>
        <v>0</v>
      </c>
    </row>
    <row r="143" spans="2:11" ht="15.75" thickTop="1" x14ac:dyDescent="0.25">
      <c r="B143" t="s">
        <v>20</v>
      </c>
      <c r="C143" s="21"/>
      <c r="D143" s="20">
        <f>C143*G131</f>
        <v>0</v>
      </c>
      <c r="F143" s="1" t="s">
        <v>14</v>
      </c>
      <c r="G143" s="10">
        <f>SUM(G141:G142)</f>
        <v>460</v>
      </c>
      <c r="J143" s="40" t="s">
        <v>17</v>
      </c>
      <c r="K143" s="10">
        <f>K141-K142</f>
        <v>460</v>
      </c>
    </row>
    <row r="144" spans="2:11" x14ac:dyDescent="0.25">
      <c r="B144" t="s">
        <v>6</v>
      </c>
      <c r="C144" s="21"/>
      <c r="D144" s="20">
        <f>C144*G131</f>
        <v>0</v>
      </c>
    </row>
    <row r="145" spans="2:11" ht="15.75" thickBot="1" x14ac:dyDescent="0.3">
      <c r="C145" s="22"/>
      <c r="D145" s="23">
        <f>C145*G131</f>
        <v>0</v>
      </c>
    </row>
    <row r="146" spans="2:11" ht="15.75" thickTop="1" x14ac:dyDescent="0.25">
      <c r="B146" s="1" t="s">
        <v>10</v>
      </c>
      <c r="C146" s="24">
        <f>SUM(C140:C145)</f>
        <v>0</v>
      </c>
      <c r="D146" s="24">
        <f>SUM(D140:D145)</f>
        <v>0</v>
      </c>
    </row>
    <row r="147" spans="2:11" x14ac:dyDescent="0.25">
      <c r="B147" s="1"/>
      <c r="C147" s="24"/>
      <c r="D147" s="24"/>
    </row>
    <row r="148" spans="2:11" ht="7.5" customHeight="1" x14ac:dyDescent="0.25"/>
    <row r="149" spans="2:11" s="53" customFormat="1" ht="6" customHeight="1" x14ac:dyDescent="0.25">
      <c r="C149" s="54"/>
      <c r="D149" s="54"/>
      <c r="E149" s="54"/>
      <c r="F149" s="54"/>
      <c r="G149" s="55"/>
    </row>
    <row r="150" spans="2:11" ht="7.5" customHeight="1" x14ac:dyDescent="0.25"/>
    <row r="151" spans="2:11" ht="19.5" thickBot="1" x14ac:dyDescent="0.35">
      <c r="B151" s="98">
        <v>41365</v>
      </c>
      <c r="C151" s="98"/>
      <c r="D151" s="98"/>
      <c r="E151" s="98"/>
      <c r="F151" s="98"/>
      <c r="G151" s="98"/>
      <c r="H151" s="98"/>
      <c r="I151" s="98"/>
      <c r="J151" s="98"/>
      <c r="K151" s="98"/>
    </row>
    <row r="153" spans="2:11" x14ac:dyDescent="0.25">
      <c r="B153" s="95" t="s">
        <v>2</v>
      </c>
      <c r="C153" s="95"/>
      <c r="D153" s="42"/>
    </row>
    <row r="154" spans="2:11" x14ac:dyDescent="0.25">
      <c r="B154" t="s">
        <v>0</v>
      </c>
      <c r="C154" s="17">
        <v>1000</v>
      </c>
      <c r="D154" s="5"/>
      <c r="F154" s="95" t="s">
        <v>8</v>
      </c>
      <c r="G154" s="95"/>
      <c r="H154" s="42" t="s">
        <v>3</v>
      </c>
      <c r="J154" s="94" t="s">
        <v>27</v>
      </c>
      <c r="K154" s="94"/>
    </row>
    <row r="155" spans="2:11" x14ac:dyDescent="0.25">
      <c r="B155" s="32" t="s">
        <v>1</v>
      </c>
      <c r="C155" s="17">
        <v>100</v>
      </c>
      <c r="D155" s="16"/>
      <c r="F155" s="6" t="s">
        <v>53</v>
      </c>
      <c r="G155" s="14">
        <v>0.6</v>
      </c>
      <c r="H155" s="8">
        <f>(C157*G155)</f>
        <v>690</v>
      </c>
      <c r="J155" s="44" t="s">
        <v>22</v>
      </c>
      <c r="K155" s="43">
        <f>C160+C170</f>
        <v>0</v>
      </c>
    </row>
    <row r="156" spans="2:11" ht="15.75" thickBot="1" x14ac:dyDescent="0.3">
      <c r="B156" s="2" t="s">
        <v>19</v>
      </c>
      <c r="C156" s="18">
        <v>50</v>
      </c>
      <c r="D156" s="16"/>
      <c r="F156" s="6" t="s">
        <v>54</v>
      </c>
      <c r="G156" s="15">
        <f>SUM(100%-G155)</f>
        <v>0.4</v>
      </c>
      <c r="H156" s="9">
        <f>(C157*(100%-G155))</f>
        <v>460</v>
      </c>
      <c r="J156" s="44" t="s">
        <v>23</v>
      </c>
      <c r="K156" s="43">
        <f>C161+C171</f>
        <v>0</v>
      </c>
    </row>
    <row r="157" spans="2:11" ht="15.75" thickTop="1" x14ac:dyDescent="0.25">
      <c r="B157" s="1" t="s">
        <v>10</v>
      </c>
      <c r="C157" s="41">
        <f>SUM(C154:C156)</f>
        <v>1150</v>
      </c>
      <c r="D157" s="41"/>
      <c r="G157" s="15"/>
      <c r="H157" s="10">
        <f>SUM(H155:H156)</f>
        <v>1150</v>
      </c>
      <c r="J157" s="44" t="s">
        <v>24</v>
      </c>
      <c r="K157" s="43">
        <f>C162+C172</f>
        <v>0</v>
      </c>
    </row>
    <row r="158" spans="2:11" x14ac:dyDescent="0.25">
      <c r="J158" s="44" t="s">
        <v>25</v>
      </c>
      <c r="K158" s="43">
        <f>C163+C173</f>
        <v>0</v>
      </c>
    </row>
    <row r="159" spans="2:11" ht="15.75" thickBot="1" x14ac:dyDescent="0.3">
      <c r="B159" s="4" t="s">
        <v>62</v>
      </c>
      <c r="C159" s="7" t="s">
        <v>7</v>
      </c>
      <c r="D159" s="7" t="s">
        <v>11</v>
      </c>
      <c r="E159" s="12"/>
      <c r="F159" s="100" t="s">
        <v>18</v>
      </c>
      <c r="G159" s="100"/>
      <c r="H159" s="39" t="s">
        <v>3</v>
      </c>
      <c r="J159" s="44" t="s">
        <v>26</v>
      </c>
      <c r="K159" s="43">
        <f>C164+C174</f>
        <v>0</v>
      </c>
    </row>
    <row r="160" spans="2:11" x14ac:dyDescent="0.25">
      <c r="B160" t="s">
        <v>4</v>
      </c>
      <c r="C160" s="19"/>
      <c r="D160" s="20">
        <f>C160*G160</f>
        <v>0</v>
      </c>
      <c r="E160" s="13"/>
      <c r="F160" s="6" t="s">
        <v>53</v>
      </c>
      <c r="G160" s="14">
        <v>0.5</v>
      </c>
      <c r="H160" s="29">
        <f>D166+(C176*G160)</f>
        <v>0</v>
      </c>
      <c r="J160" s="78" t="s">
        <v>50</v>
      </c>
      <c r="K160" s="77">
        <f>SUM(K155:K159)</f>
        <v>0</v>
      </c>
    </row>
    <row r="161" spans="2:11" ht="15.75" thickBot="1" x14ac:dyDescent="0.3">
      <c r="B161" t="s">
        <v>5</v>
      </c>
      <c r="C161" s="21"/>
      <c r="D161" s="20">
        <f>C161*G160</f>
        <v>0</v>
      </c>
      <c r="E161" s="12"/>
      <c r="F161" s="6" t="s">
        <v>54</v>
      </c>
      <c r="G161" s="15">
        <v>0.5</v>
      </c>
      <c r="H161" s="9">
        <f>D176+(C166*G161)</f>
        <v>0</v>
      </c>
    </row>
    <row r="162" spans="2:11" ht="15.75" thickTop="1" x14ac:dyDescent="0.25">
      <c r="B162" t="s">
        <v>13</v>
      </c>
      <c r="C162" s="21"/>
      <c r="D162" s="20">
        <f>C162*G160</f>
        <v>0</v>
      </c>
      <c r="E162" s="12"/>
      <c r="H162" s="10">
        <f>SUM(H160:H161)</f>
        <v>0</v>
      </c>
    </row>
    <row r="163" spans="2:11" x14ac:dyDescent="0.25">
      <c r="B163" t="s">
        <v>20</v>
      </c>
      <c r="C163" s="21"/>
      <c r="D163" s="20">
        <f>C163*G160</f>
        <v>0</v>
      </c>
      <c r="E163" s="12"/>
    </row>
    <row r="164" spans="2:11" x14ac:dyDescent="0.25">
      <c r="B164" t="s">
        <v>6</v>
      </c>
      <c r="C164" s="21"/>
      <c r="D164" s="20">
        <f>C164*G160</f>
        <v>0</v>
      </c>
      <c r="E164" s="12"/>
      <c r="F164" s="96" t="s">
        <v>60</v>
      </c>
      <c r="G164" s="96"/>
      <c r="J164" s="96" t="s">
        <v>58</v>
      </c>
      <c r="K164" s="96"/>
    </row>
    <row r="165" spans="2:11" ht="15.75" thickBot="1" x14ac:dyDescent="0.3">
      <c r="C165" s="22"/>
      <c r="D165" s="23">
        <f>C165*G160</f>
        <v>0</v>
      </c>
      <c r="E165" s="12"/>
      <c r="F165" s="6" t="s">
        <v>9</v>
      </c>
      <c r="G165" s="8">
        <f>H155</f>
        <v>690</v>
      </c>
      <c r="J165" s="6" t="s">
        <v>14</v>
      </c>
      <c r="K165" s="8">
        <f>G167</f>
        <v>690</v>
      </c>
    </row>
    <row r="166" spans="2:11" ht="16.5" thickTop="1" thickBot="1" x14ac:dyDescent="0.3">
      <c r="B166" s="1" t="s">
        <v>10</v>
      </c>
      <c r="C166" s="24">
        <f>SUM(C160:C165)</f>
        <v>0</v>
      </c>
      <c r="D166" s="24">
        <f>SUM(D160:D165)</f>
        <v>0</v>
      </c>
      <c r="E166" s="12"/>
      <c r="F166" s="26" t="s">
        <v>12</v>
      </c>
      <c r="G166" s="9">
        <f>D166+(C176*G160)</f>
        <v>0</v>
      </c>
      <c r="J166" s="26" t="s">
        <v>16</v>
      </c>
      <c r="K166" s="9">
        <f>C167</f>
        <v>1150</v>
      </c>
    </row>
    <row r="167" spans="2:11" ht="15.75" thickTop="1" x14ac:dyDescent="0.25">
      <c r="B167" s="1" t="s">
        <v>15</v>
      </c>
      <c r="C167" s="24">
        <f>C157+C166</f>
        <v>1150</v>
      </c>
      <c r="D167" s="20"/>
      <c r="E167" s="12"/>
      <c r="F167" s="1" t="s">
        <v>14</v>
      </c>
      <c r="G167" s="10">
        <f>SUM(G165:G166)</f>
        <v>690</v>
      </c>
      <c r="J167" s="40" t="s">
        <v>17</v>
      </c>
      <c r="K167" s="10">
        <f>K165-K166</f>
        <v>-460</v>
      </c>
    </row>
    <row r="168" spans="2:11" x14ac:dyDescent="0.25">
      <c r="C168" s="20"/>
      <c r="D168" s="20"/>
      <c r="E168" s="13"/>
      <c r="F168"/>
    </row>
    <row r="169" spans="2:11" ht="15.75" thickBot="1" x14ac:dyDescent="0.3">
      <c r="B169" s="4" t="s">
        <v>63</v>
      </c>
      <c r="C169" s="25" t="s">
        <v>7</v>
      </c>
      <c r="D169" s="25" t="s">
        <v>11</v>
      </c>
      <c r="E169" s="12"/>
      <c r="F169"/>
    </row>
    <row r="170" spans="2:11" x14ac:dyDescent="0.25">
      <c r="B170" t="s">
        <v>4</v>
      </c>
      <c r="C170" s="19"/>
      <c r="D170" s="20">
        <f>C170*G161</f>
        <v>0</v>
      </c>
      <c r="E170" s="12"/>
      <c r="F170" s="96" t="s">
        <v>61</v>
      </c>
      <c r="G170" s="96"/>
      <c r="J170" s="96" t="s">
        <v>57</v>
      </c>
      <c r="K170" s="96"/>
    </row>
    <row r="171" spans="2:11" x14ac:dyDescent="0.25">
      <c r="B171" t="s">
        <v>5</v>
      </c>
      <c r="C171" s="21"/>
      <c r="D171" s="20">
        <f>C171*G161</f>
        <v>0</v>
      </c>
      <c r="E171" s="12"/>
      <c r="F171" s="6" t="s">
        <v>9</v>
      </c>
      <c r="G171" s="8">
        <f>H156</f>
        <v>460</v>
      </c>
      <c r="J171" s="6" t="s">
        <v>14</v>
      </c>
      <c r="K171" s="8">
        <f>G173</f>
        <v>460</v>
      </c>
    </row>
    <row r="172" spans="2:11" ht="15.75" thickBot="1" x14ac:dyDescent="0.3">
      <c r="B172" t="s">
        <v>13</v>
      </c>
      <c r="C172" s="21"/>
      <c r="D172" s="20">
        <f>C172*G161</f>
        <v>0</v>
      </c>
      <c r="F172" s="26" t="s">
        <v>12</v>
      </c>
      <c r="G172" s="9">
        <f>D176+(C166*G161)</f>
        <v>0</v>
      </c>
      <c r="J172" s="26" t="s">
        <v>16</v>
      </c>
      <c r="K172" s="9">
        <f>C176</f>
        <v>0</v>
      </c>
    </row>
    <row r="173" spans="2:11" ht="15.75" thickTop="1" x14ac:dyDescent="0.25">
      <c r="B173" t="s">
        <v>20</v>
      </c>
      <c r="C173" s="21"/>
      <c r="D173" s="20">
        <f>C173*G161</f>
        <v>0</v>
      </c>
      <c r="F173" s="1" t="s">
        <v>14</v>
      </c>
      <c r="G173" s="10">
        <f>SUM(G171:G172)</f>
        <v>460</v>
      </c>
      <c r="J173" s="40" t="s">
        <v>17</v>
      </c>
      <c r="K173" s="10">
        <f>K171-K172</f>
        <v>460</v>
      </c>
    </row>
    <row r="174" spans="2:11" x14ac:dyDescent="0.25">
      <c r="B174" t="s">
        <v>6</v>
      </c>
      <c r="C174" s="21"/>
      <c r="D174" s="20">
        <f>C174*G161</f>
        <v>0</v>
      </c>
    </row>
    <row r="175" spans="2:11" ht="15.75" thickBot="1" x14ac:dyDescent="0.3">
      <c r="C175" s="22"/>
      <c r="D175" s="23">
        <f>C175*G161</f>
        <v>0</v>
      </c>
    </row>
    <row r="176" spans="2:11" ht="15.75" thickTop="1" x14ac:dyDescent="0.25">
      <c r="B176" s="1" t="s">
        <v>10</v>
      </c>
      <c r="C176" s="24">
        <f>SUM(C170:C175)</f>
        <v>0</v>
      </c>
      <c r="D176" s="24">
        <f>SUM(D170:D175)</f>
        <v>0</v>
      </c>
    </row>
    <row r="178" spans="2:11" ht="7.5" customHeight="1" x14ac:dyDescent="0.25"/>
    <row r="179" spans="2:11" s="53" customFormat="1" ht="6" customHeight="1" x14ac:dyDescent="0.25">
      <c r="C179" s="54"/>
      <c r="D179" s="54"/>
      <c r="E179" s="54"/>
      <c r="F179" s="54"/>
      <c r="G179" s="55"/>
    </row>
    <row r="180" spans="2:11" ht="7.5" customHeight="1" x14ac:dyDescent="0.25"/>
    <row r="181" spans="2:11" ht="19.5" thickBot="1" x14ac:dyDescent="0.35">
      <c r="B181" s="98">
        <v>41395</v>
      </c>
      <c r="C181" s="98"/>
      <c r="D181" s="98"/>
      <c r="E181" s="98"/>
      <c r="F181" s="98"/>
      <c r="G181" s="98"/>
      <c r="H181" s="98"/>
      <c r="I181" s="98"/>
      <c r="J181" s="98"/>
      <c r="K181" s="98"/>
    </row>
    <row r="183" spans="2:11" x14ac:dyDescent="0.25">
      <c r="B183" s="95" t="s">
        <v>2</v>
      </c>
      <c r="C183" s="95"/>
      <c r="D183" s="42"/>
    </row>
    <row r="184" spans="2:11" x14ac:dyDescent="0.25">
      <c r="B184" t="s">
        <v>0</v>
      </c>
      <c r="C184" s="17">
        <v>1000</v>
      </c>
      <c r="D184" s="5"/>
      <c r="F184" s="95" t="s">
        <v>8</v>
      </c>
      <c r="G184" s="95"/>
      <c r="H184" s="42" t="s">
        <v>3</v>
      </c>
      <c r="J184" s="94" t="s">
        <v>27</v>
      </c>
      <c r="K184" s="94"/>
    </row>
    <row r="185" spans="2:11" x14ac:dyDescent="0.25">
      <c r="B185" s="32" t="s">
        <v>1</v>
      </c>
      <c r="C185" s="17">
        <v>100</v>
      </c>
      <c r="D185" s="16"/>
      <c r="F185" s="6" t="s">
        <v>53</v>
      </c>
      <c r="G185" s="14">
        <v>0.6</v>
      </c>
      <c r="H185" s="8">
        <f>(C187*G185)</f>
        <v>690</v>
      </c>
      <c r="J185" s="44" t="s">
        <v>22</v>
      </c>
      <c r="K185" s="43">
        <f>C190+C200</f>
        <v>0</v>
      </c>
    </row>
    <row r="186" spans="2:11" ht="15.75" thickBot="1" x14ac:dyDescent="0.3">
      <c r="B186" s="2" t="s">
        <v>19</v>
      </c>
      <c r="C186" s="18">
        <v>50</v>
      </c>
      <c r="D186" s="16"/>
      <c r="F186" s="6" t="s">
        <v>54</v>
      </c>
      <c r="G186" s="15">
        <f>SUM(100%-G185)</f>
        <v>0.4</v>
      </c>
      <c r="H186" s="9">
        <f>(C187*(100%-G185))</f>
        <v>460</v>
      </c>
      <c r="J186" s="44" t="s">
        <v>23</v>
      </c>
      <c r="K186" s="43">
        <f>C191+C201</f>
        <v>0</v>
      </c>
    </row>
    <row r="187" spans="2:11" ht="15.75" thickTop="1" x14ac:dyDescent="0.25">
      <c r="B187" s="1" t="s">
        <v>10</v>
      </c>
      <c r="C187" s="41">
        <f>SUM(C184:C186)</f>
        <v>1150</v>
      </c>
      <c r="D187" s="41"/>
      <c r="G187" s="15"/>
      <c r="H187" s="10">
        <f>SUM(H185:H186)</f>
        <v>1150</v>
      </c>
      <c r="J187" s="44" t="s">
        <v>24</v>
      </c>
      <c r="K187" s="43">
        <f>C192+C202</f>
        <v>0</v>
      </c>
    </row>
    <row r="188" spans="2:11" x14ac:dyDescent="0.25">
      <c r="J188" s="44" t="s">
        <v>25</v>
      </c>
      <c r="K188" s="43">
        <f>C193+C203</f>
        <v>0</v>
      </c>
    </row>
    <row r="189" spans="2:11" ht="15.75" thickBot="1" x14ac:dyDescent="0.3">
      <c r="B189" s="4" t="s">
        <v>62</v>
      </c>
      <c r="C189" s="7" t="s">
        <v>7</v>
      </c>
      <c r="D189" s="7" t="s">
        <v>11</v>
      </c>
      <c r="E189" s="12"/>
      <c r="F189" s="100" t="s">
        <v>18</v>
      </c>
      <c r="G189" s="100"/>
      <c r="H189" s="39" t="s">
        <v>3</v>
      </c>
      <c r="J189" s="44" t="s">
        <v>26</v>
      </c>
      <c r="K189" s="43">
        <f>C194+C204</f>
        <v>0</v>
      </c>
    </row>
    <row r="190" spans="2:11" x14ac:dyDescent="0.25">
      <c r="B190" t="s">
        <v>4</v>
      </c>
      <c r="C190" s="19"/>
      <c r="D190" s="20">
        <f>C190*G190</f>
        <v>0</v>
      </c>
      <c r="E190" s="13"/>
      <c r="F190" s="6" t="s">
        <v>53</v>
      </c>
      <c r="G190" s="14">
        <v>0.5</v>
      </c>
      <c r="H190" s="29">
        <f>D196+(C206*G190)</f>
        <v>0</v>
      </c>
      <c r="J190" s="78" t="s">
        <v>50</v>
      </c>
      <c r="K190" s="77">
        <f>SUM(K185:K189)</f>
        <v>0</v>
      </c>
    </row>
    <row r="191" spans="2:11" ht="15.75" thickBot="1" x14ac:dyDescent="0.3">
      <c r="B191" t="s">
        <v>5</v>
      </c>
      <c r="C191" s="21"/>
      <c r="D191" s="20">
        <f>C191*G190</f>
        <v>0</v>
      </c>
      <c r="E191" s="12"/>
      <c r="F191" s="6" t="s">
        <v>54</v>
      </c>
      <c r="G191" s="15">
        <f>100%-G190</f>
        <v>0.5</v>
      </c>
      <c r="H191" s="9">
        <f>D206+(C196*G191)</f>
        <v>0</v>
      </c>
    </row>
    <row r="192" spans="2:11" ht="15.75" thickTop="1" x14ac:dyDescent="0.25">
      <c r="B192" t="s">
        <v>13</v>
      </c>
      <c r="C192" s="21"/>
      <c r="D192" s="20">
        <f>C192*G190</f>
        <v>0</v>
      </c>
      <c r="E192" s="12"/>
      <c r="H192" s="10">
        <f>SUM(H190:H191)</f>
        <v>0</v>
      </c>
    </row>
    <row r="193" spans="2:11" x14ac:dyDescent="0.25">
      <c r="B193" t="s">
        <v>20</v>
      </c>
      <c r="C193" s="21"/>
      <c r="D193" s="20">
        <f>C193*G190</f>
        <v>0</v>
      </c>
      <c r="E193" s="12"/>
    </row>
    <row r="194" spans="2:11" x14ac:dyDescent="0.25">
      <c r="B194" t="s">
        <v>6</v>
      </c>
      <c r="C194" s="21"/>
      <c r="D194" s="20">
        <f>C194*G190</f>
        <v>0</v>
      </c>
      <c r="E194" s="12"/>
      <c r="F194" s="96" t="s">
        <v>60</v>
      </c>
      <c r="G194" s="96"/>
      <c r="J194" s="96" t="s">
        <v>58</v>
      </c>
      <c r="K194" s="96"/>
    </row>
    <row r="195" spans="2:11" ht="15.75" thickBot="1" x14ac:dyDescent="0.3">
      <c r="C195" s="22"/>
      <c r="D195" s="23">
        <f>C195*G190</f>
        <v>0</v>
      </c>
      <c r="E195" s="12"/>
      <c r="F195" s="6" t="s">
        <v>9</v>
      </c>
      <c r="G195" s="8">
        <f>H185</f>
        <v>690</v>
      </c>
      <c r="J195" s="6" t="s">
        <v>14</v>
      </c>
      <c r="K195" s="8">
        <f>G197</f>
        <v>690</v>
      </c>
    </row>
    <row r="196" spans="2:11" ht="16.5" thickTop="1" thickBot="1" x14ac:dyDescent="0.3">
      <c r="B196" s="1" t="s">
        <v>10</v>
      </c>
      <c r="C196" s="24">
        <f>SUM(C190:C195)</f>
        <v>0</v>
      </c>
      <c r="D196" s="24">
        <f>SUM(D190:D195)</f>
        <v>0</v>
      </c>
      <c r="E196" s="12"/>
      <c r="F196" s="26" t="s">
        <v>12</v>
      </c>
      <c r="G196" s="9">
        <f>D196+(C206*G190)</f>
        <v>0</v>
      </c>
      <c r="J196" s="26" t="s">
        <v>16</v>
      </c>
      <c r="K196" s="9">
        <f>C197</f>
        <v>1150</v>
      </c>
    </row>
    <row r="197" spans="2:11" ht="15.75" thickTop="1" x14ac:dyDescent="0.25">
      <c r="B197" s="1" t="s">
        <v>15</v>
      </c>
      <c r="C197" s="24">
        <f>C187+C196</f>
        <v>1150</v>
      </c>
      <c r="D197" s="20"/>
      <c r="E197" s="12"/>
      <c r="F197" s="1" t="s">
        <v>14</v>
      </c>
      <c r="G197" s="10">
        <f>SUM(G195:G196)</f>
        <v>690</v>
      </c>
      <c r="J197" s="40" t="s">
        <v>17</v>
      </c>
      <c r="K197" s="10">
        <f>K195-K196</f>
        <v>-460</v>
      </c>
    </row>
    <row r="198" spans="2:11" x14ac:dyDescent="0.25">
      <c r="C198" s="20"/>
      <c r="D198" s="20"/>
      <c r="E198" s="13"/>
      <c r="F198"/>
    </row>
    <row r="199" spans="2:11" ht="15.75" thickBot="1" x14ac:dyDescent="0.3">
      <c r="B199" s="4" t="s">
        <v>63</v>
      </c>
      <c r="C199" s="25" t="s">
        <v>7</v>
      </c>
      <c r="D199" s="25" t="s">
        <v>11</v>
      </c>
      <c r="E199" s="12"/>
      <c r="F199"/>
    </row>
    <row r="200" spans="2:11" x14ac:dyDescent="0.25">
      <c r="B200" t="s">
        <v>4</v>
      </c>
      <c r="C200" s="19"/>
      <c r="D200" s="20">
        <f>C200*G191</f>
        <v>0</v>
      </c>
      <c r="E200" s="12"/>
      <c r="F200" s="96" t="s">
        <v>61</v>
      </c>
      <c r="G200" s="96"/>
      <c r="J200" s="96" t="s">
        <v>57</v>
      </c>
      <c r="K200" s="96"/>
    </row>
    <row r="201" spans="2:11" x14ac:dyDescent="0.25">
      <c r="B201" t="s">
        <v>5</v>
      </c>
      <c r="C201" s="21"/>
      <c r="D201" s="20">
        <f>C201*G191</f>
        <v>0</v>
      </c>
      <c r="E201" s="12"/>
      <c r="F201" s="6" t="s">
        <v>9</v>
      </c>
      <c r="G201" s="8">
        <f>H186</f>
        <v>460</v>
      </c>
      <c r="J201" s="6" t="s">
        <v>14</v>
      </c>
      <c r="K201" s="8">
        <f>G203</f>
        <v>460</v>
      </c>
    </row>
    <row r="202" spans="2:11" ht="15.75" thickBot="1" x14ac:dyDescent="0.3">
      <c r="B202" t="s">
        <v>13</v>
      </c>
      <c r="C202" s="21"/>
      <c r="D202" s="20">
        <f>C202*G191</f>
        <v>0</v>
      </c>
      <c r="F202" s="26" t="s">
        <v>12</v>
      </c>
      <c r="G202" s="9">
        <f>D206+(C196*G191)</f>
        <v>0</v>
      </c>
      <c r="J202" s="26" t="s">
        <v>16</v>
      </c>
      <c r="K202" s="9">
        <f>C206</f>
        <v>0</v>
      </c>
    </row>
    <row r="203" spans="2:11" ht="15.75" thickTop="1" x14ac:dyDescent="0.25">
      <c r="B203" t="s">
        <v>20</v>
      </c>
      <c r="C203" s="21"/>
      <c r="D203" s="20">
        <f>C203*G191</f>
        <v>0</v>
      </c>
      <c r="F203" s="1" t="s">
        <v>14</v>
      </c>
      <c r="G203" s="10">
        <f>SUM(G201:G202)</f>
        <v>460</v>
      </c>
      <c r="J203" s="40" t="s">
        <v>17</v>
      </c>
      <c r="K203" s="10">
        <f>K201-K202</f>
        <v>460</v>
      </c>
    </row>
    <row r="204" spans="2:11" x14ac:dyDescent="0.25">
      <c r="B204" t="s">
        <v>6</v>
      </c>
      <c r="C204" s="21"/>
      <c r="D204" s="20">
        <f>C204*G191</f>
        <v>0</v>
      </c>
    </row>
    <row r="205" spans="2:11" ht="15.75" thickBot="1" x14ac:dyDescent="0.3">
      <c r="C205" s="22"/>
      <c r="D205" s="23">
        <f>C205*G191</f>
        <v>0</v>
      </c>
    </row>
    <row r="206" spans="2:11" ht="15.75" thickTop="1" x14ac:dyDescent="0.25">
      <c r="B206" s="1" t="s">
        <v>10</v>
      </c>
      <c r="C206" s="24">
        <f>SUM(C200:C205)</f>
        <v>0</v>
      </c>
      <c r="D206" s="24">
        <f>SUM(D200:D205)</f>
        <v>0</v>
      </c>
    </row>
    <row r="208" spans="2:11" ht="7.5" customHeight="1" x14ac:dyDescent="0.25"/>
    <row r="209" spans="2:11" s="53" customFormat="1" ht="6" customHeight="1" x14ac:dyDescent="0.25">
      <c r="C209" s="54"/>
      <c r="D209" s="54"/>
      <c r="E209" s="54"/>
      <c r="F209" s="54"/>
      <c r="G209" s="55"/>
    </row>
    <row r="210" spans="2:11" ht="7.5" customHeight="1" x14ac:dyDescent="0.25"/>
    <row r="211" spans="2:11" ht="19.5" thickBot="1" x14ac:dyDescent="0.35">
      <c r="B211" s="98">
        <v>41426</v>
      </c>
      <c r="C211" s="98"/>
      <c r="D211" s="98"/>
      <c r="E211" s="98"/>
      <c r="F211" s="98"/>
      <c r="G211" s="98"/>
      <c r="H211" s="98"/>
      <c r="I211" s="98"/>
      <c r="J211" s="98"/>
      <c r="K211" s="98"/>
    </row>
    <row r="213" spans="2:11" x14ac:dyDescent="0.25">
      <c r="B213" s="95" t="s">
        <v>2</v>
      </c>
      <c r="C213" s="95"/>
      <c r="D213" s="42"/>
    </row>
    <row r="214" spans="2:11" x14ac:dyDescent="0.25">
      <c r="B214" t="s">
        <v>0</v>
      </c>
      <c r="C214" s="17">
        <v>1000</v>
      </c>
      <c r="D214" s="5"/>
      <c r="F214" s="95" t="s">
        <v>8</v>
      </c>
      <c r="G214" s="95"/>
      <c r="H214" s="42" t="s">
        <v>3</v>
      </c>
      <c r="J214" s="94" t="s">
        <v>27</v>
      </c>
      <c r="K214" s="94"/>
    </row>
    <row r="215" spans="2:11" x14ac:dyDescent="0.25">
      <c r="B215" s="32" t="s">
        <v>1</v>
      </c>
      <c r="C215" s="17">
        <v>100</v>
      </c>
      <c r="D215" s="16"/>
      <c r="F215" s="6" t="s">
        <v>53</v>
      </c>
      <c r="G215" s="14">
        <v>0.6</v>
      </c>
      <c r="H215" s="8">
        <f>(C217*G215)</f>
        <v>690</v>
      </c>
      <c r="J215" s="44" t="s">
        <v>22</v>
      </c>
      <c r="K215" s="43">
        <f t="shared" ref="K215:K220" si="0">C220+C230</f>
        <v>0</v>
      </c>
    </row>
    <row r="216" spans="2:11" ht="15.75" thickBot="1" x14ac:dyDescent="0.3">
      <c r="B216" s="2" t="s">
        <v>19</v>
      </c>
      <c r="C216" s="18">
        <v>50</v>
      </c>
      <c r="D216" s="16"/>
      <c r="F216" s="6" t="s">
        <v>54</v>
      </c>
      <c r="G216" s="15">
        <v>0.4</v>
      </c>
      <c r="H216" s="9">
        <f>(C217*(100%-G215))</f>
        <v>460</v>
      </c>
      <c r="J216" s="44" t="s">
        <v>23</v>
      </c>
      <c r="K216" s="43">
        <f t="shared" si="0"/>
        <v>0</v>
      </c>
    </row>
    <row r="217" spans="2:11" ht="15.75" thickTop="1" x14ac:dyDescent="0.25">
      <c r="B217" s="1" t="s">
        <v>10</v>
      </c>
      <c r="C217" s="41">
        <f>SUM(C214:C216)</f>
        <v>1150</v>
      </c>
      <c r="D217" s="41"/>
      <c r="G217" s="15"/>
      <c r="H217" s="10">
        <f>SUM(H215:H216)</f>
        <v>1150</v>
      </c>
      <c r="J217" s="44" t="s">
        <v>24</v>
      </c>
      <c r="K217" s="43">
        <f t="shared" si="0"/>
        <v>0</v>
      </c>
    </row>
    <row r="218" spans="2:11" x14ac:dyDescent="0.25">
      <c r="J218" s="44" t="s">
        <v>25</v>
      </c>
      <c r="K218" s="43">
        <f t="shared" si="0"/>
        <v>0</v>
      </c>
    </row>
    <row r="219" spans="2:11" ht="15.75" thickBot="1" x14ac:dyDescent="0.3">
      <c r="B219" s="4" t="s">
        <v>62</v>
      </c>
      <c r="C219" s="7" t="s">
        <v>7</v>
      </c>
      <c r="D219" s="7" t="s">
        <v>11</v>
      </c>
      <c r="E219" s="12"/>
      <c r="F219" s="100" t="s">
        <v>18</v>
      </c>
      <c r="G219" s="100"/>
      <c r="H219" s="39" t="s">
        <v>3</v>
      </c>
      <c r="J219" s="44" t="s">
        <v>26</v>
      </c>
      <c r="K219" s="43">
        <f t="shared" si="0"/>
        <v>0</v>
      </c>
    </row>
    <row r="220" spans="2:11" x14ac:dyDescent="0.25">
      <c r="B220" t="s">
        <v>4</v>
      </c>
      <c r="C220" s="19"/>
      <c r="D220" s="20">
        <f>C220*G220</f>
        <v>0</v>
      </c>
      <c r="E220" s="13"/>
      <c r="F220" s="6" t="s">
        <v>53</v>
      </c>
      <c r="G220" s="14">
        <v>0.5</v>
      </c>
      <c r="H220" s="29">
        <f>D226+(C236*G220)</f>
        <v>0</v>
      </c>
      <c r="J220" s="44" t="s">
        <v>47</v>
      </c>
      <c r="K220" s="43">
        <f t="shared" si="0"/>
        <v>0</v>
      </c>
    </row>
    <row r="221" spans="2:11" ht="15.75" thickBot="1" x14ac:dyDescent="0.3">
      <c r="B221" t="s">
        <v>5</v>
      </c>
      <c r="C221" s="21"/>
      <c r="D221" s="20">
        <f>C221*G220</f>
        <v>0</v>
      </c>
      <c r="E221" s="12"/>
      <c r="F221" s="6" t="s">
        <v>54</v>
      </c>
      <c r="G221" s="15">
        <f>100%-G220</f>
        <v>0.5</v>
      </c>
      <c r="H221" s="9">
        <f>D236+(C226*G221)</f>
        <v>0</v>
      </c>
      <c r="J221" s="78" t="s">
        <v>50</v>
      </c>
      <c r="K221" s="77">
        <f>SUM(K216:K220)</f>
        <v>0</v>
      </c>
    </row>
    <row r="222" spans="2:11" ht="15.75" thickTop="1" x14ac:dyDescent="0.25">
      <c r="B222" t="s">
        <v>13</v>
      </c>
      <c r="C222" s="21"/>
      <c r="D222" s="20">
        <f>C222*G220</f>
        <v>0</v>
      </c>
      <c r="E222" s="12"/>
      <c r="H222" s="10">
        <f>SUM(H220:H221)</f>
        <v>0</v>
      </c>
    </row>
    <row r="223" spans="2:11" x14ac:dyDescent="0.25">
      <c r="B223" t="s">
        <v>20</v>
      </c>
      <c r="C223" s="21"/>
      <c r="D223" s="20">
        <f>C223*G220</f>
        <v>0</v>
      </c>
      <c r="E223" s="12"/>
    </row>
    <row r="224" spans="2:11" x14ac:dyDescent="0.25">
      <c r="B224" t="s">
        <v>6</v>
      </c>
      <c r="C224" s="21"/>
      <c r="D224" s="20">
        <f>C224*G220</f>
        <v>0</v>
      </c>
      <c r="E224" s="12"/>
      <c r="F224" s="96" t="s">
        <v>60</v>
      </c>
      <c r="G224" s="96"/>
      <c r="J224" s="96" t="s">
        <v>58</v>
      </c>
      <c r="K224" s="96"/>
    </row>
    <row r="225" spans="2:11" ht="15.75" thickBot="1" x14ac:dyDescent="0.3">
      <c r="C225" s="22"/>
      <c r="D225" s="23">
        <f>C225*G220</f>
        <v>0</v>
      </c>
      <c r="E225" s="12"/>
      <c r="F225" s="6" t="s">
        <v>9</v>
      </c>
      <c r="G225" s="8">
        <f>H215</f>
        <v>690</v>
      </c>
      <c r="J225" s="6" t="s">
        <v>14</v>
      </c>
      <c r="K225" s="8">
        <f>G227</f>
        <v>690</v>
      </c>
    </row>
    <row r="226" spans="2:11" ht="16.5" thickTop="1" thickBot="1" x14ac:dyDescent="0.3">
      <c r="B226" s="1" t="s">
        <v>10</v>
      </c>
      <c r="C226" s="24">
        <f>SUM(C220:C225)</f>
        <v>0</v>
      </c>
      <c r="D226" s="24">
        <f>SUM(D220:D225)</f>
        <v>0</v>
      </c>
      <c r="E226" s="12"/>
      <c r="F226" s="26" t="s">
        <v>12</v>
      </c>
      <c r="G226" s="9">
        <f>D226+(C236*G220)</f>
        <v>0</v>
      </c>
      <c r="J226" s="26" t="s">
        <v>16</v>
      </c>
      <c r="K226" s="9">
        <f>C227</f>
        <v>1150</v>
      </c>
    </row>
    <row r="227" spans="2:11" ht="15.75" thickTop="1" x14ac:dyDescent="0.25">
      <c r="B227" s="1" t="s">
        <v>15</v>
      </c>
      <c r="C227" s="24">
        <f>C217+C226</f>
        <v>1150</v>
      </c>
      <c r="D227" s="20"/>
      <c r="E227" s="12"/>
      <c r="F227" s="1" t="s">
        <v>14</v>
      </c>
      <c r="G227" s="10">
        <f>SUM(G225:G226)</f>
        <v>690</v>
      </c>
      <c r="J227" s="40" t="s">
        <v>17</v>
      </c>
      <c r="K227" s="10">
        <f>K225-K226</f>
        <v>-460</v>
      </c>
    </row>
    <row r="228" spans="2:11" x14ac:dyDescent="0.25">
      <c r="C228" s="20"/>
      <c r="D228" s="20"/>
      <c r="E228" s="13"/>
      <c r="F228"/>
    </row>
    <row r="229" spans="2:11" ht="15.75" thickBot="1" x14ac:dyDescent="0.3">
      <c r="B229" s="4" t="s">
        <v>63</v>
      </c>
      <c r="C229" s="25" t="s">
        <v>7</v>
      </c>
      <c r="D229" s="25" t="s">
        <v>11</v>
      </c>
      <c r="E229" s="12"/>
      <c r="F229"/>
    </row>
    <row r="230" spans="2:11" x14ac:dyDescent="0.25">
      <c r="B230" t="s">
        <v>4</v>
      </c>
      <c r="C230" s="19"/>
      <c r="D230" s="20">
        <f>C230*G221</f>
        <v>0</v>
      </c>
      <c r="E230" s="12"/>
      <c r="F230" s="96" t="s">
        <v>61</v>
      </c>
      <c r="G230" s="96"/>
      <c r="J230" s="96" t="s">
        <v>57</v>
      </c>
      <c r="K230" s="96"/>
    </row>
    <row r="231" spans="2:11" x14ac:dyDescent="0.25">
      <c r="B231" t="s">
        <v>5</v>
      </c>
      <c r="C231" s="21"/>
      <c r="D231" s="20">
        <f>C231*G221</f>
        <v>0</v>
      </c>
      <c r="E231" s="12"/>
      <c r="F231" s="6" t="s">
        <v>9</v>
      </c>
      <c r="G231" s="8">
        <f>H216</f>
        <v>460</v>
      </c>
      <c r="J231" s="6" t="s">
        <v>14</v>
      </c>
      <c r="K231" s="8">
        <f>G233</f>
        <v>460</v>
      </c>
    </row>
    <row r="232" spans="2:11" ht="15.75" thickBot="1" x14ac:dyDescent="0.3">
      <c r="B232" t="s">
        <v>13</v>
      </c>
      <c r="C232" s="21"/>
      <c r="D232" s="20">
        <f>C232*G221</f>
        <v>0</v>
      </c>
      <c r="F232" s="26" t="s">
        <v>12</v>
      </c>
      <c r="G232" s="9">
        <f>D236+(C226*G221)</f>
        <v>0</v>
      </c>
      <c r="J232" s="26" t="s">
        <v>16</v>
      </c>
      <c r="K232" s="9">
        <f>C236</f>
        <v>0</v>
      </c>
    </row>
    <row r="233" spans="2:11" ht="15.75" thickTop="1" x14ac:dyDescent="0.25">
      <c r="B233" t="s">
        <v>20</v>
      </c>
      <c r="C233" s="21"/>
      <c r="D233" s="20">
        <f>C233*G221</f>
        <v>0</v>
      </c>
      <c r="F233" s="1" t="s">
        <v>14</v>
      </c>
      <c r="G233" s="10">
        <f>SUM(G231:G232)</f>
        <v>460</v>
      </c>
      <c r="J233" s="40" t="s">
        <v>17</v>
      </c>
      <c r="K233" s="10">
        <f>K231-K232</f>
        <v>460</v>
      </c>
    </row>
    <row r="234" spans="2:11" x14ac:dyDescent="0.25">
      <c r="B234" t="s">
        <v>6</v>
      </c>
      <c r="C234" s="21"/>
      <c r="D234" s="20">
        <f>C234*G221</f>
        <v>0</v>
      </c>
    </row>
    <row r="235" spans="2:11" ht="15.75" thickBot="1" x14ac:dyDescent="0.3">
      <c r="B235" t="s">
        <v>48</v>
      </c>
      <c r="C235" s="22"/>
      <c r="D235" s="23">
        <f>C235*G221</f>
        <v>0</v>
      </c>
    </row>
    <row r="236" spans="2:11" ht="15.75" thickTop="1" x14ac:dyDescent="0.25">
      <c r="B236" s="1" t="s">
        <v>21</v>
      </c>
      <c r="C236" s="24">
        <f>SUM(C230:C235)</f>
        <v>0</v>
      </c>
      <c r="D236" s="24">
        <f>SUM(D230:D235)</f>
        <v>0</v>
      </c>
    </row>
    <row r="238" spans="2:11" ht="7.5" customHeight="1" x14ac:dyDescent="0.25"/>
    <row r="239" spans="2:11" s="53" customFormat="1" ht="6" customHeight="1" x14ac:dyDescent="0.25">
      <c r="C239" s="54"/>
      <c r="D239" s="54"/>
      <c r="E239" s="54"/>
      <c r="F239" s="54"/>
      <c r="G239" s="55"/>
    </row>
    <row r="240" spans="2:11" ht="7.5" customHeight="1" x14ac:dyDescent="0.25"/>
    <row r="241" spans="2:11" ht="19.5" thickBot="1" x14ac:dyDescent="0.35">
      <c r="B241" s="98">
        <v>41456</v>
      </c>
      <c r="C241" s="98"/>
      <c r="D241" s="98"/>
      <c r="E241" s="98"/>
      <c r="F241" s="98"/>
      <c r="G241" s="98"/>
      <c r="H241" s="98"/>
      <c r="I241" s="98"/>
      <c r="J241" s="98"/>
      <c r="K241" s="98"/>
    </row>
    <row r="243" spans="2:11" x14ac:dyDescent="0.25">
      <c r="B243" s="95" t="s">
        <v>2</v>
      </c>
      <c r="C243" s="95"/>
      <c r="D243" s="42"/>
    </row>
    <row r="244" spans="2:11" x14ac:dyDescent="0.25">
      <c r="B244" t="s">
        <v>0</v>
      </c>
      <c r="C244" s="17">
        <v>1000</v>
      </c>
      <c r="D244" s="5"/>
      <c r="F244" s="95" t="s">
        <v>8</v>
      </c>
      <c r="G244" s="95"/>
      <c r="H244" s="42" t="s">
        <v>3</v>
      </c>
      <c r="J244" s="94" t="s">
        <v>27</v>
      </c>
      <c r="K244" s="94"/>
    </row>
    <row r="245" spans="2:11" x14ac:dyDescent="0.25">
      <c r="B245" s="32" t="s">
        <v>1</v>
      </c>
      <c r="C245" s="17">
        <v>100</v>
      </c>
      <c r="D245" s="16"/>
      <c r="F245" s="6" t="s">
        <v>53</v>
      </c>
      <c r="G245" s="14">
        <v>0.6</v>
      </c>
      <c r="H245" s="8">
        <f>(C247*G245)</f>
        <v>690</v>
      </c>
      <c r="J245" s="44" t="s">
        <v>22</v>
      </c>
      <c r="K245" s="43">
        <f t="shared" ref="K245:K250" si="1">C250+C260</f>
        <v>0</v>
      </c>
    </row>
    <row r="246" spans="2:11" ht="15.75" thickBot="1" x14ac:dyDescent="0.3">
      <c r="B246" s="2" t="s">
        <v>19</v>
      </c>
      <c r="C246" s="18">
        <v>50</v>
      </c>
      <c r="D246" s="16"/>
      <c r="F246" s="6" t="s">
        <v>54</v>
      </c>
      <c r="G246" s="15">
        <f>SUM(100%-G245)</f>
        <v>0.4</v>
      </c>
      <c r="H246" s="9">
        <f>(C247*(100%-G245))</f>
        <v>460</v>
      </c>
      <c r="J246" s="44" t="s">
        <v>23</v>
      </c>
      <c r="K246" s="43">
        <f t="shared" si="1"/>
        <v>0</v>
      </c>
    </row>
    <row r="247" spans="2:11" ht="15.75" thickTop="1" x14ac:dyDescent="0.25">
      <c r="B247" s="1" t="s">
        <v>10</v>
      </c>
      <c r="C247" s="41">
        <f>SUM(C244:C246)</f>
        <v>1150</v>
      </c>
      <c r="D247" s="41"/>
      <c r="G247" s="15"/>
      <c r="H247" s="10">
        <f>SUM(H245:H246)</f>
        <v>1150</v>
      </c>
      <c r="J247" s="44" t="s">
        <v>24</v>
      </c>
      <c r="K247" s="43">
        <f t="shared" si="1"/>
        <v>0</v>
      </c>
    </row>
    <row r="248" spans="2:11" x14ac:dyDescent="0.25">
      <c r="J248" s="44" t="s">
        <v>25</v>
      </c>
      <c r="K248" s="43">
        <f t="shared" si="1"/>
        <v>0</v>
      </c>
    </row>
    <row r="249" spans="2:11" ht="15.75" thickBot="1" x14ac:dyDescent="0.3">
      <c r="B249" s="4" t="s">
        <v>62</v>
      </c>
      <c r="C249" s="7" t="s">
        <v>7</v>
      </c>
      <c r="D249" s="7" t="s">
        <v>11</v>
      </c>
      <c r="E249" s="12"/>
      <c r="F249" s="100" t="s">
        <v>18</v>
      </c>
      <c r="G249" s="100"/>
      <c r="H249" s="39" t="s">
        <v>3</v>
      </c>
      <c r="J249" s="44" t="s">
        <v>26</v>
      </c>
      <c r="K249" s="43">
        <f t="shared" si="1"/>
        <v>0</v>
      </c>
    </row>
    <row r="250" spans="2:11" x14ac:dyDescent="0.25">
      <c r="B250" t="s">
        <v>4</v>
      </c>
      <c r="C250" s="19"/>
      <c r="D250" s="20">
        <f>C250*G250</f>
        <v>0</v>
      </c>
      <c r="E250" s="13"/>
      <c r="F250" s="6" t="s">
        <v>53</v>
      </c>
      <c r="G250" s="14">
        <v>0.5</v>
      </c>
      <c r="H250" s="29">
        <f>D256+(C266*G250)</f>
        <v>0</v>
      </c>
      <c r="J250" s="44" t="s">
        <v>47</v>
      </c>
      <c r="K250" s="43">
        <f t="shared" si="1"/>
        <v>0</v>
      </c>
    </row>
    <row r="251" spans="2:11" ht="15.75" thickBot="1" x14ac:dyDescent="0.3">
      <c r="B251" t="s">
        <v>5</v>
      </c>
      <c r="C251" s="21"/>
      <c r="D251" s="20">
        <f>C251*G250</f>
        <v>0</v>
      </c>
      <c r="E251" s="12"/>
      <c r="F251" s="6" t="s">
        <v>54</v>
      </c>
      <c r="G251" s="15">
        <f>100%-G250</f>
        <v>0.5</v>
      </c>
      <c r="H251" s="9">
        <f>D266+(C256*G251)</f>
        <v>0</v>
      </c>
      <c r="J251" s="78" t="s">
        <v>50</v>
      </c>
      <c r="K251" s="77">
        <f>SUM(K246:K250)</f>
        <v>0</v>
      </c>
    </row>
    <row r="252" spans="2:11" ht="15.75" thickTop="1" x14ac:dyDescent="0.25">
      <c r="B252" t="s">
        <v>13</v>
      </c>
      <c r="C252" s="21"/>
      <c r="D252" s="20">
        <f>C252*G250</f>
        <v>0</v>
      </c>
      <c r="E252" s="12"/>
      <c r="H252" s="10">
        <f>SUM(H250:H251)</f>
        <v>0</v>
      </c>
    </row>
    <row r="253" spans="2:11" x14ac:dyDescent="0.25">
      <c r="B253" t="s">
        <v>20</v>
      </c>
      <c r="C253" s="21"/>
      <c r="D253" s="20">
        <f>C253*G250</f>
        <v>0</v>
      </c>
      <c r="E253" s="12"/>
    </row>
    <row r="254" spans="2:11" x14ac:dyDescent="0.25">
      <c r="B254" t="s">
        <v>6</v>
      </c>
      <c r="C254" s="21"/>
      <c r="D254" s="20">
        <f>C254*G250</f>
        <v>0</v>
      </c>
      <c r="E254" s="12"/>
      <c r="F254" s="96" t="s">
        <v>60</v>
      </c>
      <c r="G254" s="96"/>
      <c r="J254" s="96" t="s">
        <v>58</v>
      </c>
      <c r="K254" s="96"/>
    </row>
    <row r="255" spans="2:11" ht="15.75" thickBot="1" x14ac:dyDescent="0.3">
      <c r="C255" s="22"/>
      <c r="D255" s="23">
        <f>C255*G250</f>
        <v>0</v>
      </c>
      <c r="E255" s="12"/>
      <c r="F255" s="6" t="s">
        <v>9</v>
      </c>
      <c r="G255" s="8">
        <f>H245</f>
        <v>690</v>
      </c>
      <c r="J255" s="6" t="s">
        <v>14</v>
      </c>
      <c r="K255" s="8">
        <f>G257</f>
        <v>690</v>
      </c>
    </row>
    <row r="256" spans="2:11" ht="16.5" thickTop="1" thickBot="1" x14ac:dyDescent="0.3">
      <c r="B256" s="1" t="s">
        <v>10</v>
      </c>
      <c r="C256" s="24">
        <f>SUM(C250:C255)</f>
        <v>0</v>
      </c>
      <c r="D256" s="24">
        <f>SUM(D250:D255)</f>
        <v>0</v>
      </c>
      <c r="E256" s="12"/>
      <c r="F256" s="26" t="s">
        <v>12</v>
      </c>
      <c r="G256" s="9">
        <f>D256+(C266*G250)</f>
        <v>0</v>
      </c>
      <c r="J256" s="26" t="s">
        <v>16</v>
      </c>
      <c r="K256" s="9">
        <f>C257</f>
        <v>1150</v>
      </c>
    </row>
    <row r="257" spans="2:11" ht="15.75" thickTop="1" x14ac:dyDescent="0.25">
      <c r="B257" s="1" t="s">
        <v>15</v>
      </c>
      <c r="C257" s="24">
        <f>C247+C256</f>
        <v>1150</v>
      </c>
      <c r="D257" s="20"/>
      <c r="E257" s="12"/>
      <c r="F257" s="1" t="s">
        <v>14</v>
      </c>
      <c r="G257" s="10">
        <f>SUM(G255:G256)</f>
        <v>690</v>
      </c>
      <c r="J257" s="40" t="s">
        <v>17</v>
      </c>
      <c r="K257" s="10">
        <f>K255-K256</f>
        <v>-460</v>
      </c>
    </row>
    <row r="258" spans="2:11" x14ac:dyDescent="0.25">
      <c r="C258" s="20"/>
      <c r="D258" s="20"/>
      <c r="E258" s="13"/>
      <c r="F258"/>
    </row>
    <row r="259" spans="2:11" ht="15.75" thickBot="1" x14ac:dyDescent="0.3">
      <c r="B259" s="4" t="s">
        <v>63</v>
      </c>
      <c r="C259" s="25" t="s">
        <v>7</v>
      </c>
      <c r="D259" s="25" t="s">
        <v>11</v>
      </c>
      <c r="E259" s="12"/>
      <c r="F259"/>
    </row>
    <row r="260" spans="2:11" x14ac:dyDescent="0.25">
      <c r="B260" t="s">
        <v>4</v>
      </c>
      <c r="C260" s="19"/>
      <c r="D260" s="20">
        <f>C260*G251</f>
        <v>0</v>
      </c>
      <c r="E260" s="12"/>
      <c r="F260" s="96" t="s">
        <v>61</v>
      </c>
      <c r="G260" s="96"/>
      <c r="J260" s="96" t="s">
        <v>57</v>
      </c>
      <c r="K260" s="96"/>
    </row>
    <row r="261" spans="2:11" x14ac:dyDescent="0.25">
      <c r="B261" t="s">
        <v>5</v>
      </c>
      <c r="C261" s="21"/>
      <c r="D261" s="20">
        <f>C261*G251</f>
        <v>0</v>
      </c>
      <c r="E261" s="12"/>
      <c r="F261" s="6" t="s">
        <v>9</v>
      </c>
      <c r="G261" s="8">
        <f>H246</f>
        <v>460</v>
      </c>
      <c r="J261" s="6" t="s">
        <v>14</v>
      </c>
      <c r="K261" s="8">
        <f>G263</f>
        <v>460</v>
      </c>
    </row>
    <row r="262" spans="2:11" ht="15.75" thickBot="1" x14ac:dyDescent="0.3">
      <c r="B262" t="s">
        <v>13</v>
      </c>
      <c r="C262" s="21"/>
      <c r="D262" s="20">
        <f>C262*G251</f>
        <v>0</v>
      </c>
      <c r="F262" s="26" t="s">
        <v>12</v>
      </c>
      <c r="G262" s="9">
        <f>D266+(C256*G251)</f>
        <v>0</v>
      </c>
      <c r="J262" s="26" t="s">
        <v>16</v>
      </c>
      <c r="K262" s="9">
        <f>C266</f>
        <v>0</v>
      </c>
    </row>
    <row r="263" spans="2:11" ht="15.75" thickTop="1" x14ac:dyDescent="0.25">
      <c r="B263" t="s">
        <v>20</v>
      </c>
      <c r="C263" s="21"/>
      <c r="D263" s="20">
        <f>C263*G251</f>
        <v>0</v>
      </c>
      <c r="F263" s="1" t="s">
        <v>14</v>
      </c>
      <c r="G263" s="10">
        <f>SUM(G261:G262)</f>
        <v>460</v>
      </c>
      <c r="J263" s="40" t="s">
        <v>17</v>
      </c>
      <c r="K263" s="10">
        <f>K261-K262</f>
        <v>460</v>
      </c>
    </row>
    <row r="264" spans="2:11" x14ac:dyDescent="0.25">
      <c r="B264" t="s">
        <v>6</v>
      </c>
      <c r="C264" s="21"/>
      <c r="D264" s="20">
        <f>C264*G251</f>
        <v>0</v>
      </c>
    </row>
    <row r="265" spans="2:11" ht="15.75" thickBot="1" x14ac:dyDescent="0.3">
      <c r="B265" t="s">
        <v>48</v>
      </c>
      <c r="C265" s="22"/>
      <c r="D265" s="23">
        <f>C265*G251</f>
        <v>0</v>
      </c>
    </row>
    <row r="266" spans="2:11" ht="15.75" thickTop="1" x14ac:dyDescent="0.25">
      <c r="B266" s="1" t="s">
        <v>21</v>
      </c>
      <c r="C266" s="24">
        <f>SUM(C260:C265)</f>
        <v>0</v>
      </c>
      <c r="D266" s="24">
        <f>SUM(D260:D265)</f>
        <v>0</v>
      </c>
    </row>
    <row r="268" spans="2:11" ht="7.5" customHeight="1" x14ac:dyDescent="0.25"/>
    <row r="269" spans="2:11" s="53" customFormat="1" ht="6" customHeight="1" x14ac:dyDescent="0.25">
      <c r="C269" s="54"/>
      <c r="D269" s="54"/>
      <c r="E269" s="54"/>
      <c r="F269" s="54"/>
      <c r="G269" s="55"/>
    </row>
    <row r="270" spans="2:11" ht="7.5" customHeight="1" x14ac:dyDescent="0.25"/>
    <row r="271" spans="2:11" ht="19.5" thickBot="1" x14ac:dyDescent="0.35">
      <c r="B271" s="98">
        <v>41487</v>
      </c>
      <c r="C271" s="98"/>
      <c r="D271" s="98"/>
      <c r="E271" s="98"/>
      <c r="F271" s="98"/>
      <c r="G271" s="98"/>
      <c r="H271" s="98"/>
      <c r="I271" s="98"/>
      <c r="J271" s="98"/>
      <c r="K271" s="98"/>
    </row>
    <row r="273" spans="2:11" x14ac:dyDescent="0.25">
      <c r="B273" s="95" t="s">
        <v>2</v>
      </c>
      <c r="C273" s="95"/>
      <c r="D273" s="42"/>
    </row>
    <row r="274" spans="2:11" x14ac:dyDescent="0.25">
      <c r="B274" t="s">
        <v>0</v>
      </c>
      <c r="C274" s="17">
        <v>1000</v>
      </c>
      <c r="D274" s="5"/>
      <c r="F274" s="95" t="s">
        <v>8</v>
      </c>
      <c r="G274" s="95"/>
      <c r="H274" s="42" t="s">
        <v>3</v>
      </c>
      <c r="J274" s="94" t="s">
        <v>27</v>
      </c>
      <c r="K274" s="94"/>
    </row>
    <row r="275" spans="2:11" x14ac:dyDescent="0.25">
      <c r="B275" s="32" t="s">
        <v>1</v>
      </c>
      <c r="C275" s="17">
        <v>100</v>
      </c>
      <c r="D275" s="16"/>
      <c r="F275" s="6" t="s">
        <v>53</v>
      </c>
      <c r="G275" s="14">
        <v>0.6</v>
      </c>
      <c r="H275" s="8">
        <f>(C277*G275)</f>
        <v>690</v>
      </c>
      <c r="J275" s="44" t="s">
        <v>22</v>
      </c>
      <c r="K275" s="43">
        <f t="shared" ref="K275:K280" si="2">C280+C290</f>
        <v>0</v>
      </c>
    </row>
    <row r="276" spans="2:11" ht="15.75" thickBot="1" x14ac:dyDescent="0.3">
      <c r="B276" s="2" t="s">
        <v>19</v>
      </c>
      <c r="C276" s="18">
        <v>50</v>
      </c>
      <c r="D276" s="16"/>
      <c r="F276" s="6" t="s">
        <v>54</v>
      </c>
      <c r="G276" s="15">
        <f>SUM(100%-G275)</f>
        <v>0.4</v>
      </c>
      <c r="H276" s="9">
        <f>(C277*(100%-G275))</f>
        <v>460</v>
      </c>
      <c r="J276" s="44" t="s">
        <v>23</v>
      </c>
      <c r="K276" s="43">
        <f t="shared" si="2"/>
        <v>0</v>
      </c>
    </row>
    <row r="277" spans="2:11" ht="15.75" thickTop="1" x14ac:dyDescent="0.25">
      <c r="B277" s="1" t="s">
        <v>10</v>
      </c>
      <c r="C277" s="41">
        <f>SUM(C274:C276)</f>
        <v>1150</v>
      </c>
      <c r="D277" s="41"/>
      <c r="G277" s="15"/>
      <c r="H277" s="10">
        <f>SUM(H275:H276)</f>
        <v>1150</v>
      </c>
      <c r="J277" s="44" t="s">
        <v>24</v>
      </c>
      <c r="K277" s="43">
        <f t="shared" si="2"/>
        <v>0</v>
      </c>
    </row>
    <row r="278" spans="2:11" x14ac:dyDescent="0.25">
      <c r="J278" s="44" t="s">
        <v>25</v>
      </c>
      <c r="K278" s="43">
        <f t="shared" si="2"/>
        <v>0</v>
      </c>
    </row>
    <row r="279" spans="2:11" ht="15.75" thickBot="1" x14ac:dyDescent="0.3">
      <c r="B279" s="4" t="s">
        <v>62</v>
      </c>
      <c r="C279" s="7" t="s">
        <v>7</v>
      </c>
      <c r="D279" s="7" t="s">
        <v>11</v>
      </c>
      <c r="E279" s="12"/>
      <c r="F279" s="100" t="s">
        <v>18</v>
      </c>
      <c r="G279" s="100"/>
      <c r="H279" s="39" t="s">
        <v>3</v>
      </c>
      <c r="J279" s="44" t="s">
        <v>26</v>
      </c>
      <c r="K279" s="43">
        <f t="shared" si="2"/>
        <v>0</v>
      </c>
    </row>
    <row r="280" spans="2:11" x14ac:dyDescent="0.25">
      <c r="B280" t="s">
        <v>4</v>
      </c>
      <c r="C280" s="19"/>
      <c r="D280" s="20">
        <f>C280*G280</f>
        <v>0</v>
      </c>
      <c r="E280" s="13"/>
      <c r="F280" s="6" t="s">
        <v>53</v>
      </c>
      <c r="G280" s="14">
        <v>0.5</v>
      </c>
      <c r="H280" s="29">
        <f>D286+(C296*G280)</f>
        <v>0</v>
      </c>
      <c r="J280" s="44" t="s">
        <v>47</v>
      </c>
      <c r="K280" s="43">
        <f t="shared" si="2"/>
        <v>0</v>
      </c>
    </row>
    <row r="281" spans="2:11" ht="15.75" thickBot="1" x14ac:dyDescent="0.3">
      <c r="B281" t="s">
        <v>5</v>
      </c>
      <c r="C281" s="21"/>
      <c r="D281" s="20">
        <f>C281*G280</f>
        <v>0</v>
      </c>
      <c r="E281" s="12"/>
      <c r="F281" s="6" t="s">
        <v>54</v>
      </c>
      <c r="G281" s="15">
        <f>100%-G280</f>
        <v>0.5</v>
      </c>
      <c r="H281" s="9">
        <f>D296+(C286*G281)</f>
        <v>0</v>
      </c>
      <c r="J281" s="78" t="s">
        <v>50</v>
      </c>
      <c r="K281" s="77">
        <f>SUM(K276:K280)</f>
        <v>0</v>
      </c>
    </row>
    <row r="282" spans="2:11" ht="15.75" thickTop="1" x14ac:dyDescent="0.25">
      <c r="B282" t="s">
        <v>13</v>
      </c>
      <c r="C282" s="21"/>
      <c r="D282" s="20">
        <f>C282*G280</f>
        <v>0</v>
      </c>
      <c r="E282" s="12"/>
      <c r="H282" s="10">
        <f>SUM(H280:H281)</f>
        <v>0</v>
      </c>
    </row>
    <row r="283" spans="2:11" x14ac:dyDescent="0.25">
      <c r="B283" t="s">
        <v>20</v>
      </c>
      <c r="C283" s="21"/>
      <c r="D283" s="20">
        <f>C283*G280</f>
        <v>0</v>
      </c>
      <c r="E283" s="12"/>
    </row>
    <row r="284" spans="2:11" x14ac:dyDescent="0.25">
      <c r="B284" t="s">
        <v>6</v>
      </c>
      <c r="C284" s="21"/>
      <c r="D284" s="20">
        <f>C284*G280</f>
        <v>0</v>
      </c>
      <c r="E284" s="12"/>
      <c r="F284" s="96" t="s">
        <v>60</v>
      </c>
      <c r="G284" s="96"/>
      <c r="J284" s="96" t="s">
        <v>58</v>
      </c>
      <c r="K284" s="96"/>
    </row>
    <row r="285" spans="2:11" ht="15.75" thickBot="1" x14ac:dyDescent="0.3">
      <c r="C285" s="22"/>
      <c r="D285" s="23">
        <f>C285*G280</f>
        <v>0</v>
      </c>
      <c r="E285" s="12"/>
      <c r="F285" s="6" t="s">
        <v>9</v>
      </c>
      <c r="G285" s="8">
        <f>H275</f>
        <v>690</v>
      </c>
      <c r="J285" s="6" t="s">
        <v>14</v>
      </c>
      <c r="K285" s="8">
        <f>G287</f>
        <v>690</v>
      </c>
    </row>
    <row r="286" spans="2:11" ht="16.5" thickTop="1" thickBot="1" x14ac:dyDescent="0.3">
      <c r="B286" s="1" t="s">
        <v>10</v>
      </c>
      <c r="C286" s="24">
        <f>SUM(C280:C285)</f>
        <v>0</v>
      </c>
      <c r="D286" s="24">
        <f>SUM(D280:D285)</f>
        <v>0</v>
      </c>
      <c r="E286" s="12"/>
      <c r="F286" s="26" t="s">
        <v>12</v>
      </c>
      <c r="G286" s="9">
        <f>D286+(C296*G280)</f>
        <v>0</v>
      </c>
      <c r="J286" s="26" t="s">
        <v>16</v>
      </c>
      <c r="K286" s="9">
        <f>C287</f>
        <v>1150</v>
      </c>
    </row>
    <row r="287" spans="2:11" ht="15.75" thickTop="1" x14ac:dyDescent="0.25">
      <c r="B287" s="1" t="s">
        <v>15</v>
      </c>
      <c r="C287" s="24">
        <f>C277+C286</f>
        <v>1150</v>
      </c>
      <c r="D287" s="20"/>
      <c r="E287" s="12"/>
      <c r="F287" s="1" t="s">
        <v>14</v>
      </c>
      <c r="G287" s="10">
        <f>SUM(G285:G286)</f>
        <v>690</v>
      </c>
      <c r="J287" s="40" t="s">
        <v>17</v>
      </c>
      <c r="K287" s="10">
        <f>K285-K286</f>
        <v>-460</v>
      </c>
    </row>
    <row r="288" spans="2:11" x14ac:dyDescent="0.25">
      <c r="C288" s="20"/>
      <c r="D288" s="20"/>
      <c r="E288" s="13"/>
      <c r="F288"/>
    </row>
    <row r="289" spans="2:11" ht="15.75" thickBot="1" x14ac:dyDescent="0.3">
      <c r="B289" s="4" t="s">
        <v>63</v>
      </c>
      <c r="C289" s="25" t="s">
        <v>7</v>
      </c>
      <c r="D289" s="25" t="s">
        <v>11</v>
      </c>
      <c r="E289" s="12"/>
      <c r="F289"/>
    </row>
    <row r="290" spans="2:11" x14ac:dyDescent="0.25">
      <c r="B290" t="s">
        <v>4</v>
      </c>
      <c r="C290" s="19"/>
      <c r="D290" s="20">
        <f>C290*G281</f>
        <v>0</v>
      </c>
      <c r="E290" s="12"/>
      <c r="F290" s="96" t="s">
        <v>61</v>
      </c>
      <c r="G290" s="96"/>
      <c r="J290" s="96" t="s">
        <v>57</v>
      </c>
      <c r="K290" s="96"/>
    </row>
    <row r="291" spans="2:11" x14ac:dyDescent="0.25">
      <c r="B291" t="s">
        <v>5</v>
      </c>
      <c r="C291" s="21"/>
      <c r="D291" s="20">
        <f>C291*G281</f>
        <v>0</v>
      </c>
      <c r="E291" s="12"/>
      <c r="F291" s="6" t="s">
        <v>9</v>
      </c>
      <c r="G291" s="8">
        <f>H276</f>
        <v>460</v>
      </c>
      <c r="J291" s="6" t="s">
        <v>14</v>
      </c>
      <c r="K291" s="8">
        <f>G293</f>
        <v>460</v>
      </c>
    </row>
    <row r="292" spans="2:11" ht="15.75" thickBot="1" x14ac:dyDescent="0.3">
      <c r="B292" t="s">
        <v>13</v>
      </c>
      <c r="C292" s="21"/>
      <c r="D292" s="20">
        <f>C292*G281</f>
        <v>0</v>
      </c>
      <c r="F292" s="26" t="s">
        <v>12</v>
      </c>
      <c r="G292" s="9">
        <f>D296+(C286*G281)</f>
        <v>0</v>
      </c>
      <c r="J292" s="26" t="s">
        <v>16</v>
      </c>
      <c r="K292" s="9">
        <f>C296</f>
        <v>0</v>
      </c>
    </row>
    <row r="293" spans="2:11" ht="15.75" thickTop="1" x14ac:dyDescent="0.25">
      <c r="B293" t="s">
        <v>20</v>
      </c>
      <c r="C293" s="21"/>
      <c r="D293" s="20">
        <f>C293*G281</f>
        <v>0</v>
      </c>
      <c r="F293" s="1" t="s">
        <v>14</v>
      </c>
      <c r="G293" s="10">
        <f>SUM(G291:G292)</f>
        <v>460</v>
      </c>
      <c r="J293" s="40" t="s">
        <v>17</v>
      </c>
      <c r="K293" s="10">
        <f>K291-K292</f>
        <v>460</v>
      </c>
    </row>
    <row r="294" spans="2:11" x14ac:dyDescent="0.25">
      <c r="B294" t="s">
        <v>6</v>
      </c>
      <c r="C294" s="21"/>
      <c r="D294" s="20">
        <f>C294*G281</f>
        <v>0</v>
      </c>
    </row>
    <row r="295" spans="2:11" ht="15.75" thickBot="1" x14ac:dyDescent="0.3">
      <c r="B295" t="s">
        <v>48</v>
      </c>
      <c r="C295" s="22"/>
      <c r="D295" s="23">
        <f>C295*G281</f>
        <v>0</v>
      </c>
    </row>
    <row r="296" spans="2:11" ht="15.75" thickTop="1" x14ac:dyDescent="0.25">
      <c r="B296" s="1" t="s">
        <v>21</v>
      </c>
      <c r="C296" s="24">
        <f>SUM(C290:C295)</f>
        <v>0</v>
      </c>
      <c r="D296" s="24">
        <f>SUM(D290:D295)</f>
        <v>0</v>
      </c>
    </row>
    <row r="298" spans="2:11" ht="7.5" customHeight="1" x14ac:dyDescent="0.25"/>
    <row r="299" spans="2:11" s="53" customFormat="1" ht="6" customHeight="1" x14ac:dyDescent="0.25">
      <c r="C299" s="54"/>
      <c r="D299" s="54"/>
      <c r="E299" s="54"/>
      <c r="F299" s="54"/>
      <c r="G299" s="55"/>
    </row>
    <row r="300" spans="2:11" ht="7.5" customHeight="1" x14ac:dyDescent="0.25"/>
    <row r="301" spans="2:11" ht="19.5" thickBot="1" x14ac:dyDescent="0.35">
      <c r="B301" s="98">
        <v>41518</v>
      </c>
      <c r="C301" s="98"/>
      <c r="D301" s="98"/>
      <c r="E301" s="98"/>
      <c r="F301" s="98"/>
      <c r="G301" s="98"/>
      <c r="H301" s="98"/>
      <c r="I301" s="98"/>
      <c r="J301" s="98"/>
      <c r="K301" s="98"/>
    </row>
    <row r="303" spans="2:11" x14ac:dyDescent="0.25">
      <c r="B303" s="95" t="s">
        <v>2</v>
      </c>
      <c r="C303" s="95"/>
      <c r="D303" s="42"/>
    </row>
    <row r="304" spans="2:11" x14ac:dyDescent="0.25">
      <c r="B304" t="s">
        <v>0</v>
      </c>
      <c r="C304" s="17">
        <v>1000</v>
      </c>
      <c r="D304" s="5"/>
      <c r="F304" s="95" t="s">
        <v>8</v>
      </c>
      <c r="G304" s="95"/>
      <c r="H304" s="42" t="s">
        <v>3</v>
      </c>
      <c r="J304" s="94" t="s">
        <v>27</v>
      </c>
      <c r="K304" s="94"/>
    </row>
    <row r="305" spans="2:11" x14ac:dyDescent="0.25">
      <c r="B305" s="32" t="s">
        <v>1</v>
      </c>
      <c r="C305" s="17">
        <v>100</v>
      </c>
      <c r="D305" s="16"/>
      <c r="F305" s="6" t="s">
        <v>53</v>
      </c>
      <c r="G305" s="14">
        <v>0.6</v>
      </c>
      <c r="H305" s="8">
        <f>(C307*G305)</f>
        <v>690</v>
      </c>
      <c r="J305" s="44" t="s">
        <v>22</v>
      </c>
      <c r="K305" s="43">
        <f t="shared" ref="K305:K310" si="3">C310+C320</f>
        <v>64.67</v>
      </c>
    </row>
    <row r="306" spans="2:11" ht="15.75" thickBot="1" x14ac:dyDescent="0.3">
      <c r="B306" s="2" t="s">
        <v>19</v>
      </c>
      <c r="C306" s="18">
        <v>50</v>
      </c>
      <c r="D306" s="16"/>
      <c r="F306" s="6" t="s">
        <v>54</v>
      </c>
      <c r="G306" s="15">
        <f>SUM(100%-G305)</f>
        <v>0.4</v>
      </c>
      <c r="H306" s="9">
        <f>(C307*(100%-G305))</f>
        <v>460</v>
      </c>
      <c r="J306" s="44" t="s">
        <v>23</v>
      </c>
      <c r="K306" s="43">
        <f t="shared" si="3"/>
        <v>0</v>
      </c>
    </row>
    <row r="307" spans="2:11" ht="15.75" thickTop="1" x14ac:dyDescent="0.25">
      <c r="B307" s="1" t="s">
        <v>10</v>
      </c>
      <c r="C307" s="41">
        <f>SUM(C304:C306)</f>
        <v>1150</v>
      </c>
      <c r="D307" s="41"/>
      <c r="G307" s="15"/>
      <c r="H307" s="10">
        <f>SUM(H305:H306)</f>
        <v>1150</v>
      </c>
      <c r="J307" s="44" t="s">
        <v>24</v>
      </c>
      <c r="K307" s="43">
        <f t="shared" si="3"/>
        <v>0</v>
      </c>
    </row>
    <row r="308" spans="2:11" x14ac:dyDescent="0.25">
      <c r="J308" s="44" t="s">
        <v>25</v>
      </c>
      <c r="K308" s="43">
        <f t="shared" si="3"/>
        <v>0</v>
      </c>
    </row>
    <row r="309" spans="2:11" ht="15.75" thickBot="1" x14ac:dyDescent="0.3">
      <c r="B309" s="4" t="s">
        <v>62</v>
      </c>
      <c r="C309" s="7" t="s">
        <v>7</v>
      </c>
      <c r="D309" s="7" t="s">
        <v>11</v>
      </c>
      <c r="E309" s="12"/>
      <c r="F309" s="100" t="s">
        <v>18</v>
      </c>
      <c r="G309" s="100"/>
      <c r="H309" s="39" t="s">
        <v>3</v>
      </c>
      <c r="J309" s="44" t="s">
        <v>26</v>
      </c>
      <c r="K309" s="43">
        <f t="shared" si="3"/>
        <v>0</v>
      </c>
    </row>
    <row r="310" spans="2:11" x14ac:dyDescent="0.25">
      <c r="B310" t="s">
        <v>4</v>
      </c>
      <c r="C310" s="19">
        <v>64.67</v>
      </c>
      <c r="D310" s="20">
        <f>C310*G310</f>
        <v>32.335000000000001</v>
      </c>
      <c r="E310" s="13"/>
      <c r="F310" s="6" t="s">
        <v>53</v>
      </c>
      <c r="G310" s="14">
        <v>0.5</v>
      </c>
      <c r="H310" s="29">
        <f>D316+(C326*G310)</f>
        <v>32.335000000000001</v>
      </c>
      <c r="J310" s="44" t="s">
        <v>47</v>
      </c>
      <c r="K310" s="43">
        <f t="shared" si="3"/>
        <v>0</v>
      </c>
    </row>
    <row r="311" spans="2:11" ht="15.75" thickBot="1" x14ac:dyDescent="0.3">
      <c r="B311" t="s">
        <v>5</v>
      </c>
      <c r="C311" s="21"/>
      <c r="D311" s="20">
        <f>C311*G310</f>
        <v>0</v>
      </c>
      <c r="E311" s="12"/>
      <c r="F311" s="6" t="s">
        <v>54</v>
      </c>
      <c r="G311" s="15">
        <f>100%-G310</f>
        <v>0.5</v>
      </c>
      <c r="H311" s="9">
        <f>D326+(C316*G311)</f>
        <v>32.335000000000001</v>
      </c>
      <c r="J311" s="78" t="s">
        <v>50</v>
      </c>
      <c r="K311" s="77">
        <f>SUM(K306:K310)</f>
        <v>0</v>
      </c>
    </row>
    <row r="312" spans="2:11" ht="15.75" thickTop="1" x14ac:dyDescent="0.25">
      <c r="B312" t="s">
        <v>13</v>
      </c>
      <c r="C312" s="21"/>
      <c r="D312" s="20">
        <f>C312*G310</f>
        <v>0</v>
      </c>
      <c r="E312" s="12"/>
      <c r="H312" s="10">
        <f>SUM(H310:H311)</f>
        <v>64.67</v>
      </c>
    </row>
    <row r="313" spans="2:11" x14ac:dyDescent="0.25">
      <c r="B313" t="s">
        <v>20</v>
      </c>
      <c r="C313" s="21"/>
      <c r="D313" s="20">
        <f>C313*G310</f>
        <v>0</v>
      </c>
      <c r="E313" s="12"/>
    </row>
    <row r="314" spans="2:11" x14ac:dyDescent="0.25">
      <c r="B314" t="s">
        <v>6</v>
      </c>
      <c r="C314" s="21"/>
      <c r="D314" s="20">
        <f>C314*G310</f>
        <v>0</v>
      </c>
      <c r="E314" s="12"/>
      <c r="F314" s="96" t="s">
        <v>60</v>
      </c>
      <c r="G314" s="96"/>
      <c r="J314" s="96" t="s">
        <v>58</v>
      </c>
      <c r="K314" s="96"/>
    </row>
    <row r="315" spans="2:11" ht="15.75" thickBot="1" x14ac:dyDescent="0.3">
      <c r="C315" s="22"/>
      <c r="D315" s="23">
        <f>C315*G310</f>
        <v>0</v>
      </c>
      <c r="E315" s="12"/>
      <c r="F315" s="6" t="s">
        <v>9</v>
      </c>
      <c r="G315" s="8">
        <f>H305</f>
        <v>690</v>
      </c>
      <c r="J315" s="6" t="s">
        <v>14</v>
      </c>
      <c r="K315" s="8">
        <f>G317</f>
        <v>722.33500000000004</v>
      </c>
    </row>
    <row r="316" spans="2:11" ht="16.5" thickTop="1" thickBot="1" x14ac:dyDescent="0.3">
      <c r="B316" s="1" t="s">
        <v>10</v>
      </c>
      <c r="C316" s="24">
        <f>SUM(C310:C315)</f>
        <v>64.67</v>
      </c>
      <c r="D316" s="24">
        <f>SUM(D310:D315)</f>
        <v>32.335000000000001</v>
      </c>
      <c r="E316" s="12"/>
      <c r="F316" s="26" t="s">
        <v>12</v>
      </c>
      <c r="G316" s="9">
        <f>D316+(C326*G310)</f>
        <v>32.335000000000001</v>
      </c>
      <c r="J316" s="26" t="s">
        <v>16</v>
      </c>
      <c r="K316" s="9">
        <f>C317</f>
        <v>1214.67</v>
      </c>
    </row>
    <row r="317" spans="2:11" ht="15.75" thickTop="1" x14ac:dyDescent="0.25">
      <c r="B317" s="1" t="s">
        <v>15</v>
      </c>
      <c r="C317" s="24">
        <f>C307+C316</f>
        <v>1214.67</v>
      </c>
      <c r="D317" s="20"/>
      <c r="E317" s="12"/>
      <c r="F317" s="1" t="s">
        <v>14</v>
      </c>
      <c r="G317" s="10">
        <f>SUM(G315:G316)</f>
        <v>722.33500000000004</v>
      </c>
      <c r="J317" s="40" t="s">
        <v>17</v>
      </c>
      <c r="K317" s="10">
        <f>K315-K316</f>
        <v>-492.33500000000004</v>
      </c>
    </row>
    <row r="318" spans="2:11" x14ac:dyDescent="0.25">
      <c r="C318" s="20"/>
      <c r="D318" s="20"/>
      <c r="E318" s="13"/>
      <c r="F318"/>
    </row>
    <row r="319" spans="2:11" ht="15.75" thickBot="1" x14ac:dyDescent="0.3">
      <c r="B319" s="4" t="s">
        <v>63</v>
      </c>
      <c r="C319" s="25" t="s">
        <v>7</v>
      </c>
      <c r="D319" s="25" t="s">
        <v>11</v>
      </c>
      <c r="E319" s="12"/>
      <c r="F319"/>
    </row>
    <row r="320" spans="2:11" x14ac:dyDescent="0.25">
      <c r="B320" t="s">
        <v>4</v>
      </c>
      <c r="C320" s="19"/>
      <c r="D320" s="20">
        <f>C320*G311</f>
        <v>0</v>
      </c>
      <c r="E320" s="12"/>
      <c r="F320" s="96" t="s">
        <v>61</v>
      </c>
      <c r="G320" s="96"/>
      <c r="J320" s="96" t="s">
        <v>57</v>
      </c>
      <c r="K320" s="96"/>
    </row>
    <row r="321" spans="2:11" x14ac:dyDescent="0.25">
      <c r="B321" t="s">
        <v>5</v>
      </c>
      <c r="C321" s="21"/>
      <c r="D321" s="20">
        <f>C321*G311</f>
        <v>0</v>
      </c>
      <c r="E321" s="12"/>
      <c r="F321" s="6" t="s">
        <v>9</v>
      </c>
      <c r="G321" s="8">
        <f>H306</f>
        <v>460</v>
      </c>
      <c r="J321" s="6" t="s">
        <v>14</v>
      </c>
      <c r="K321" s="8">
        <f>G323</f>
        <v>492.33499999999998</v>
      </c>
    </row>
    <row r="322" spans="2:11" ht="15.75" thickBot="1" x14ac:dyDescent="0.3">
      <c r="B322" t="s">
        <v>13</v>
      </c>
      <c r="C322" s="21"/>
      <c r="D322" s="20">
        <f>C322*G311</f>
        <v>0</v>
      </c>
      <c r="F322" s="26" t="s">
        <v>12</v>
      </c>
      <c r="G322" s="9">
        <f>D326+(C316*G311)</f>
        <v>32.335000000000001</v>
      </c>
      <c r="J322" s="26" t="s">
        <v>16</v>
      </c>
      <c r="K322" s="9">
        <f>C326</f>
        <v>0</v>
      </c>
    </row>
    <row r="323" spans="2:11" ht="15.75" thickTop="1" x14ac:dyDescent="0.25">
      <c r="B323" t="s">
        <v>20</v>
      </c>
      <c r="C323" s="21"/>
      <c r="D323" s="20">
        <f>C323*G311</f>
        <v>0</v>
      </c>
      <c r="F323" s="1" t="s">
        <v>14</v>
      </c>
      <c r="G323" s="10">
        <f>SUM(G321:G322)</f>
        <v>492.33499999999998</v>
      </c>
      <c r="J323" s="40" t="s">
        <v>17</v>
      </c>
      <c r="K323" s="10">
        <f>K321-K322</f>
        <v>492.33499999999998</v>
      </c>
    </row>
    <row r="324" spans="2:11" x14ac:dyDescent="0.25">
      <c r="B324" t="s">
        <v>6</v>
      </c>
      <c r="C324" s="21"/>
      <c r="D324" s="20">
        <f>C324*G311</f>
        <v>0</v>
      </c>
    </row>
    <row r="325" spans="2:11" ht="15.75" thickBot="1" x14ac:dyDescent="0.3">
      <c r="B325" t="s">
        <v>48</v>
      </c>
      <c r="C325" s="22"/>
      <c r="D325" s="23">
        <f>C325*G311</f>
        <v>0</v>
      </c>
    </row>
    <row r="326" spans="2:11" ht="15.75" thickTop="1" x14ac:dyDescent="0.25">
      <c r="B326" s="1" t="s">
        <v>21</v>
      </c>
      <c r="C326" s="24">
        <f>SUM(C320:C325)</f>
        <v>0</v>
      </c>
      <c r="D326" s="24">
        <f>SUM(D320:D325)</f>
        <v>0</v>
      </c>
    </row>
    <row r="328" spans="2:11" ht="7.5" customHeight="1" x14ac:dyDescent="0.25"/>
    <row r="329" spans="2:11" s="53" customFormat="1" ht="6" customHeight="1" x14ac:dyDescent="0.25">
      <c r="C329" s="54"/>
      <c r="D329" s="54"/>
      <c r="E329" s="54"/>
      <c r="F329" s="54"/>
      <c r="G329" s="55"/>
    </row>
    <row r="330" spans="2:11" ht="7.5" customHeight="1" x14ac:dyDescent="0.25"/>
    <row r="331" spans="2:11" ht="19.5" thickBot="1" x14ac:dyDescent="0.35">
      <c r="B331" s="98">
        <v>41548</v>
      </c>
      <c r="C331" s="98"/>
      <c r="D331" s="98"/>
      <c r="E331" s="98"/>
      <c r="F331" s="98"/>
      <c r="G331" s="98"/>
      <c r="H331" s="98"/>
      <c r="I331" s="98"/>
      <c r="J331" s="98"/>
      <c r="K331" s="98"/>
    </row>
    <row r="333" spans="2:11" x14ac:dyDescent="0.25">
      <c r="B333" s="95" t="s">
        <v>2</v>
      </c>
      <c r="C333" s="95"/>
      <c r="D333" s="42"/>
    </row>
    <row r="334" spans="2:11" x14ac:dyDescent="0.25">
      <c r="B334" t="s">
        <v>0</v>
      </c>
      <c r="C334" s="17">
        <v>1000</v>
      </c>
      <c r="D334" s="5"/>
      <c r="F334" s="95" t="s">
        <v>8</v>
      </c>
      <c r="G334" s="95"/>
      <c r="H334" s="42" t="s">
        <v>3</v>
      </c>
      <c r="J334" s="94" t="s">
        <v>27</v>
      </c>
      <c r="K334" s="94"/>
    </row>
    <row r="335" spans="2:11" x14ac:dyDescent="0.25">
      <c r="B335" s="32" t="s">
        <v>1</v>
      </c>
      <c r="C335" s="17">
        <v>100</v>
      </c>
      <c r="D335" s="16"/>
      <c r="F335" s="6" t="s">
        <v>53</v>
      </c>
      <c r="G335" s="14">
        <v>0.6</v>
      </c>
      <c r="H335" s="8">
        <f>(C337*G335)</f>
        <v>690</v>
      </c>
      <c r="J335" s="44" t="s">
        <v>22</v>
      </c>
      <c r="K335" s="43">
        <f t="shared" ref="K335:K340" si="4">C340+C350</f>
        <v>0</v>
      </c>
    </row>
    <row r="336" spans="2:11" ht="15.75" thickBot="1" x14ac:dyDescent="0.3">
      <c r="B336" s="2" t="s">
        <v>19</v>
      </c>
      <c r="C336" s="18">
        <v>50</v>
      </c>
      <c r="D336" s="16"/>
      <c r="F336" s="6" t="s">
        <v>54</v>
      </c>
      <c r="G336" s="15">
        <f>SUM(100%-G335)</f>
        <v>0.4</v>
      </c>
      <c r="H336" s="9">
        <f>(C337*(100%-G335))</f>
        <v>460</v>
      </c>
      <c r="J336" s="44" t="s">
        <v>23</v>
      </c>
      <c r="K336" s="43">
        <f t="shared" si="4"/>
        <v>0</v>
      </c>
    </row>
    <row r="337" spans="2:11" ht="15.75" thickTop="1" x14ac:dyDescent="0.25">
      <c r="B337" s="1" t="s">
        <v>10</v>
      </c>
      <c r="C337" s="41">
        <f>SUM(C334:C336)</f>
        <v>1150</v>
      </c>
      <c r="D337" s="41"/>
      <c r="G337" s="15"/>
      <c r="H337" s="10">
        <f>SUM(H335:H336)</f>
        <v>1150</v>
      </c>
      <c r="J337" s="44" t="s">
        <v>24</v>
      </c>
      <c r="K337" s="43">
        <f t="shared" si="4"/>
        <v>0</v>
      </c>
    </row>
    <row r="338" spans="2:11" x14ac:dyDescent="0.25">
      <c r="J338" s="44" t="s">
        <v>25</v>
      </c>
      <c r="K338" s="43">
        <f t="shared" si="4"/>
        <v>0</v>
      </c>
    </row>
    <row r="339" spans="2:11" ht="15.75" thickBot="1" x14ac:dyDescent="0.3">
      <c r="B339" s="4" t="s">
        <v>62</v>
      </c>
      <c r="C339" s="7" t="s">
        <v>7</v>
      </c>
      <c r="D339" s="7" t="s">
        <v>11</v>
      </c>
      <c r="E339" s="12"/>
      <c r="F339" s="100" t="s">
        <v>18</v>
      </c>
      <c r="G339" s="100"/>
      <c r="H339" s="39" t="s">
        <v>3</v>
      </c>
      <c r="J339" s="44" t="s">
        <v>26</v>
      </c>
      <c r="K339" s="43">
        <f t="shared" si="4"/>
        <v>0</v>
      </c>
    </row>
    <row r="340" spans="2:11" x14ac:dyDescent="0.25">
      <c r="B340" t="s">
        <v>4</v>
      </c>
      <c r="C340" s="19"/>
      <c r="D340" s="20">
        <f>C340*G340</f>
        <v>0</v>
      </c>
      <c r="E340" s="13"/>
      <c r="F340" s="6" t="s">
        <v>53</v>
      </c>
      <c r="G340" s="14">
        <v>0.5</v>
      </c>
      <c r="H340" s="29">
        <f>D346+(C356*G340)</f>
        <v>246.095</v>
      </c>
      <c r="J340" s="44" t="s">
        <v>47</v>
      </c>
      <c r="K340" s="43">
        <f t="shared" si="4"/>
        <v>0</v>
      </c>
    </row>
    <row r="341" spans="2:11" ht="15.75" thickBot="1" x14ac:dyDescent="0.3">
      <c r="B341" t="s">
        <v>5</v>
      </c>
      <c r="C341" s="21"/>
      <c r="D341" s="20">
        <f>C341*G340</f>
        <v>0</v>
      </c>
      <c r="E341" s="12"/>
      <c r="F341" s="6" t="s">
        <v>54</v>
      </c>
      <c r="G341" s="15">
        <f>100%-G340</f>
        <v>0.5</v>
      </c>
      <c r="H341" s="9">
        <f>D356+(C346*G341)</f>
        <v>0</v>
      </c>
      <c r="J341" s="78" t="s">
        <v>50</v>
      </c>
      <c r="K341" s="77">
        <f>SUM(K336:K340)</f>
        <v>0</v>
      </c>
    </row>
    <row r="342" spans="2:11" ht="15.75" thickTop="1" x14ac:dyDescent="0.25">
      <c r="B342" t="s">
        <v>13</v>
      </c>
      <c r="C342" s="21"/>
      <c r="D342" s="20">
        <f>C342*G340</f>
        <v>0</v>
      </c>
      <c r="E342" s="12"/>
      <c r="H342" s="10">
        <f>SUM(H340:H341)</f>
        <v>246.095</v>
      </c>
    </row>
    <row r="343" spans="2:11" x14ac:dyDescent="0.25">
      <c r="B343" t="s">
        <v>20</v>
      </c>
      <c r="C343" s="21"/>
      <c r="D343" s="20">
        <f>C343*G340</f>
        <v>0</v>
      </c>
      <c r="E343" s="12"/>
    </row>
    <row r="344" spans="2:11" x14ac:dyDescent="0.25">
      <c r="B344" t="s">
        <v>6</v>
      </c>
      <c r="C344" s="21"/>
      <c r="D344" s="20">
        <f>C344*G340</f>
        <v>0</v>
      </c>
      <c r="E344" s="12"/>
      <c r="F344" s="96" t="s">
        <v>60</v>
      </c>
      <c r="G344" s="96"/>
      <c r="J344" s="96" t="s">
        <v>58</v>
      </c>
      <c r="K344" s="96"/>
    </row>
    <row r="345" spans="2:11" ht="15.75" thickBot="1" x14ac:dyDescent="0.3">
      <c r="C345" s="22"/>
      <c r="D345" s="23">
        <f>C345*G340</f>
        <v>0</v>
      </c>
      <c r="E345" s="12"/>
      <c r="F345" s="6" t="s">
        <v>9</v>
      </c>
      <c r="G345" s="8">
        <f>H335</f>
        <v>690</v>
      </c>
      <c r="J345" s="6" t="s">
        <v>14</v>
      </c>
      <c r="K345" s="8">
        <f>G347</f>
        <v>936.09500000000003</v>
      </c>
    </row>
    <row r="346" spans="2:11" ht="16.5" thickTop="1" thickBot="1" x14ac:dyDescent="0.3">
      <c r="B346" s="1" t="s">
        <v>10</v>
      </c>
      <c r="C346" s="24">
        <f>SUM(C340:C345)</f>
        <v>0</v>
      </c>
      <c r="D346" s="24">
        <f>SUM(D340:D345)</f>
        <v>0</v>
      </c>
      <c r="E346" s="12"/>
      <c r="F346" s="26" t="s">
        <v>12</v>
      </c>
      <c r="G346" s="9">
        <f>D346+(C356*G340)</f>
        <v>246.095</v>
      </c>
      <c r="J346" s="26" t="s">
        <v>16</v>
      </c>
      <c r="K346" s="9">
        <f>C347</f>
        <v>1150</v>
      </c>
    </row>
    <row r="347" spans="2:11" ht="15.75" thickTop="1" x14ac:dyDescent="0.25">
      <c r="B347" s="1" t="s">
        <v>15</v>
      </c>
      <c r="C347" s="24">
        <f>C337+C346</f>
        <v>1150</v>
      </c>
      <c r="D347" s="20"/>
      <c r="E347" s="12"/>
      <c r="F347" s="1" t="s">
        <v>14</v>
      </c>
      <c r="G347" s="10">
        <f>SUM(G345:G346)</f>
        <v>936.09500000000003</v>
      </c>
      <c r="J347" s="40" t="s">
        <v>17</v>
      </c>
      <c r="K347" s="10">
        <f>K345-K346</f>
        <v>-213.90499999999997</v>
      </c>
    </row>
    <row r="348" spans="2:11" x14ac:dyDescent="0.25">
      <c r="C348" s="20"/>
      <c r="D348" s="20"/>
      <c r="E348" s="13"/>
      <c r="F348"/>
    </row>
    <row r="349" spans="2:11" ht="15.75" thickBot="1" x14ac:dyDescent="0.3">
      <c r="B349" s="4" t="s">
        <v>63</v>
      </c>
      <c r="C349" s="25" t="s">
        <v>7</v>
      </c>
      <c r="D349" s="25" t="s">
        <v>11</v>
      </c>
      <c r="E349" s="12"/>
      <c r="F349"/>
    </row>
    <row r="350" spans="2:11" x14ac:dyDescent="0.25">
      <c r="B350" t="s">
        <v>4</v>
      </c>
      <c r="C350" s="19"/>
      <c r="D350" s="20">
        <f>C350*G341</f>
        <v>0</v>
      </c>
      <c r="E350" s="12"/>
      <c r="F350" s="96" t="s">
        <v>61</v>
      </c>
      <c r="G350" s="96"/>
      <c r="J350" s="96" t="s">
        <v>57</v>
      </c>
      <c r="K350" s="96"/>
    </row>
    <row r="351" spans="2:11" x14ac:dyDescent="0.25">
      <c r="B351" t="s">
        <v>5</v>
      </c>
      <c r="C351" s="21"/>
      <c r="D351" s="20">
        <f>C351*G341</f>
        <v>0</v>
      </c>
      <c r="E351" s="12"/>
      <c r="F351" s="6" t="s">
        <v>9</v>
      </c>
      <c r="G351" s="8">
        <f>H336</f>
        <v>460</v>
      </c>
      <c r="J351" s="6" t="s">
        <v>14</v>
      </c>
      <c r="K351" s="8">
        <f>G353</f>
        <v>460</v>
      </c>
    </row>
    <row r="352" spans="2:11" ht="15.75" thickBot="1" x14ac:dyDescent="0.3">
      <c r="B352" t="s">
        <v>13</v>
      </c>
      <c r="C352" s="21"/>
      <c r="D352" s="20">
        <f>C352*G341</f>
        <v>0</v>
      </c>
      <c r="F352" s="26" t="s">
        <v>12</v>
      </c>
      <c r="G352" s="9">
        <f>D356+(C346*G341)</f>
        <v>0</v>
      </c>
      <c r="J352" s="26" t="s">
        <v>16</v>
      </c>
      <c r="K352" s="9">
        <f>C356</f>
        <v>492.19</v>
      </c>
    </row>
    <row r="353" spans="2:11" ht="15.75" thickTop="1" x14ac:dyDescent="0.25">
      <c r="B353" t="s">
        <v>20</v>
      </c>
      <c r="C353" s="21"/>
      <c r="D353" s="20">
        <f>C353*G341</f>
        <v>0</v>
      </c>
      <c r="F353" s="1" t="s">
        <v>14</v>
      </c>
      <c r="G353" s="10">
        <f>SUM(G351:G352)</f>
        <v>460</v>
      </c>
      <c r="J353" s="40" t="s">
        <v>17</v>
      </c>
      <c r="K353" s="10">
        <f>K351-K352</f>
        <v>-32.19</v>
      </c>
    </row>
    <row r="354" spans="2:11" x14ac:dyDescent="0.25">
      <c r="B354" t="s">
        <v>6</v>
      </c>
      <c r="C354" s="21"/>
      <c r="D354" s="20">
        <f>C354*G341</f>
        <v>0</v>
      </c>
    </row>
    <row r="355" spans="2:11" ht="15.75" thickBot="1" x14ac:dyDescent="0.3">
      <c r="B355" t="s">
        <v>48</v>
      </c>
      <c r="C355" s="22"/>
      <c r="D355" s="23">
        <f>C355*G341</f>
        <v>0</v>
      </c>
    </row>
    <row r="356" spans="2:11" ht="15.75" thickTop="1" x14ac:dyDescent="0.25">
      <c r="B356" s="1" t="s">
        <v>21</v>
      </c>
      <c r="C356" s="24">
        <v>492.19</v>
      </c>
      <c r="D356" s="24">
        <f>SUM(D350:D355)</f>
        <v>0</v>
      </c>
    </row>
    <row r="358" spans="2:11" ht="7.5" customHeight="1" x14ac:dyDescent="0.25"/>
    <row r="359" spans="2:11" s="53" customFormat="1" ht="6" customHeight="1" x14ac:dyDescent="0.25">
      <c r="C359" s="54"/>
      <c r="D359" s="54"/>
      <c r="E359" s="54"/>
      <c r="F359" s="54"/>
      <c r="G359" s="55"/>
    </row>
    <row r="360" spans="2:11" ht="7.5" customHeight="1" x14ac:dyDescent="0.25"/>
    <row r="361" spans="2:11" ht="19.5" thickBot="1" x14ac:dyDescent="0.35">
      <c r="B361" s="98">
        <v>41579</v>
      </c>
      <c r="C361" s="98"/>
      <c r="D361" s="98"/>
      <c r="E361" s="98"/>
      <c r="F361" s="98"/>
      <c r="G361" s="98"/>
      <c r="H361" s="98"/>
      <c r="I361" s="98"/>
      <c r="J361" s="98"/>
      <c r="K361" s="98"/>
    </row>
    <row r="363" spans="2:11" x14ac:dyDescent="0.25">
      <c r="B363" s="95" t="s">
        <v>2</v>
      </c>
      <c r="C363" s="95"/>
      <c r="D363" s="42"/>
    </row>
    <row r="364" spans="2:11" x14ac:dyDescent="0.25">
      <c r="B364" t="s">
        <v>0</v>
      </c>
      <c r="C364" s="17">
        <v>1000</v>
      </c>
      <c r="D364" s="5"/>
      <c r="F364" s="95" t="s">
        <v>8</v>
      </c>
      <c r="G364" s="95"/>
      <c r="H364" s="42" t="s">
        <v>3</v>
      </c>
      <c r="J364" s="94" t="s">
        <v>27</v>
      </c>
      <c r="K364" s="94"/>
    </row>
    <row r="365" spans="2:11" x14ac:dyDescent="0.25">
      <c r="B365" s="32" t="s">
        <v>1</v>
      </c>
      <c r="C365" s="17">
        <v>100</v>
      </c>
      <c r="D365" s="16"/>
      <c r="F365" s="6" t="s">
        <v>53</v>
      </c>
      <c r="G365" s="14">
        <v>0.6</v>
      </c>
      <c r="H365" s="8">
        <f>(C367*G365)</f>
        <v>690</v>
      </c>
      <c r="J365" s="44" t="s">
        <v>22</v>
      </c>
      <c r="K365" s="43">
        <f t="shared" ref="K365:K370" si="5">C370+C380</f>
        <v>0</v>
      </c>
    </row>
    <row r="366" spans="2:11" ht="15.75" thickBot="1" x14ac:dyDescent="0.3">
      <c r="B366" s="2" t="s">
        <v>19</v>
      </c>
      <c r="C366" s="18">
        <v>50</v>
      </c>
      <c r="D366" s="16"/>
      <c r="F366" s="6" t="s">
        <v>54</v>
      </c>
      <c r="G366" s="15">
        <f>SUM(100%-G365)</f>
        <v>0.4</v>
      </c>
      <c r="H366" s="9">
        <f>(C367*(100%-G365))</f>
        <v>460</v>
      </c>
      <c r="J366" s="44" t="s">
        <v>23</v>
      </c>
      <c r="K366" s="43">
        <f t="shared" si="5"/>
        <v>0</v>
      </c>
    </row>
    <row r="367" spans="2:11" ht="15.75" thickTop="1" x14ac:dyDescent="0.25">
      <c r="B367" s="1" t="s">
        <v>10</v>
      </c>
      <c r="C367" s="41">
        <f>SUM(C364:C366)</f>
        <v>1150</v>
      </c>
      <c r="D367" s="41"/>
      <c r="G367" s="15"/>
      <c r="H367" s="10">
        <f>SUM(H365:H366)</f>
        <v>1150</v>
      </c>
      <c r="J367" s="44" t="s">
        <v>24</v>
      </c>
      <c r="K367" s="43">
        <f t="shared" si="5"/>
        <v>0</v>
      </c>
    </row>
    <row r="368" spans="2:11" x14ac:dyDescent="0.25">
      <c r="J368" s="44" t="s">
        <v>25</v>
      </c>
      <c r="K368" s="43">
        <f t="shared" si="5"/>
        <v>0</v>
      </c>
    </row>
    <row r="369" spans="2:11" ht="15.75" thickBot="1" x14ac:dyDescent="0.3">
      <c r="B369" s="4" t="s">
        <v>62</v>
      </c>
      <c r="C369" s="7" t="s">
        <v>7</v>
      </c>
      <c r="D369" s="7" t="s">
        <v>11</v>
      </c>
      <c r="E369" s="12"/>
      <c r="F369" s="100" t="s">
        <v>18</v>
      </c>
      <c r="G369" s="100"/>
      <c r="H369" s="39" t="s">
        <v>3</v>
      </c>
      <c r="J369" s="44" t="s">
        <v>26</v>
      </c>
      <c r="K369" s="43">
        <f t="shared" si="5"/>
        <v>0</v>
      </c>
    </row>
    <row r="370" spans="2:11" x14ac:dyDescent="0.25">
      <c r="B370" t="s">
        <v>4</v>
      </c>
      <c r="C370" s="19"/>
      <c r="D370" s="20">
        <f>C370*G370</f>
        <v>0</v>
      </c>
      <c r="E370" s="13"/>
      <c r="F370" s="6" t="s">
        <v>53</v>
      </c>
      <c r="G370" s="14">
        <v>0.5</v>
      </c>
      <c r="H370" s="29">
        <f>D376+(C386*G370)</f>
        <v>0</v>
      </c>
      <c r="J370" s="44" t="s">
        <v>47</v>
      </c>
      <c r="K370" s="43">
        <f t="shared" si="5"/>
        <v>0</v>
      </c>
    </row>
    <row r="371" spans="2:11" ht="15.75" thickBot="1" x14ac:dyDescent="0.3">
      <c r="B371" t="s">
        <v>5</v>
      </c>
      <c r="C371" s="21"/>
      <c r="D371" s="20">
        <f>C371*G370</f>
        <v>0</v>
      </c>
      <c r="E371" s="12"/>
      <c r="F371" s="6" t="s">
        <v>54</v>
      </c>
      <c r="G371" s="15">
        <f>100%-G370</f>
        <v>0.5</v>
      </c>
      <c r="H371" s="9">
        <f>D386+(C376*G371)</f>
        <v>0</v>
      </c>
      <c r="J371" s="78" t="s">
        <v>50</v>
      </c>
      <c r="K371" s="77">
        <f>SUM(K366:K370)</f>
        <v>0</v>
      </c>
    </row>
    <row r="372" spans="2:11" ht="15.75" thickTop="1" x14ac:dyDescent="0.25">
      <c r="B372" t="s">
        <v>13</v>
      </c>
      <c r="C372" s="21"/>
      <c r="D372" s="20">
        <f>C372*G370</f>
        <v>0</v>
      </c>
      <c r="E372" s="12"/>
      <c r="H372" s="10">
        <f>SUM(H370:H371)</f>
        <v>0</v>
      </c>
    </row>
    <row r="373" spans="2:11" x14ac:dyDescent="0.25">
      <c r="B373" t="s">
        <v>20</v>
      </c>
      <c r="C373" s="21"/>
      <c r="D373" s="20">
        <f>C373*G370</f>
        <v>0</v>
      </c>
      <c r="E373" s="12"/>
    </row>
    <row r="374" spans="2:11" x14ac:dyDescent="0.25">
      <c r="B374" t="s">
        <v>6</v>
      </c>
      <c r="C374" s="21"/>
      <c r="D374" s="20">
        <f>C374*G370</f>
        <v>0</v>
      </c>
      <c r="E374" s="12"/>
      <c r="F374" s="96" t="s">
        <v>60</v>
      </c>
      <c r="G374" s="96"/>
      <c r="J374" s="96" t="s">
        <v>58</v>
      </c>
      <c r="K374" s="96"/>
    </row>
    <row r="375" spans="2:11" ht="15.75" thickBot="1" x14ac:dyDescent="0.3">
      <c r="C375" s="22"/>
      <c r="D375" s="23">
        <f>C375*G370</f>
        <v>0</v>
      </c>
      <c r="E375" s="12"/>
      <c r="F375" s="6" t="s">
        <v>9</v>
      </c>
      <c r="G375" s="8">
        <f>H365</f>
        <v>690</v>
      </c>
      <c r="J375" s="6" t="s">
        <v>14</v>
      </c>
      <c r="K375" s="8">
        <f>G377</f>
        <v>690</v>
      </c>
    </row>
    <row r="376" spans="2:11" ht="16.5" thickTop="1" thickBot="1" x14ac:dyDescent="0.3">
      <c r="B376" s="1" t="s">
        <v>10</v>
      </c>
      <c r="C376" s="24">
        <f>SUM(C370:C375)</f>
        <v>0</v>
      </c>
      <c r="D376" s="24">
        <f>SUM(D370:D375)</f>
        <v>0</v>
      </c>
      <c r="E376" s="12"/>
      <c r="F376" s="26" t="s">
        <v>12</v>
      </c>
      <c r="G376" s="9">
        <f>D376+(C386*G370)</f>
        <v>0</v>
      </c>
      <c r="J376" s="26" t="s">
        <v>16</v>
      </c>
      <c r="K376" s="9">
        <f>C377</f>
        <v>1150</v>
      </c>
    </row>
    <row r="377" spans="2:11" ht="15.75" thickTop="1" x14ac:dyDescent="0.25">
      <c r="B377" s="1" t="s">
        <v>15</v>
      </c>
      <c r="C377" s="24">
        <f>C367+C376</f>
        <v>1150</v>
      </c>
      <c r="D377" s="20"/>
      <c r="E377" s="12"/>
      <c r="F377" s="1" t="s">
        <v>14</v>
      </c>
      <c r="G377" s="10">
        <f>SUM(G375:G376)</f>
        <v>690</v>
      </c>
      <c r="J377" s="40" t="s">
        <v>17</v>
      </c>
      <c r="K377" s="10">
        <f>K375-K376</f>
        <v>-460</v>
      </c>
    </row>
    <row r="378" spans="2:11" x14ac:dyDescent="0.25">
      <c r="C378" s="20"/>
      <c r="D378" s="20"/>
      <c r="E378" s="13"/>
      <c r="F378"/>
    </row>
    <row r="379" spans="2:11" ht="15.75" thickBot="1" x14ac:dyDescent="0.3">
      <c r="B379" s="4" t="s">
        <v>63</v>
      </c>
      <c r="C379" s="25" t="s">
        <v>7</v>
      </c>
      <c r="D379" s="25" t="s">
        <v>11</v>
      </c>
      <c r="E379" s="12"/>
      <c r="F379"/>
    </row>
    <row r="380" spans="2:11" x14ac:dyDescent="0.25">
      <c r="B380" t="s">
        <v>4</v>
      </c>
      <c r="C380" s="19"/>
      <c r="D380" s="20">
        <f>C380*G371</f>
        <v>0</v>
      </c>
      <c r="E380" s="12"/>
      <c r="F380" s="96" t="s">
        <v>61</v>
      </c>
      <c r="G380" s="96"/>
      <c r="J380" s="96" t="s">
        <v>57</v>
      </c>
      <c r="K380" s="96"/>
    </row>
    <row r="381" spans="2:11" x14ac:dyDescent="0.25">
      <c r="B381" t="s">
        <v>5</v>
      </c>
      <c r="C381" s="21"/>
      <c r="D381" s="20">
        <f>C381*G371</f>
        <v>0</v>
      </c>
      <c r="E381" s="12"/>
      <c r="F381" s="6" t="s">
        <v>9</v>
      </c>
      <c r="G381" s="8">
        <f>H366</f>
        <v>460</v>
      </c>
      <c r="J381" s="6" t="s">
        <v>14</v>
      </c>
      <c r="K381" s="8">
        <f>G383</f>
        <v>460</v>
      </c>
    </row>
    <row r="382" spans="2:11" ht="15.75" thickBot="1" x14ac:dyDescent="0.3">
      <c r="B382" t="s">
        <v>13</v>
      </c>
      <c r="C382" s="21"/>
      <c r="D382" s="20">
        <f>C382*G371</f>
        <v>0</v>
      </c>
      <c r="F382" s="26" t="s">
        <v>12</v>
      </c>
      <c r="G382" s="9">
        <f>D386+(C376*G371)</f>
        <v>0</v>
      </c>
      <c r="J382" s="26" t="s">
        <v>16</v>
      </c>
      <c r="K382" s="9">
        <f>C386</f>
        <v>0</v>
      </c>
    </row>
    <row r="383" spans="2:11" ht="15.75" thickTop="1" x14ac:dyDescent="0.25">
      <c r="B383" t="s">
        <v>20</v>
      </c>
      <c r="C383" s="21"/>
      <c r="D383" s="20">
        <f>C383*G371</f>
        <v>0</v>
      </c>
      <c r="F383" s="1" t="s">
        <v>14</v>
      </c>
      <c r="G383" s="10">
        <f>SUM(G381:G382)</f>
        <v>460</v>
      </c>
      <c r="J383" s="40" t="s">
        <v>17</v>
      </c>
      <c r="K383" s="10">
        <f>K381-K382</f>
        <v>460</v>
      </c>
    </row>
    <row r="384" spans="2:11" x14ac:dyDescent="0.25">
      <c r="B384" t="s">
        <v>6</v>
      </c>
      <c r="C384" s="21"/>
      <c r="D384" s="20">
        <f>C384*G371</f>
        <v>0</v>
      </c>
    </row>
    <row r="385" spans="2:11" ht="15.75" thickBot="1" x14ac:dyDescent="0.3">
      <c r="B385" t="s">
        <v>48</v>
      </c>
      <c r="C385" s="22"/>
      <c r="D385" s="23">
        <f>C385*G371</f>
        <v>0</v>
      </c>
    </row>
    <row r="386" spans="2:11" ht="15.75" thickTop="1" x14ac:dyDescent="0.25">
      <c r="B386" s="1" t="s">
        <v>21</v>
      </c>
      <c r="C386" s="24">
        <f>SUM(C380:C385)</f>
        <v>0</v>
      </c>
      <c r="D386" s="24">
        <f>SUM(D380:D385)</f>
        <v>0</v>
      </c>
    </row>
    <row r="388" spans="2:11" ht="7.5" customHeight="1" x14ac:dyDescent="0.25"/>
    <row r="389" spans="2:11" s="53" customFormat="1" ht="6" customHeight="1" x14ac:dyDescent="0.25">
      <c r="C389" s="54"/>
      <c r="D389" s="54"/>
      <c r="E389" s="54"/>
      <c r="F389" s="54"/>
      <c r="G389" s="55"/>
    </row>
    <row r="390" spans="2:11" ht="7.5" customHeight="1" x14ac:dyDescent="0.25"/>
    <row r="391" spans="2:11" ht="19.5" thickBot="1" x14ac:dyDescent="0.35">
      <c r="B391" s="98">
        <v>41609</v>
      </c>
      <c r="C391" s="98"/>
      <c r="D391" s="98"/>
      <c r="E391" s="98"/>
      <c r="F391" s="98"/>
      <c r="G391" s="98"/>
      <c r="H391" s="98"/>
      <c r="I391" s="98"/>
      <c r="J391" s="98"/>
      <c r="K391" s="98"/>
    </row>
    <row r="393" spans="2:11" x14ac:dyDescent="0.25">
      <c r="B393" s="95" t="s">
        <v>2</v>
      </c>
      <c r="C393" s="95"/>
      <c r="D393" s="42"/>
    </row>
    <row r="394" spans="2:11" x14ac:dyDescent="0.25">
      <c r="B394" t="s">
        <v>0</v>
      </c>
      <c r="C394" s="17">
        <v>1000</v>
      </c>
      <c r="D394" s="5"/>
      <c r="F394" s="95" t="s">
        <v>8</v>
      </c>
      <c r="G394" s="95"/>
      <c r="H394" s="42" t="s">
        <v>3</v>
      </c>
      <c r="J394" s="94" t="s">
        <v>27</v>
      </c>
      <c r="K394" s="94"/>
    </row>
    <row r="395" spans="2:11" x14ac:dyDescent="0.25">
      <c r="B395" s="32" t="s">
        <v>1</v>
      </c>
      <c r="C395" s="17">
        <v>100</v>
      </c>
      <c r="D395" s="16"/>
      <c r="F395" s="6" t="s">
        <v>53</v>
      </c>
      <c r="G395" s="14">
        <v>0.5</v>
      </c>
      <c r="H395" s="8">
        <f>(C397*G395)</f>
        <v>575</v>
      </c>
      <c r="J395" s="44" t="s">
        <v>22</v>
      </c>
      <c r="K395" s="43">
        <f t="shared" ref="K395:K400" si="6">C400+C410</f>
        <v>0</v>
      </c>
    </row>
    <row r="396" spans="2:11" ht="15.75" thickBot="1" x14ac:dyDescent="0.3">
      <c r="B396" s="2" t="s">
        <v>19</v>
      </c>
      <c r="C396" s="18">
        <v>50</v>
      </c>
      <c r="D396" s="16"/>
      <c r="F396" s="6" t="s">
        <v>54</v>
      </c>
      <c r="G396" s="15">
        <f>SUM(100%-G395)</f>
        <v>0.5</v>
      </c>
      <c r="H396" s="9">
        <f>(C397*(100%-G395))</f>
        <v>575</v>
      </c>
      <c r="J396" s="44" t="s">
        <v>23</v>
      </c>
      <c r="K396" s="43">
        <f t="shared" si="6"/>
        <v>0</v>
      </c>
    </row>
    <row r="397" spans="2:11" ht="15.75" thickTop="1" x14ac:dyDescent="0.25">
      <c r="B397" s="1" t="s">
        <v>10</v>
      </c>
      <c r="C397" s="41">
        <f>SUM(C394:C396)</f>
        <v>1150</v>
      </c>
      <c r="D397" s="41"/>
      <c r="G397" s="15"/>
      <c r="H397" s="10">
        <f>SUM(H395:H396)</f>
        <v>1150</v>
      </c>
      <c r="J397" s="44" t="s">
        <v>24</v>
      </c>
      <c r="K397" s="43">
        <f t="shared" si="6"/>
        <v>0</v>
      </c>
    </row>
    <row r="398" spans="2:11" x14ac:dyDescent="0.25">
      <c r="J398" s="44" t="s">
        <v>25</v>
      </c>
      <c r="K398" s="43">
        <f t="shared" si="6"/>
        <v>0</v>
      </c>
    </row>
    <row r="399" spans="2:11" ht="15.75" thickBot="1" x14ac:dyDescent="0.3">
      <c r="B399" s="4" t="s">
        <v>62</v>
      </c>
      <c r="C399" s="7" t="s">
        <v>7</v>
      </c>
      <c r="D399" s="7" t="s">
        <v>11</v>
      </c>
      <c r="E399" s="12"/>
      <c r="F399" s="100" t="s">
        <v>18</v>
      </c>
      <c r="G399" s="100"/>
      <c r="H399" s="39" t="s">
        <v>3</v>
      </c>
      <c r="J399" s="44" t="s">
        <v>26</v>
      </c>
      <c r="K399" s="43">
        <f t="shared" si="6"/>
        <v>0</v>
      </c>
    </row>
    <row r="400" spans="2:11" x14ac:dyDescent="0.25">
      <c r="B400" t="s">
        <v>4</v>
      </c>
      <c r="C400" s="19"/>
      <c r="D400" s="20">
        <f>C400*G400</f>
        <v>0</v>
      </c>
      <c r="E400" s="13"/>
      <c r="F400" s="6" t="s">
        <v>53</v>
      </c>
      <c r="G400" s="14">
        <v>0.5</v>
      </c>
      <c r="H400" s="29">
        <f>D406+(C416*G400)</f>
        <v>152.29499999999999</v>
      </c>
      <c r="J400" s="44" t="s">
        <v>47</v>
      </c>
      <c r="K400" s="43">
        <f t="shared" si="6"/>
        <v>0</v>
      </c>
    </row>
    <row r="401" spans="2:11" ht="15.75" thickBot="1" x14ac:dyDescent="0.3">
      <c r="B401" t="s">
        <v>5</v>
      </c>
      <c r="C401" s="21"/>
      <c r="D401" s="20">
        <f>C401*G400</f>
        <v>0</v>
      </c>
      <c r="E401" s="12"/>
      <c r="F401" s="6" t="s">
        <v>54</v>
      </c>
      <c r="G401" s="15">
        <f>100%-G400</f>
        <v>0.5</v>
      </c>
      <c r="H401" s="9">
        <f>D416+(C406*G401)</f>
        <v>0</v>
      </c>
      <c r="J401" s="78" t="s">
        <v>50</v>
      </c>
      <c r="K401" s="77">
        <f>SUM(K396:K400)</f>
        <v>0</v>
      </c>
    </row>
    <row r="402" spans="2:11" ht="15.75" thickTop="1" x14ac:dyDescent="0.25">
      <c r="B402" t="s">
        <v>13</v>
      </c>
      <c r="C402" s="21"/>
      <c r="D402" s="20">
        <f>C402*G400</f>
        <v>0</v>
      </c>
      <c r="E402" s="12"/>
      <c r="H402" s="10">
        <f>SUM(H400:H401)</f>
        <v>152.29499999999999</v>
      </c>
    </row>
    <row r="403" spans="2:11" x14ac:dyDescent="0.25">
      <c r="B403" t="s">
        <v>20</v>
      </c>
      <c r="C403" s="21"/>
      <c r="D403" s="20">
        <f>C403*G400</f>
        <v>0</v>
      </c>
      <c r="E403" s="12"/>
    </row>
    <row r="404" spans="2:11" x14ac:dyDescent="0.25">
      <c r="B404" t="s">
        <v>6</v>
      </c>
      <c r="C404" s="21"/>
      <c r="D404" s="20">
        <f>C404*G400</f>
        <v>0</v>
      </c>
      <c r="E404" s="12"/>
      <c r="F404" s="96" t="s">
        <v>60</v>
      </c>
      <c r="G404" s="96"/>
      <c r="J404" s="96" t="s">
        <v>58</v>
      </c>
      <c r="K404" s="96"/>
    </row>
    <row r="405" spans="2:11" ht="15.75" thickBot="1" x14ac:dyDescent="0.3">
      <c r="C405" s="22"/>
      <c r="D405" s="23">
        <f>C405*G400</f>
        <v>0</v>
      </c>
      <c r="E405" s="12"/>
      <c r="F405" s="6" t="s">
        <v>9</v>
      </c>
      <c r="G405" s="8">
        <f>H395</f>
        <v>575</v>
      </c>
      <c r="J405" s="6" t="s">
        <v>14</v>
      </c>
      <c r="K405" s="8">
        <f>G407</f>
        <v>727.29499999999996</v>
      </c>
    </row>
    <row r="406" spans="2:11" ht="16.5" thickTop="1" thickBot="1" x14ac:dyDescent="0.3">
      <c r="B406" s="1" t="s">
        <v>10</v>
      </c>
      <c r="C406" s="24">
        <f>SUM(C400:C405)</f>
        <v>0</v>
      </c>
      <c r="D406" s="24">
        <f>SUM(D400:D405)</f>
        <v>0</v>
      </c>
      <c r="E406" s="12"/>
      <c r="F406" s="26" t="s">
        <v>12</v>
      </c>
      <c r="G406" s="9">
        <f>D406+(C416*G400)</f>
        <v>152.29499999999999</v>
      </c>
      <c r="J406" s="26" t="s">
        <v>16</v>
      </c>
      <c r="K406" s="9">
        <f>C407</f>
        <v>1150</v>
      </c>
    </row>
    <row r="407" spans="2:11" ht="15.75" thickTop="1" x14ac:dyDescent="0.25">
      <c r="B407" s="1" t="s">
        <v>15</v>
      </c>
      <c r="C407" s="24">
        <f>C397+C406</f>
        <v>1150</v>
      </c>
      <c r="D407" s="20"/>
      <c r="E407" s="12"/>
      <c r="F407" s="1" t="s">
        <v>14</v>
      </c>
      <c r="G407" s="10">
        <f>SUM(G405:G406)</f>
        <v>727.29499999999996</v>
      </c>
      <c r="J407" s="40" t="s">
        <v>17</v>
      </c>
      <c r="K407" s="10">
        <f>K405-K406</f>
        <v>-422.70500000000004</v>
      </c>
    </row>
    <row r="408" spans="2:11" x14ac:dyDescent="0.25">
      <c r="C408" s="20"/>
      <c r="D408" s="20"/>
      <c r="E408" s="13"/>
      <c r="F408"/>
    </row>
    <row r="409" spans="2:11" ht="15.75" thickBot="1" x14ac:dyDescent="0.3">
      <c r="B409" s="4" t="s">
        <v>63</v>
      </c>
      <c r="C409" s="25" t="s">
        <v>7</v>
      </c>
      <c r="D409" s="25" t="s">
        <v>11</v>
      </c>
      <c r="E409" s="12"/>
      <c r="F409"/>
    </row>
    <row r="410" spans="2:11" x14ac:dyDescent="0.25">
      <c r="B410" t="s">
        <v>4</v>
      </c>
      <c r="C410" s="19"/>
      <c r="D410" s="20">
        <f>C410*G401</f>
        <v>0</v>
      </c>
      <c r="E410" s="12"/>
      <c r="F410" s="96" t="s">
        <v>61</v>
      </c>
      <c r="G410" s="96"/>
      <c r="J410" s="96" t="s">
        <v>57</v>
      </c>
      <c r="K410" s="96"/>
    </row>
    <row r="411" spans="2:11" x14ac:dyDescent="0.25">
      <c r="B411" t="s">
        <v>5</v>
      </c>
      <c r="C411" s="21"/>
      <c r="D411" s="20">
        <f>C411*G401</f>
        <v>0</v>
      </c>
      <c r="E411" s="12"/>
      <c r="F411" s="6" t="s">
        <v>9</v>
      </c>
      <c r="G411" s="8">
        <f>H396</f>
        <v>575</v>
      </c>
      <c r="J411" s="6" t="s">
        <v>14</v>
      </c>
      <c r="K411" s="8">
        <f>G413</f>
        <v>575</v>
      </c>
    </row>
    <row r="412" spans="2:11" ht="15.75" thickBot="1" x14ac:dyDescent="0.3">
      <c r="B412" t="s">
        <v>13</v>
      </c>
      <c r="C412" s="21"/>
      <c r="D412" s="20">
        <f>C412*G401</f>
        <v>0</v>
      </c>
      <c r="F412" s="26" t="s">
        <v>12</v>
      </c>
      <c r="G412" s="9">
        <f>D416+(C406*G401)</f>
        <v>0</v>
      </c>
      <c r="J412" s="26" t="s">
        <v>16</v>
      </c>
      <c r="K412" s="9">
        <f>C416</f>
        <v>304.58999999999997</v>
      </c>
    </row>
    <row r="413" spans="2:11" ht="15.75" thickTop="1" x14ac:dyDescent="0.25">
      <c r="B413" t="s">
        <v>20</v>
      </c>
      <c r="C413" s="21"/>
      <c r="D413" s="20">
        <f>C413*G401</f>
        <v>0</v>
      </c>
      <c r="F413" s="1" t="s">
        <v>14</v>
      </c>
      <c r="G413" s="10">
        <f>SUM(G411:G412)</f>
        <v>575</v>
      </c>
      <c r="J413" s="40" t="s">
        <v>17</v>
      </c>
      <c r="K413" s="10">
        <f>K411-K412</f>
        <v>270.41000000000003</v>
      </c>
    </row>
    <row r="414" spans="2:11" x14ac:dyDescent="0.25">
      <c r="B414" t="s">
        <v>6</v>
      </c>
      <c r="C414" s="21"/>
      <c r="D414" s="20">
        <f>C414*G401</f>
        <v>0</v>
      </c>
    </row>
    <row r="415" spans="2:11" ht="15.75" thickBot="1" x14ac:dyDescent="0.3">
      <c r="B415" t="s">
        <v>48</v>
      </c>
      <c r="C415" s="22"/>
      <c r="D415" s="23">
        <f>C415*G401</f>
        <v>0</v>
      </c>
    </row>
    <row r="416" spans="2:11" ht="15.75" thickTop="1" x14ac:dyDescent="0.25">
      <c r="B416" s="1" t="s">
        <v>21</v>
      </c>
      <c r="C416" s="24">
        <v>304.58999999999997</v>
      </c>
      <c r="D416" s="24">
        <f>SUM(D410:D415)</f>
        <v>0</v>
      </c>
    </row>
    <row r="418" spans="3:7" ht="7.5" customHeight="1" x14ac:dyDescent="0.25"/>
    <row r="419" spans="3:7" s="50" customFormat="1" ht="6" customHeight="1" x14ac:dyDescent="0.25">
      <c r="C419" s="51"/>
      <c r="D419" s="51"/>
      <c r="E419" s="51"/>
      <c r="F419" s="51"/>
      <c r="G419" s="52"/>
    </row>
  </sheetData>
  <mergeCells count="130">
    <mergeCell ref="B33:C33"/>
    <mergeCell ref="F34:G34"/>
    <mergeCell ref="J34:K34"/>
    <mergeCell ref="B31:K31"/>
    <mergeCell ref="F39:G39"/>
    <mergeCell ref="B1:K1"/>
    <mergeCell ref="B3:C3"/>
    <mergeCell ref="F4:G4"/>
    <mergeCell ref="J4:K4"/>
    <mergeCell ref="F9:G9"/>
    <mergeCell ref="F14:G14"/>
    <mergeCell ref="J14:K14"/>
    <mergeCell ref="F20:G20"/>
    <mergeCell ref="J20:K20"/>
    <mergeCell ref="F399:G399"/>
    <mergeCell ref="F404:G404"/>
    <mergeCell ref="J404:K404"/>
    <mergeCell ref="F410:G410"/>
    <mergeCell ref="J410:K410"/>
    <mergeCell ref="F380:G380"/>
    <mergeCell ref="J380:K380"/>
    <mergeCell ref="B391:K391"/>
    <mergeCell ref="B393:C393"/>
    <mergeCell ref="F394:G394"/>
    <mergeCell ref="J394:K394"/>
    <mergeCell ref="B363:C363"/>
    <mergeCell ref="F364:G364"/>
    <mergeCell ref="J364:K364"/>
    <mergeCell ref="F369:G369"/>
    <mergeCell ref="F374:G374"/>
    <mergeCell ref="J374:K374"/>
    <mergeCell ref="F344:G344"/>
    <mergeCell ref="J344:K344"/>
    <mergeCell ref="F350:G350"/>
    <mergeCell ref="J350:K350"/>
    <mergeCell ref="B361:K361"/>
    <mergeCell ref="B331:K331"/>
    <mergeCell ref="B333:C333"/>
    <mergeCell ref="F334:G334"/>
    <mergeCell ref="J334:K334"/>
    <mergeCell ref="F339:G339"/>
    <mergeCell ref="F309:G309"/>
    <mergeCell ref="F314:G314"/>
    <mergeCell ref="J314:K314"/>
    <mergeCell ref="F320:G320"/>
    <mergeCell ref="J320:K320"/>
    <mergeCell ref="F290:G290"/>
    <mergeCell ref="J290:K290"/>
    <mergeCell ref="B301:K301"/>
    <mergeCell ref="B303:C303"/>
    <mergeCell ref="F304:G304"/>
    <mergeCell ref="J304:K304"/>
    <mergeCell ref="B273:C273"/>
    <mergeCell ref="F274:G274"/>
    <mergeCell ref="J274:K274"/>
    <mergeCell ref="F279:G279"/>
    <mergeCell ref="F284:G284"/>
    <mergeCell ref="J284:K284"/>
    <mergeCell ref="F254:G254"/>
    <mergeCell ref="J254:K254"/>
    <mergeCell ref="F260:G260"/>
    <mergeCell ref="J260:K260"/>
    <mergeCell ref="B271:K271"/>
    <mergeCell ref="B241:K241"/>
    <mergeCell ref="B243:C243"/>
    <mergeCell ref="F244:G244"/>
    <mergeCell ref="J244:K244"/>
    <mergeCell ref="F249:G249"/>
    <mergeCell ref="F219:G219"/>
    <mergeCell ref="F224:G224"/>
    <mergeCell ref="J224:K224"/>
    <mergeCell ref="F230:G230"/>
    <mergeCell ref="J230:K230"/>
    <mergeCell ref="F200:G200"/>
    <mergeCell ref="J200:K200"/>
    <mergeCell ref="B211:K211"/>
    <mergeCell ref="B213:C213"/>
    <mergeCell ref="F214:G214"/>
    <mergeCell ref="J214:K214"/>
    <mergeCell ref="B183:C183"/>
    <mergeCell ref="F184:G184"/>
    <mergeCell ref="J184:K184"/>
    <mergeCell ref="F189:G189"/>
    <mergeCell ref="F194:G194"/>
    <mergeCell ref="J194:K194"/>
    <mergeCell ref="F164:G164"/>
    <mergeCell ref="J164:K164"/>
    <mergeCell ref="F170:G170"/>
    <mergeCell ref="J170:K170"/>
    <mergeCell ref="B181:K181"/>
    <mergeCell ref="B151:K151"/>
    <mergeCell ref="B153:C153"/>
    <mergeCell ref="F154:G154"/>
    <mergeCell ref="J154:K154"/>
    <mergeCell ref="F159:G159"/>
    <mergeCell ref="F129:G129"/>
    <mergeCell ref="F134:G134"/>
    <mergeCell ref="J134:K134"/>
    <mergeCell ref="F140:G140"/>
    <mergeCell ref="J140:K140"/>
    <mergeCell ref="L111:L112"/>
    <mergeCell ref="B91:K91"/>
    <mergeCell ref="B121:K121"/>
    <mergeCell ref="B123:C123"/>
    <mergeCell ref="F124:G124"/>
    <mergeCell ref="J124:K124"/>
    <mergeCell ref="F99:G99"/>
    <mergeCell ref="F104:G104"/>
    <mergeCell ref="J104:K104"/>
    <mergeCell ref="L105:L106"/>
    <mergeCell ref="F110:G110"/>
    <mergeCell ref="J110:K110"/>
    <mergeCell ref="J64:K64"/>
    <mergeCell ref="B93:C93"/>
    <mergeCell ref="F94:G94"/>
    <mergeCell ref="J94:K94"/>
    <mergeCell ref="F44:G44"/>
    <mergeCell ref="J44:K44"/>
    <mergeCell ref="F50:G50"/>
    <mergeCell ref="J50:K50"/>
    <mergeCell ref="L75:L76"/>
    <mergeCell ref="F80:G80"/>
    <mergeCell ref="J80:K80"/>
    <mergeCell ref="L81:L82"/>
    <mergeCell ref="B61:L61"/>
    <mergeCell ref="B63:C63"/>
    <mergeCell ref="F64:G64"/>
    <mergeCell ref="F69:G69"/>
    <mergeCell ref="F74:G74"/>
    <mergeCell ref="J74:K74"/>
  </mergeCells>
  <pageMargins left="0.23622047244094491" right="0.23622047244094491" top="1.1811023622047245" bottom="1.1811023622047245" header="0.31496062992125984" footer="0.31496062992125984"/>
  <pageSetup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6" sqref="L6"/>
    </sheetView>
  </sheetViews>
  <sheetFormatPr baseColWidth="10" defaultRowHeight="15" x14ac:dyDescent="0.25"/>
  <sheetData/>
  <dataConsolidate/>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Sommaire mois commun</vt:lpstr>
      <vt:lpstr>Achat mois commun</vt:lpstr>
      <vt:lpstr>Feuil1</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Stéphane</dc:creator>
  <cp:lastModifiedBy>Steph</cp:lastModifiedBy>
  <cp:lastPrinted>2014-04-13T21:39:17Z</cp:lastPrinted>
  <dcterms:created xsi:type="dcterms:W3CDTF">2012-11-12T01:31:16Z</dcterms:created>
  <dcterms:modified xsi:type="dcterms:W3CDTF">2014-04-13T22:17:11Z</dcterms:modified>
</cp:coreProperties>
</file>