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25200" windowHeight="12510"/>
  </bookViews>
  <sheets>
    <sheet name="liste " sheetId="2" r:id="rId1"/>
    <sheet name="Feuil1" sheetId="3" r:id="rId2"/>
  </sheets>
  <externalReferences>
    <externalReference r:id="rId3"/>
  </externalReferences>
  <definedNames>
    <definedName name="_xlnm._FilterDatabase" localSheetId="0" hidden="1">'liste '!$B$37:$B$51</definedName>
    <definedName name="FACTURE">'liste '!$I$24:$I$33</definedName>
    <definedName name="load">'liste '!$I$24:$I$33</definedName>
    <definedName name="PROCESS">[1]BaseData!$B$46:$B$53</definedName>
    <definedName name="Statuts">'liste '!$K$21:$K$27</definedName>
  </definedNames>
  <calcPr calcId="145621"/>
</workbook>
</file>

<file path=xl/calcChain.xml><?xml version="1.0" encoding="utf-8"?>
<calcChain xmlns="http://schemas.openxmlformats.org/spreadsheetml/2006/main">
  <c r="E2" i="2" l="1"/>
  <c r="G2" i="2" s="1"/>
  <c r="E3" i="2" l="1"/>
  <c r="G3" i="2" s="1"/>
  <c r="E4" i="2"/>
  <c r="G4" i="2" s="1"/>
  <c r="E5" i="2"/>
  <c r="G5" i="2" s="1"/>
  <c r="E6" i="2"/>
  <c r="G6" i="2" s="1"/>
  <c r="E7" i="2"/>
  <c r="G7" i="2" s="1"/>
  <c r="E8" i="2"/>
  <c r="G8" i="2" s="1"/>
  <c r="E9" i="2"/>
  <c r="G9" i="2" s="1"/>
  <c r="E10" i="2"/>
  <c r="G10" i="2" s="1"/>
  <c r="E11" i="2"/>
  <c r="G11" i="2" s="1"/>
  <c r="E12" i="2"/>
  <c r="G12" i="2" s="1"/>
  <c r="E13" i="2"/>
  <c r="G13" i="2" s="1"/>
  <c r="E14" i="2"/>
  <c r="G14" i="2" s="1"/>
  <c r="E15" i="2"/>
  <c r="G15" i="2" s="1"/>
  <c r="E16" i="2"/>
  <c r="G16" i="2" s="1"/>
  <c r="E17" i="2"/>
  <c r="G17" i="2" s="1"/>
  <c r="E18" i="2"/>
  <c r="G18" i="2" s="1"/>
  <c r="E19" i="2"/>
  <c r="G19" i="2" s="1"/>
  <c r="B27" i="2" l="1" a="1"/>
  <c r="B27" i="2" s="1"/>
  <c r="B28" i="2" a="1"/>
  <c r="B28" i="2" s="1"/>
  <c r="B29" i="2" a="1"/>
  <c r="B29" i="2" s="1"/>
  <c r="B30" i="2" a="1"/>
  <c r="B30" i="2" s="1"/>
  <c r="B31" i="2" a="1"/>
  <c r="B31" i="2" s="1"/>
  <c r="B32" i="2" a="1"/>
  <c r="B32" i="2" s="1"/>
  <c r="B33" i="2" a="1"/>
  <c r="B33" i="2" s="1"/>
  <c r="B26" i="2" a="1"/>
  <c r="B25" i="2" a="1"/>
  <c r="B24" i="2" a="1"/>
  <c r="B23" i="2" a="1"/>
  <c r="F32" i="2" l="1"/>
  <c r="C32" i="2"/>
  <c r="G32" i="2"/>
  <c r="D32" i="2"/>
  <c r="E32" i="2"/>
  <c r="D33" i="2"/>
  <c r="E33" i="2"/>
  <c r="F33" i="2"/>
  <c r="C33" i="2"/>
  <c r="G33" i="2"/>
  <c r="E29" i="2"/>
  <c r="F29" i="2"/>
  <c r="C29" i="2"/>
  <c r="G29" i="2"/>
  <c r="D29" i="2"/>
  <c r="F28" i="2"/>
  <c r="C28" i="2"/>
  <c r="G28" i="2"/>
  <c r="D28" i="2"/>
  <c r="E28" i="2"/>
  <c r="E31" i="2"/>
  <c r="C31" i="2"/>
  <c r="G31" i="2"/>
  <c r="D31" i="2"/>
  <c r="F31" i="2"/>
  <c r="C27" i="2"/>
  <c r="G27" i="2"/>
  <c r="D27" i="2"/>
  <c r="E27" i="2"/>
  <c r="F27" i="2"/>
  <c r="C30" i="2"/>
  <c r="D30" i="2"/>
  <c r="E30" i="2"/>
  <c r="F30" i="2"/>
  <c r="G30" i="2"/>
  <c r="B26" i="2"/>
  <c r="B25" i="2"/>
  <c r="B24" i="2"/>
  <c r="B23" i="2"/>
  <c r="F24" i="2" l="1"/>
  <c r="C24" i="2"/>
  <c r="G24" i="2"/>
  <c r="D24" i="2"/>
  <c r="E24" i="2"/>
  <c r="D26" i="2"/>
  <c r="E26" i="2"/>
  <c r="F26" i="2"/>
  <c r="C26" i="2"/>
  <c r="G26" i="2"/>
  <c r="E25" i="2"/>
  <c r="F25" i="2"/>
  <c r="C25" i="2"/>
  <c r="G25" i="2"/>
  <c r="D25" i="2"/>
  <c r="E23" i="2"/>
  <c r="G23" i="2"/>
  <c r="F23" i="2"/>
  <c r="D23" i="2"/>
  <c r="C23" i="2"/>
</calcChain>
</file>

<file path=xl/sharedStrings.xml><?xml version="1.0" encoding="utf-8"?>
<sst xmlns="http://schemas.openxmlformats.org/spreadsheetml/2006/main" count="127" uniqueCount="72">
  <si>
    <t>Load No</t>
  </si>
  <si>
    <t>stat</t>
  </si>
  <si>
    <t>Facture</t>
  </si>
  <si>
    <t>modele</t>
  </si>
  <si>
    <t>STATUTS</t>
  </si>
  <si>
    <t>Allocated</t>
  </si>
  <si>
    <t>Cancelled</t>
  </si>
  <si>
    <t>Part Picked</t>
  </si>
  <si>
    <t>part shipped</t>
  </si>
  <si>
    <t>Part Shipped</t>
  </si>
  <si>
    <t>Picked Complete</t>
  </si>
  <si>
    <t>Pre-allocated</t>
  </si>
  <si>
    <t>Ship Completed</t>
  </si>
  <si>
    <t>In progess</t>
  </si>
  <si>
    <t>Finished</t>
  </si>
  <si>
    <t>Anomaly</t>
  </si>
  <si>
    <t>PRODUCT X1</t>
  </si>
  <si>
    <t>PRODUCT X2</t>
  </si>
  <si>
    <t>PRODUCT X3</t>
  </si>
  <si>
    <t>PRODUCT X4</t>
  </si>
  <si>
    <t>PRODUCT X5</t>
  </si>
  <si>
    <t>PRODUCT X6</t>
  </si>
  <si>
    <t>PRODUCT X7</t>
  </si>
  <si>
    <t>PRODUCT X8</t>
  </si>
  <si>
    <t>PRODUCT X9</t>
  </si>
  <si>
    <t>PRODUCT X10</t>
  </si>
  <si>
    <t>PRODUCT X11</t>
  </si>
  <si>
    <t>PRODUCT X12</t>
  </si>
  <si>
    <t>PRODUCT X13</t>
  </si>
  <si>
    <t>PRODUCT X14</t>
  </si>
  <si>
    <t>PRODUCT X15</t>
  </si>
  <si>
    <t>PRODUCT X16</t>
  </si>
  <si>
    <t>PRODUCT X17</t>
  </si>
  <si>
    <t>PRODUCT X18</t>
  </si>
  <si>
    <t>CONDITIONS CLASSIQUE</t>
  </si>
  <si>
    <t>FACTURE</t>
  </si>
  <si>
    <t>CONDITIONS ANORMALE</t>
  </si>
  <si>
    <t xml:space="preserve">Association de </t>
  </si>
  <si>
    <t>In Progress</t>
  </si>
  <si>
    <t>Association de</t>
  </si>
  <si>
    <t>Anomally</t>
  </si>
  <si>
    <t>Statuts</t>
  </si>
  <si>
    <t>Cle_primaire</t>
  </si>
  <si>
    <t>SI(DECALER(A2;-1;0;;)&lt;&gt;A2;CONCATENER(A2;NB.SI($A$2:$A2;$A2));CONCATENER(A2;NB.SI($A$2:$A2;$A2)))</t>
  </si>
  <si>
    <t>statutwms</t>
  </si>
  <si>
    <t>produits</t>
  </si>
  <si>
    <t>qte cdé</t>
  </si>
  <si>
    <t>Update qte</t>
  </si>
  <si>
    <t>Pick composé de …</t>
  </si>
  <si>
    <t>Mono pick</t>
  </si>
  <si>
    <t>et</t>
  </si>
  <si>
    <t>et / ou</t>
  </si>
  <si>
    <t>In progress</t>
  </si>
  <si>
    <t>Code couleur</t>
  </si>
  <si>
    <t>Load complet ou</t>
  </si>
  <si>
    <t xml:space="preserve"> - associé de</t>
  </si>
  <si>
    <t xml:space="preserve"> - ou</t>
  </si>
  <si>
    <t>première condition</t>
  </si>
  <si>
    <t>deuxième condition</t>
  </si>
  <si>
    <t>SI(ET(A2=ENT(GAUCHE(F2;7));OU(G2=$K$21;G2=$K$22;G2=$K$23));"In progress";SI(ET(A2=ENT(GAUCHE(F2;7));OU(G2=$K$24;G2=$K$25));"Finished";"Anomally"))</t>
  </si>
  <si>
    <t>SI(A3=ENT(GAUCHE(F3;7));DECALER(A3;;;NB.SI($A$2:$A3;$A3););"faux")</t>
  </si>
  <si>
    <t>G21</t>
  </si>
  <si>
    <t>G22</t>
  </si>
  <si>
    <t>G23</t>
  </si>
  <si>
    <t>G24</t>
  </si>
  <si>
    <t>G25</t>
  </si>
  <si>
    <t>G26</t>
  </si>
  <si>
    <t>G27</t>
  </si>
  <si>
    <t>cle primaire</t>
  </si>
  <si>
    <t>CONCATENER(A2;NB.SI($A$2:$A2;$A2))</t>
  </si>
  <si>
    <t>Résultat attendu</t>
  </si>
  <si>
    <t>RESULTAT MFC -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</si>
</sst>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mbria"/>
      <family val="2"/>
      <scheme val="major"/>
    </font>
  </fonts>
  <fills count="4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3" applyNumberFormat="0" applyFill="0" applyAlignment="0" applyProtection="0"/>
    <xf numFmtId="0" fontId="3" fillId="0" borderId="4" applyNumberFormat="0" applyFill="0" applyAlignment="0" applyProtection="0"/>
    <xf numFmtId="0" fontId="4" fillId="0" borderId="5" applyNumberFormat="0" applyFill="0" applyAlignment="0" applyProtection="0"/>
    <xf numFmtId="0" fontId="4" fillId="0" borderId="0" applyNumberFormat="0" applyFill="0" applyBorder="0" applyAlignment="0" applyProtection="0"/>
    <xf numFmtId="0" fontId="5" fillId="4" borderId="0" applyNumberFormat="0" applyBorder="0" applyAlignment="0" applyProtection="0"/>
    <xf numFmtId="0" fontId="6" fillId="5" borderId="0" applyNumberFormat="0" applyBorder="0" applyAlignment="0" applyProtection="0"/>
    <xf numFmtId="0" fontId="7" fillId="6" borderId="0" applyNumberFormat="0" applyBorder="0" applyAlignment="0" applyProtection="0"/>
    <xf numFmtId="0" fontId="8" fillId="7" borderId="6" applyNumberFormat="0" applyAlignment="0" applyProtection="0"/>
    <xf numFmtId="0" fontId="9" fillId="8" borderId="7" applyNumberFormat="0" applyAlignment="0" applyProtection="0"/>
    <xf numFmtId="0" fontId="10" fillId="8" borderId="6" applyNumberFormat="0" applyAlignment="0" applyProtection="0"/>
    <xf numFmtId="0" fontId="11" fillId="0" borderId="8" applyNumberFormat="0" applyFill="0" applyAlignment="0" applyProtection="0"/>
    <xf numFmtId="0" fontId="12" fillId="9" borderId="9" applyNumberFormat="0" applyAlignment="0" applyProtection="0"/>
    <xf numFmtId="0" fontId="13" fillId="0" borderId="0" applyNumberFormat="0" applyFill="0" applyBorder="0" applyAlignment="0" applyProtection="0"/>
    <xf numFmtId="0" fontId="1" fillId="10" borderId="10" applyNumberFormat="0" applyFont="0" applyAlignment="0" applyProtection="0"/>
    <xf numFmtId="0" fontId="14" fillId="0" borderId="0" applyNumberFormat="0" applyFill="0" applyBorder="0" applyAlignment="0" applyProtection="0"/>
    <xf numFmtId="0" fontId="15" fillId="0" borderId="11" applyNumberFormat="0" applyFill="0" applyAlignment="0" applyProtection="0"/>
    <xf numFmtId="0" fontId="16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6" fillId="14" borderId="0" applyNumberFormat="0" applyBorder="0" applyAlignment="0" applyProtection="0"/>
    <xf numFmtId="0" fontId="16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6" fillId="18" borderId="0" applyNumberFormat="0" applyBorder="0" applyAlignment="0" applyProtection="0"/>
    <xf numFmtId="0" fontId="16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6" fillId="22" borderId="0" applyNumberFormat="0" applyBorder="0" applyAlignment="0" applyProtection="0"/>
    <xf numFmtId="0" fontId="16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6" fillId="26" borderId="0" applyNumberFormat="0" applyBorder="0" applyAlignment="0" applyProtection="0"/>
    <xf numFmtId="0" fontId="16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6" fillId="30" borderId="0" applyNumberFormat="0" applyBorder="0" applyAlignment="0" applyProtection="0"/>
    <xf numFmtId="0" fontId="16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6" fillId="34" borderId="0" applyNumberFormat="0" applyBorder="0" applyAlignment="0" applyProtection="0"/>
    <xf numFmtId="0" fontId="17" fillId="0" borderId="0" applyNumberFormat="0" applyFill="0" applyBorder="0" applyAlignment="0" applyProtection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2" borderId="0" xfId="0" applyFill="1"/>
    <xf numFmtId="0" fontId="0" fillId="0" borderId="0" xfId="0" applyFill="1"/>
    <xf numFmtId="0" fontId="0" fillId="3" borderId="1" xfId="0" applyFill="1" applyBorder="1"/>
    <xf numFmtId="0" fontId="0" fillId="0" borderId="0" xfId="0" quotePrefix="1"/>
    <xf numFmtId="0" fontId="0" fillId="2" borderId="12" xfId="0" applyFill="1" applyBorder="1"/>
    <xf numFmtId="0" fontId="0" fillId="0" borderId="0" xfId="0" applyBorder="1"/>
    <xf numFmtId="0" fontId="0" fillId="39" borderId="1" xfId="0" applyFill="1" applyBorder="1"/>
    <xf numFmtId="0" fontId="0" fillId="40" borderId="1" xfId="0" applyFill="1" applyBorder="1"/>
    <xf numFmtId="0" fontId="0" fillId="41" borderId="1" xfId="0" applyFill="1" applyBorder="1"/>
    <xf numFmtId="0" fontId="0" fillId="36" borderId="1" xfId="0" applyFill="1" applyBorder="1"/>
    <xf numFmtId="0" fontId="0" fillId="38" borderId="1" xfId="0" applyFill="1" applyBorder="1"/>
    <xf numFmtId="0" fontId="0" fillId="42" borderId="1" xfId="0" applyFill="1" applyBorder="1"/>
    <xf numFmtId="0" fontId="0" fillId="0" borderId="1" xfId="0" applyBorder="1" applyAlignment="1">
      <alignment horizontal="center"/>
    </xf>
    <xf numFmtId="0" fontId="0" fillId="0" borderId="21" xfId="0" applyBorder="1"/>
    <xf numFmtId="0" fontId="0" fillId="0" borderId="19" xfId="0" applyBorder="1"/>
    <xf numFmtId="0" fontId="0" fillId="0" borderId="21" xfId="0" applyFill="1" applyBorder="1"/>
    <xf numFmtId="0" fontId="0" fillId="0" borderId="18" xfId="0" applyBorder="1"/>
    <xf numFmtId="0" fontId="0" fillId="0" borderId="20" xfId="0" applyBorder="1"/>
    <xf numFmtId="0" fontId="0" fillId="0" borderId="17" xfId="0" applyBorder="1"/>
    <xf numFmtId="0" fontId="0" fillId="43" borderId="14" xfId="0" applyFill="1" applyBorder="1"/>
    <xf numFmtId="0" fontId="0" fillId="0" borderId="13" xfId="0" applyBorder="1"/>
    <xf numFmtId="0" fontId="0" fillId="0" borderId="22" xfId="0" applyBorder="1"/>
    <xf numFmtId="0" fontId="0" fillId="0" borderId="16" xfId="0" applyBorder="1"/>
    <xf numFmtId="0" fontId="0" fillId="35" borderId="1" xfId="0" applyFill="1" applyBorder="1"/>
    <xf numFmtId="0" fontId="15" fillId="37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35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0" borderId="14" xfId="0" applyFill="1" applyBorder="1"/>
    <xf numFmtId="0" fontId="0" fillId="0" borderId="14" xfId="0" applyBorder="1"/>
    <xf numFmtId="0" fontId="0" fillId="44" borderId="1" xfId="0" applyFill="1" applyBorder="1"/>
    <xf numFmtId="0" fontId="15" fillId="44" borderId="14" xfId="0" applyFont="1" applyFill="1" applyBorder="1" applyAlignment="1">
      <alignment horizontal="center"/>
    </xf>
    <xf numFmtId="0" fontId="15" fillId="44" borderId="1" xfId="0" applyFont="1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44" borderId="0" xfId="0" applyFill="1"/>
    <xf numFmtId="0" fontId="0" fillId="0" borderId="0" xfId="0" applyFill="1" applyBorder="1"/>
    <xf numFmtId="0" fontId="0" fillId="0" borderId="0" xfId="0" applyAlignment="1">
      <alignment horizontal="right" indent="1"/>
    </xf>
    <xf numFmtId="0" fontId="0" fillId="3" borderId="1" xfId="0" applyFill="1" applyBorder="1" applyAlignment="1">
      <alignment horizontal="center"/>
    </xf>
    <xf numFmtId="0" fontId="0" fillId="45" borderId="1" xfId="0" applyFill="1" applyBorder="1"/>
    <xf numFmtId="0" fontId="0" fillId="46" borderId="1" xfId="0" applyFill="1" applyBorder="1"/>
    <xf numFmtId="0" fontId="0" fillId="2" borderId="1" xfId="0" applyFill="1" applyBorder="1" applyAlignment="1">
      <alignment horizontal="center"/>
    </xf>
    <xf numFmtId="0" fontId="0" fillId="35" borderId="1" xfId="0" applyFill="1" applyBorder="1" applyAlignment="1">
      <alignment horizontal="center"/>
    </xf>
    <xf numFmtId="0" fontId="0" fillId="35" borderId="12" xfId="0" applyFill="1" applyBorder="1"/>
    <xf numFmtId="0" fontId="0" fillId="47" borderId="1" xfId="0" applyFill="1" applyBorder="1"/>
    <xf numFmtId="0" fontId="15" fillId="48" borderId="1" xfId="0" applyFont="1" applyFill="1" applyBorder="1" applyAlignment="1">
      <alignment horizontal="center"/>
    </xf>
    <xf numFmtId="0" fontId="15" fillId="44" borderId="23" xfId="0" applyFont="1" applyFill="1" applyBorder="1" applyAlignment="1">
      <alignment horizontal="center"/>
    </xf>
    <xf numFmtId="0" fontId="15" fillId="44" borderId="1" xfId="0" applyFont="1" applyFill="1" applyBorder="1" applyAlignment="1">
      <alignment horizontal="center"/>
    </xf>
    <xf numFmtId="0" fontId="15" fillId="0" borderId="0" xfId="0" applyFont="1"/>
    <xf numFmtId="0" fontId="15" fillId="44" borderId="14" xfId="0" applyFont="1" applyFill="1" applyBorder="1" applyAlignment="1">
      <alignment horizontal="center"/>
    </xf>
    <xf numFmtId="0" fontId="15" fillId="44" borderId="24" xfId="0" applyFont="1" applyFill="1" applyBorder="1" applyAlignment="1">
      <alignment horizontal="center"/>
    </xf>
    <xf numFmtId="0" fontId="15" fillId="37" borderId="2" xfId="0" applyFont="1" applyFill="1" applyBorder="1" applyAlignment="1">
      <alignment horizontal="center" vertical="center" textRotation="90"/>
    </xf>
    <xf numFmtId="0" fontId="15" fillId="37" borderId="12" xfId="0" applyFont="1" applyFill="1" applyBorder="1" applyAlignment="1">
      <alignment horizontal="center" vertical="center" textRotation="90"/>
    </xf>
  </cellXfs>
  <cellStyles count="42"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3" builtinId="11" customBuiltin="1"/>
    <cellStyle name="Calcul" xfId="10" builtinId="22" customBuiltin="1"/>
    <cellStyle name="Cellule liée" xfId="11" builtinId="24" customBuiltin="1"/>
    <cellStyle name="Commentaire" xfId="14" builtinId="10" customBuiltin="1"/>
    <cellStyle name="Entrée" xfId="8" builtinId="20" customBuiltin="1"/>
    <cellStyle name="Insatisfaisant" xfId="6" builtinId="27" customBuiltin="1"/>
    <cellStyle name="Neutre" xfId="7" builtinId="28" customBuiltin="1"/>
    <cellStyle name="Normal" xfId="0" builtinId="0"/>
    <cellStyle name="Satisfaisant" xfId="5" builtinId="26" customBuiltin="1"/>
    <cellStyle name="Sortie" xfId="9" builtinId="21" customBuiltin="1"/>
    <cellStyle name="Texte explicatif" xfId="15" builtinId="53" customBuiltin="1"/>
    <cellStyle name="Titre 2" xfId="41"/>
    <cellStyle name="Titre 1" xfId="1" builtinId="16" customBuiltin="1"/>
    <cellStyle name="Titre 2" xfId="2" builtinId="17" customBuiltin="1"/>
    <cellStyle name="Titre 3" xfId="3" builtinId="18" customBuiltin="1"/>
    <cellStyle name="Titre 4" xfId="4" builtinId="19" customBuiltin="1"/>
    <cellStyle name="Total" xfId="16" builtinId="25" customBuiltin="1"/>
    <cellStyle name="Vérification" xfId="12" builtinId="23" customBuiltin="1"/>
  </cellStyles>
  <dxfs count="1">
    <dxf>
      <fill>
        <patternFill>
          <bgColor rgb="FF92D050"/>
        </patternFill>
      </fill>
    </dxf>
  </dxfs>
  <tableStyles count="0" defaultTableStyle="TableStyleMedium9" defaultPivotStyle="PivotStyleLight16"/>
  <colors>
    <mruColors>
      <color rgb="FFFF9966"/>
      <color rgb="FFFFFF66"/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ukushima%20MVX1303\Downloads\ITR%20MAJ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P"/>
      <sheetName val="Sheet1"/>
      <sheetName val="ITR Analysis"/>
      <sheetName val="Invoices checked"/>
      <sheetName val="lead time"/>
      <sheetName val="Monitoring"/>
      <sheetName val="GRP Carriers List"/>
      <sheetName val="BaseData"/>
      <sheetName val="Pipeline"/>
      <sheetName val="Dispatch"/>
      <sheetName val="Waiting approval"/>
      <sheetName val="Ready to be sent"/>
      <sheetName val="In progres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46">
          <cell r="B46" t="str">
            <v>0. Recorded</v>
          </cell>
        </row>
        <row r="47">
          <cell r="B47" t="str">
            <v>1. Template</v>
          </cell>
        </row>
        <row r="48">
          <cell r="B48" t="str">
            <v>2. Imported</v>
          </cell>
        </row>
        <row r="49">
          <cell r="B49" t="str">
            <v>3. DR In Progress</v>
          </cell>
        </row>
        <row r="50">
          <cell r="B50" t="str">
            <v>4. Waiting Feedback carrier</v>
          </cell>
        </row>
        <row r="51">
          <cell r="B51" t="str">
            <v>4. Waiting Feedback DC Mgr</v>
          </cell>
        </row>
        <row r="52">
          <cell r="B52" t="str">
            <v>5. Ready to be sent</v>
          </cell>
        </row>
        <row r="53">
          <cell r="B53" t="str">
            <v>6. Finish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7"/>
  <sheetViews>
    <sheetView tabSelected="1" workbookViewId="0">
      <selection activeCell="O26" sqref="O26"/>
    </sheetView>
  </sheetViews>
  <sheetFormatPr baseColWidth="10" defaultRowHeight="15" x14ac:dyDescent="0.25"/>
  <cols>
    <col min="1" max="1" width="13.85546875" customWidth="1"/>
    <col min="2" max="2" width="14.140625" customWidth="1"/>
    <col min="3" max="3" width="13.28515625" customWidth="1"/>
    <col min="6" max="6" width="17.140625" customWidth="1"/>
    <col min="7" max="8" width="16.5703125" customWidth="1"/>
    <col min="9" max="9" width="12.85546875" customWidth="1"/>
    <col min="10" max="10" width="15.5703125" customWidth="1"/>
    <col min="11" max="11" width="22.5703125" bestFit="1" customWidth="1"/>
    <col min="13" max="13" width="4.85546875" customWidth="1"/>
    <col min="14" max="14" width="14.28515625" customWidth="1"/>
    <col min="15" max="15" width="19.7109375" customWidth="1"/>
    <col min="16" max="16" width="16.85546875" customWidth="1"/>
  </cols>
  <sheetData>
    <row r="1" spans="1:17" x14ac:dyDescent="0.25">
      <c r="A1" s="2" t="s">
        <v>2</v>
      </c>
      <c r="B1" s="2" t="s">
        <v>3</v>
      </c>
      <c r="C1" s="2" t="s">
        <v>46</v>
      </c>
      <c r="D1" s="2" t="s">
        <v>47</v>
      </c>
      <c r="E1" s="2" t="s">
        <v>42</v>
      </c>
      <c r="F1" s="7" t="s">
        <v>4</v>
      </c>
      <c r="G1" s="2" t="s">
        <v>44</v>
      </c>
      <c r="H1" s="52" t="s">
        <v>70</v>
      </c>
      <c r="K1" s="44" t="s">
        <v>1</v>
      </c>
    </row>
    <row r="2" spans="1:17" x14ac:dyDescent="0.25">
      <c r="A2" s="48">
        <v>2763125</v>
      </c>
      <c r="B2" s="48" t="s">
        <v>16</v>
      </c>
      <c r="C2" s="48">
        <v>2</v>
      </c>
      <c r="D2" s="48">
        <v>2</v>
      </c>
      <c r="E2" s="48" t="str">
        <f ca="1">IF(OFFSET(A2,-1,0,,)&lt;&gt;A2,CONCATENATE(A2,COUNTIF($A$2:$A2,$A2)),CONCATENATE(A2,COUNTIF($A$2:$A2,$A2)))</f>
        <v>27631251</v>
      </c>
      <c r="F2" s="48" t="s">
        <v>7</v>
      </c>
      <c r="G2" s="48" t="str">
        <f ca="1">IF(AND(A2=INT(LEFT(E2,7)),OR(F2=$K$21,F2=$K$22,F2=$K$23)),"In progress",IF(AND(A2=INT(LEFT(E2,7)),OR(F2=$K$24,F2=$K$25)),"Finished","Anomally"))</f>
        <v>In progress</v>
      </c>
      <c r="H2" s="53" t="s">
        <v>52</v>
      </c>
      <c r="K2" s="54">
        <v>2762587</v>
      </c>
    </row>
    <row r="3" spans="1:17" x14ac:dyDescent="0.25">
      <c r="A3" s="48">
        <v>2763125</v>
      </c>
      <c r="B3" s="48" t="s">
        <v>17</v>
      </c>
      <c r="C3" s="48">
        <v>3</v>
      </c>
      <c r="D3" s="48">
        <v>0</v>
      </c>
      <c r="E3" s="48" t="str">
        <f ca="1">IF(OFFSET(A3,-1,0,,)&lt;&gt;A3,CONCATENATE(A3,COUNTIF($A$2:$A3,$A3)),CONCATENATE(A3,COUNTIF($A$2:$A3,$A3)))</f>
        <v>27631252</v>
      </c>
      <c r="F3" s="48" t="s">
        <v>5</v>
      </c>
      <c r="G3" s="48" t="str">
        <f ca="1">IF(AND(A3=INT(LEFT(E3,7)),OR(F3=$K$21,F3=$K$22,F3=$K$23)),"In progress",IF(AND(A3=INT(LEFT(E3,7)),OR(F3=$K$24,F3=$K$25)),"Finished","Anomally"))</f>
        <v>In progress</v>
      </c>
      <c r="H3" s="53" t="s">
        <v>52</v>
      </c>
    </row>
    <row r="4" spans="1:17" x14ac:dyDescent="0.25">
      <c r="A4" s="49">
        <v>2762587</v>
      </c>
      <c r="B4" s="49" t="s">
        <v>18</v>
      </c>
      <c r="C4" s="49">
        <v>4</v>
      </c>
      <c r="D4" s="49">
        <v>4</v>
      </c>
      <c r="E4" s="49" t="str">
        <f ca="1">IF(OFFSET(A4,-1,0,,)&lt;&gt;A4,CONCATENATE(A4,COUNTIF($A$2:$A4,$A4)),CONCATENATE(A4,COUNTIF($A$2:$A4,$A4)))</f>
        <v>27625871</v>
      </c>
      <c r="F4" s="49" t="s">
        <v>10</v>
      </c>
      <c r="G4" s="49" t="str">
        <f ca="1">IF(AND(A4=INT(LEFT(E4,7)),OR(F4=$K$21,F4=$K$22,F4=$K$23)),"In progress",IF(AND(A4=INT(LEFT(E4,7)),OR(F4=$K$24,F4=$K$25)),"Finished","Anomally"))</f>
        <v>Finished</v>
      </c>
      <c r="H4" s="12" t="s">
        <v>14</v>
      </c>
      <c r="J4" s="56" t="s">
        <v>34</v>
      </c>
      <c r="K4" s="56"/>
      <c r="L4" s="56"/>
      <c r="M4" s="57"/>
      <c r="N4" s="58" t="s">
        <v>36</v>
      </c>
      <c r="O4" s="59"/>
      <c r="P4" s="55"/>
    </row>
    <row r="5" spans="1:17" x14ac:dyDescent="0.25">
      <c r="A5" s="48">
        <v>2763161</v>
      </c>
      <c r="B5" s="48" t="s">
        <v>19</v>
      </c>
      <c r="C5" s="48">
        <v>5</v>
      </c>
      <c r="D5" s="48">
        <v>0</v>
      </c>
      <c r="E5" s="48" t="str">
        <f ca="1">IF(OFFSET(A5,-1,0,,)&lt;&gt;A5,CONCATENATE(A5,COUNTIF($A$2:$A5,$A5)),CONCATENATE(A5,COUNTIF($A$2:$A5,$A5)))</f>
        <v>27631611</v>
      </c>
      <c r="F5" s="48" t="s">
        <v>6</v>
      </c>
      <c r="G5" s="48" t="str">
        <f ca="1">IF(AND(A5=INT(LEFT(E5,7)),OR(F5=$K$21,F5=$K$22,F5=$K$23)),"In progress",IF(AND(A5=INT(LEFT(E5,7)),OR(F5=$K$24,F5=$K$25)),"Finished","Anomally"))</f>
        <v>Anomally</v>
      </c>
      <c r="H5" s="53" t="s">
        <v>40</v>
      </c>
      <c r="J5" s="33" t="s">
        <v>49</v>
      </c>
      <c r="K5" s="33"/>
      <c r="L5" s="33"/>
      <c r="N5" s="41" t="s">
        <v>48</v>
      </c>
      <c r="O5" s="42"/>
      <c r="P5" s="43"/>
    </row>
    <row r="6" spans="1:17" x14ac:dyDescent="0.25">
      <c r="A6" s="38">
        <v>2761902</v>
      </c>
      <c r="B6" s="38" t="s">
        <v>20</v>
      </c>
      <c r="C6" s="38">
        <v>6</v>
      </c>
      <c r="D6" s="38">
        <v>3</v>
      </c>
      <c r="E6" s="38" t="str">
        <f ca="1">IF(OFFSET(A6,-1,0,,)&lt;&gt;A6,CONCATENATE(A6,COUNTIF($A$2:$A6,$A6)),CONCATENATE(A6,COUNTIF($A$2:$A6,$A6)))</f>
        <v>27619021</v>
      </c>
      <c r="F6" s="38" t="s">
        <v>9</v>
      </c>
      <c r="G6" s="38" t="str">
        <f ca="1">IF(AND(A6=INT(LEFT(E6,7)),OR(F6=$K$21,F6=$K$22,F6=$K$23)),"In progress",IF(AND(A6=INT(LEFT(E6,7)),OR(F6=$K$24,F6=$K$25)),"Finished","Anomally"))</f>
        <v>Anomally</v>
      </c>
      <c r="H6" s="12" t="s">
        <v>40</v>
      </c>
      <c r="J6" s="23"/>
      <c r="K6" s="24"/>
      <c r="L6" s="25"/>
      <c r="N6" s="16"/>
      <c r="O6" s="8"/>
      <c r="P6" s="17"/>
    </row>
    <row r="7" spans="1:17" x14ac:dyDescent="0.25">
      <c r="A7" s="48">
        <v>2766485</v>
      </c>
      <c r="B7" s="48" t="s">
        <v>21</v>
      </c>
      <c r="C7" s="48">
        <v>7</v>
      </c>
      <c r="D7" s="48">
        <v>0</v>
      </c>
      <c r="E7" s="48" t="str">
        <f ca="1">IF(OFFSET(A7,-1,0,,)&lt;&gt;A7,CONCATENATE(A7,COUNTIF($A$2:$A7,$A7)),CONCATENATE(A7,COUNTIF($A$2:$A7,$A7)))</f>
        <v>27664851</v>
      </c>
      <c r="F7" s="48" t="s">
        <v>11</v>
      </c>
      <c r="G7" s="48" t="str">
        <f ca="1">IF(AND(A7=INT(LEFT(E7,7)),OR(F7=$K$21,F7=$K$22,F7=$K$23)),"In progress",IF(AND(A7=INT(LEFT(E7,7)),OR(F7=$K$24,F7=$K$25)),"Finished","Anomally"))</f>
        <v>In progress</v>
      </c>
      <c r="H7" s="53" t="s">
        <v>52</v>
      </c>
      <c r="J7" s="16" t="s">
        <v>54</v>
      </c>
      <c r="K7" s="9" t="s">
        <v>7</v>
      </c>
      <c r="L7" s="30" t="s">
        <v>13</v>
      </c>
      <c r="N7" s="16" t="s">
        <v>37</v>
      </c>
      <c r="O7" s="35" t="s">
        <v>13</v>
      </c>
      <c r="P7" s="30" t="s">
        <v>38</v>
      </c>
    </row>
    <row r="8" spans="1:17" x14ac:dyDescent="0.25">
      <c r="A8" s="38">
        <v>2766221</v>
      </c>
      <c r="B8" s="38" t="s">
        <v>22</v>
      </c>
      <c r="C8" s="38">
        <v>6</v>
      </c>
      <c r="D8" s="38">
        <v>6</v>
      </c>
      <c r="E8" s="38" t="str">
        <f ca="1">IF(OFFSET(A8,-1,0,,)&lt;&gt;A8,CONCATENATE(A8,COUNTIF($A$2:$A8,$A8)),CONCATENATE(A8,COUNTIF($A$2:$A8,$A8)))</f>
        <v>27662211</v>
      </c>
      <c r="F8" s="38" t="s">
        <v>12</v>
      </c>
      <c r="G8" s="38" t="str">
        <f ca="1">IF(AND(A8=INT(LEFT(E8,7)),OR(F8=$K$21,F8=$K$22,F8=$K$23)),"In progress",IF(AND(A8=INT(LEFT(E8,7)),OR(F8=$K$24,F8=$K$25)),"Finished","Anomally"))</f>
        <v>Finished</v>
      </c>
      <c r="H8" s="12" t="s">
        <v>14</v>
      </c>
      <c r="J8" s="18" t="s">
        <v>55</v>
      </c>
      <c r="K8" s="10" t="s">
        <v>11</v>
      </c>
      <c r="L8" s="30"/>
      <c r="M8" s="4"/>
      <c r="N8" s="18"/>
      <c r="O8" s="12" t="s">
        <v>10</v>
      </c>
      <c r="P8" s="30"/>
      <c r="Q8" s="4"/>
    </row>
    <row r="9" spans="1:17" x14ac:dyDescent="0.25">
      <c r="A9" s="38">
        <v>2766221</v>
      </c>
      <c r="B9" s="38" t="s">
        <v>23</v>
      </c>
      <c r="C9" s="38">
        <v>5</v>
      </c>
      <c r="D9" s="38">
        <v>5</v>
      </c>
      <c r="E9" s="38" t="str">
        <f ca="1">IF(OFFSET(A9,-1,0,,)&lt;&gt;A9,CONCATENATE(A9,COUNTIF($A$2:$A9,$A9)),CONCATENATE(A9,COUNTIF($A$2:$A9,$A9)))</f>
        <v>27662212</v>
      </c>
      <c r="F9" s="38" t="s">
        <v>12</v>
      </c>
      <c r="G9" s="38" t="str">
        <f ca="1">IF(AND(A9=INT(LEFT(E9,7)),OR(F9=$K$21,F9=$K$22,F9=$K$23)),"In progress",IF(AND(A9=INT(LEFT(E9,7)),OR(F9=$K$24,F9=$K$25)),"Finished","Anomally"))</f>
        <v>Finished</v>
      </c>
      <c r="H9" s="12" t="s">
        <v>14</v>
      </c>
      <c r="J9" s="18" t="s">
        <v>56</v>
      </c>
      <c r="K9" s="11" t="s">
        <v>5</v>
      </c>
      <c r="L9" s="30"/>
      <c r="N9" s="16"/>
      <c r="O9" s="8"/>
      <c r="P9" s="17"/>
    </row>
    <row r="10" spans="1:17" x14ac:dyDescent="0.25">
      <c r="A10" s="48">
        <v>2762242</v>
      </c>
      <c r="B10" s="48" t="s">
        <v>24</v>
      </c>
      <c r="C10" s="48">
        <v>4</v>
      </c>
      <c r="D10" s="48">
        <v>4</v>
      </c>
      <c r="E10" s="48" t="str">
        <f ca="1">IF(OFFSET(A10,-1,0,,)&lt;&gt;A10,CONCATENATE(A10,COUNTIF($A$2:$A10,$A10)),CONCATENATE(A10,COUNTIF($A$2:$A10,$A10)))</f>
        <v>27622421</v>
      </c>
      <c r="F10" s="48" t="s">
        <v>10</v>
      </c>
      <c r="G10" s="48" t="str">
        <f ca="1">IF(AND(A10=INT(LEFT(E10,7)),OR(F10=$K$21,F10=$K$22,F10=$K$23)),"In progress",IF(AND(A10=INT(LEFT(E10,7)),OR(F10=$K$24,F10=$K$25)),"Finished","Anomally"))</f>
        <v>Finished</v>
      </c>
      <c r="H10" s="53" t="s">
        <v>14</v>
      </c>
      <c r="J10" s="18"/>
      <c r="K10" s="8"/>
      <c r="L10" s="17"/>
      <c r="N10" s="16"/>
      <c r="O10" s="8"/>
      <c r="P10" s="17"/>
    </row>
    <row r="11" spans="1:17" x14ac:dyDescent="0.25">
      <c r="A11" s="38">
        <v>2755646</v>
      </c>
      <c r="B11" s="38" t="s">
        <v>25</v>
      </c>
      <c r="C11" s="38">
        <v>5</v>
      </c>
      <c r="D11" s="38">
        <v>5</v>
      </c>
      <c r="E11" s="38" t="str">
        <f ca="1">IF(OFFSET(A11,-1,0,,)&lt;&gt;A11,CONCATENATE(A11,COUNTIF($A$2:$A11,$A11)),CONCATENATE(A11,COUNTIF($A$2:$A11,$A11)))</f>
        <v>27556461</v>
      </c>
      <c r="F11" s="38" t="s">
        <v>10</v>
      </c>
      <c r="G11" s="38" t="str">
        <f ca="1">IF(AND(A11=INT(LEFT(E11,7)),OR(F11=$K$21,F11=$K$22,F11=$K$23)),"In progress",IF(AND(A11=INT(LEFT(E11,7)),OR(F11=$K$24,F11=$K$25)),"Finished","Anomally"))</f>
        <v>Finished</v>
      </c>
      <c r="H11" s="12" t="s">
        <v>52</v>
      </c>
      <c r="J11" s="16"/>
      <c r="K11" s="12" t="s">
        <v>10</v>
      </c>
      <c r="L11" s="29" t="s">
        <v>14</v>
      </c>
      <c r="N11" s="16" t="s">
        <v>39</v>
      </c>
      <c r="O11" s="26" t="s">
        <v>14</v>
      </c>
      <c r="P11" s="34" t="s">
        <v>40</v>
      </c>
    </row>
    <row r="12" spans="1:17" x14ac:dyDescent="0.25">
      <c r="A12" s="38">
        <v>2755646</v>
      </c>
      <c r="B12" s="38" t="s">
        <v>26</v>
      </c>
      <c r="C12" s="38">
        <v>6</v>
      </c>
      <c r="D12" s="38">
        <v>4</v>
      </c>
      <c r="E12" s="38" t="str">
        <f ca="1">IF(OFFSET(A12,-1,0,,)&lt;&gt;A12,CONCATENATE(A12,COUNTIF($A$2:$A12,$A12)),CONCATENATE(A12,COUNTIF($A$2:$A12,$A12)))</f>
        <v>27556462</v>
      </c>
      <c r="F12" s="38" t="s">
        <v>7</v>
      </c>
      <c r="G12" s="38" t="str">
        <f ca="1">IF(AND(A12=INT(LEFT(E12,7)),OR(F12=$K$21,F12=$K$22,F12=$K$23)),"In progress",IF(AND(A12=INT(LEFT(E12,7)),OR(F12=$K$24,F12=$K$25)),"Finished","Anomally"))</f>
        <v>In progress</v>
      </c>
      <c r="H12" s="12" t="s">
        <v>52</v>
      </c>
      <c r="J12" s="16"/>
      <c r="K12" s="13" t="s">
        <v>12</v>
      </c>
      <c r="L12" s="29"/>
      <c r="N12" s="16" t="s">
        <v>50</v>
      </c>
      <c r="O12" s="5" t="s">
        <v>15</v>
      </c>
      <c r="P12" s="34"/>
    </row>
    <row r="13" spans="1:17" x14ac:dyDescent="0.25">
      <c r="A13" s="38">
        <v>2755646</v>
      </c>
      <c r="B13" s="38" t="s">
        <v>27</v>
      </c>
      <c r="C13" s="38">
        <v>7</v>
      </c>
      <c r="D13" s="38">
        <v>7</v>
      </c>
      <c r="E13" s="38" t="str">
        <f ca="1">IF(OFFSET(A13,-1,0,,)&lt;&gt;A13,CONCATENATE(A13,COUNTIF($A$2:$A13,$A13)),CONCATENATE(A13,COUNTIF($A$2:$A13,$A13)))</f>
        <v>27556463</v>
      </c>
      <c r="F13" s="38" t="s">
        <v>10</v>
      </c>
      <c r="G13" s="38" t="str">
        <f ca="1">IF(AND(A13=INT(LEFT(E13,7)),OR(F13=$K$21,F13=$K$22,F13=$K$23)),"In progress",IF(AND(A13=INT(LEFT(E13,7)),OR(F13=$K$24,F13=$K$25)),"Finished","Anomally"))</f>
        <v>Finished</v>
      </c>
      <c r="H13" s="12" t="s">
        <v>52</v>
      </c>
      <c r="J13" s="16"/>
      <c r="K13" s="8"/>
      <c r="L13" s="17"/>
      <c r="N13" s="16" t="s">
        <v>51</v>
      </c>
      <c r="O13" s="14" t="s">
        <v>8</v>
      </c>
      <c r="P13" s="34"/>
    </row>
    <row r="14" spans="1:17" x14ac:dyDescent="0.25">
      <c r="A14" s="48">
        <v>2736155</v>
      </c>
      <c r="B14" s="48" t="s">
        <v>28</v>
      </c>
      <c r="C14" s="48">
        <v>8</v>
      </c>
      <c r="D14" s="48">
        <v>8</v>
      </c>
      <c r="E14" s="48" t="str">
        <f ca="1">IF(OFFSET(A14,-1,0,,)&lt;&gt;A14,CONCATENATE(A14,COUNTIF($A$2:$A14,$A14)),CONCATENATE(A14,COUNTIF($A$2:$A14,$A14)))</f>
        <v>27361551</v>
      </c>
      <c r="F14" s="48" t="s">
        <v>12</v>
      </c>
      <c r="G14" s="48" t="str">
        <f ca="1">IF(AND(A14=INT(LEFT(E14,7)),OR(F14=$K$21,F14=$K$22,F14=$K$23)),"In progress",IF(AND(A14=INT(LEFT(E14,7)),OR(F14=$K$24,F14=$K$25)),"Finished","Anomally"))</f>
        <v>Finished</v>
      </c>
      <c r="H14" s="53" t="s">
        <v>40</v>
      </c>
      <c r="J14" s="16"/>
      <c r="K14" s="8"/>
      <c r="L14" s="17"/>
      <c r="N14" s="19"/>
      <c r="O14" s="20"/>
      <c r="P14" s="21"/>
    </row>
    <row r="15" spans="1:17" x14ac:dyDescent="0.25">
      <c r="A15" s="48">
        <v>2736155</v>
      </c>
      <c r="B15" s="48" t="s">
        <v>29</v>
      </c>
      <c r="C15" s="48">
        <v>7</v>
      </c>
      <c r="D15" s="48">
        <v>7</v>
      </c>
      <c r="E15" s="48" t="str">
        <f ca="1">IF(OFFSET(A15,-1,0,,)&lt;&gt;A15,CONCATENATE(A15,COUNTIF($A$2:$A15,$A15)),CONCATENATE(A15,COUNTIF($A$2:$A15,$A15)))</f>
        <v>27361552</v>
      </c>
      <c r="F15" s="48" t="s">
        <v>12</v>
      </c>
      <c r="G15" s="48" t="str">
        <f ca="1">IF(AND(A15=INT(LEFT(E15,7)),OR(F15=$K$21,F15=$K$22,F15=$K$23)),"In progress",IF(AND(A15=INT(LEFT(E15,7)),OR(F15=$K$24,F15=$K$25)),"Finished","Anomally"))</f>
        <v>Finished</v>
      </c>
      <c r="H15" s="53" t="s">
        <v>40</v>
      </c>
      <c r="J15" s="16"/>
      <c r="K15" s="22" t="s">
        <v>6</v>
      </c>
      <c r="L15" s="31" t="s">
        <v>15</v>
      </c>
    </row>
    <row r="16" spans="1:17" x14ac:dyDescent="0.25">
      <c r="A16" s="48">
        <v>2736155</v>
      </c>
      <c r="B16" s="48" t="s">
        <v>30</v>
      </c>
      <c r="C16" s="48">
        <v>6</v>
      </c>
      <c r="D16" s="48">
        <v>0</v>
      </c>
      <c r="E16" s="48" t="str">
        <f ca="1">IF(OFFSET(A16,-1,0,,)&lt;&gt;A16,CONCATENATE(A16,COUNTIF($A$2:$A16,$A16)),CONCATENATE(A16,COUNTIF($A$2:$A16,$A16)))</f>
        <v>27361553</v>
      </c>
      <c r="F16" s="48" t="s">
        <v>6</v>
      </c>
      <c r="G16" s="48" t="str">
        <f ca="1">IF(AND(A16=INT(LEFT(E16,7)),OR(F16=$K$21,F16=$K$22,F16=$K$23)),"In progress",IF(AND(A16=INT(LEFT(E16,7)),OR(F16=$K$24,F16=$K$25)),"Finished","Anomally"))</f>
        <v>Anomally</v>
      </c>
      <c r="H16" s="53" t="s">
        <v>40</v>
      </c>
      <c r="J16" s="16"/>
      <c r="K16" s="14" t="s">
        <v>9</v>
      </c>
      <c r="L16" s="32"/>
      <c r="O16" s="39" t="s">
        <v>44</v>
      </c>
      <c r="P16" s="40" t="s">
        <v>53</v>
      </c>
    </row>
    <row r="17" spans="1:16" x14ac:dyDescent="0.25">
      <c r="A17" s="48">
        <v>2736155</v>
      </c>
      <c r="B17" s="48" t="s">
        <v>31</v>
      </c>
      <c r="C17" s="48">
        <v>5</v>
      </c>
      <c r="D17" s="48">
        <v>4</v>
      </c>
      <c r="E17" s="48" t="str">
        <f ca="1">IF(OFFSET(A17,-1,0,,)&lt;&gt;A17,CONCATENATE(A17,COUNTIF($A$2:$A17,$A17)),CONCATENATE(A17,COUNTIF($A$2:$A17,$A17)))</f>
        <v>27361554</v>
      </c>
      <c r="F17" s="48" t="s">
        <v>9</v>
      </c>
      <c r="G17" s="48" t="str">
        <f ca="1">IF(AND(A17=INT(LEFT(E17,7)),OR(F17=$K$21,F17=$K$22,F17=$K$23)),"In progress",IF(AND(A17=INT(LEFT(E17,7)),OR(F17=$K$24,F17=$K$25)),"Finished","Anomally"))</f>
        <v>Anomally</v>
      </c>
      <c r="H17" s="53" t="s">
        <v>40</v>
      </c>
      <c r="J17" s="19"/>
      <c r="K17" s="20"/>
      <c r="L17" s="21"/>
      <c r="O17" s="36" t="s">
        <v>52</v>
      </c>
      <c r="P17" s="2"/>
    </row>
    <row r="18" spans="1:16" x14ac:dyDescent="0.25">
      <c r="A18" s="38">
        <v>2739766</v>
      </c>
      <c r="B18" s="38" t="s">
        <v>32</v>
      </c>
      <c r="C18" s="38">
        <v>4</v>
      </c>
      <c r="D18" s="38">
        <v>0</v>
      </c>
      <c r="E18" s="38" t="str">
        <f ca="1">IF(OFFSET(A18,-1,0,,)&lt;&gt;A18,CONCATENATE(A18,COUNTIF($A$2:$A18,$A18)),CONCATENATE(A18,COUNTIF($A$2:$A18,$A18)))</f>
        <v>27397661</v>
      </c>
      <c r="F18" s="38" t="s">
        <v>5</v>
      </c>
      <c r="G18" s="38" t="str">
        <f ca="1">IF(AND(A18=INT(LEFT(E18,7)),OR(F18=$K$21,F18=$K$22,F18=$K$23)),"In progress",IF(AND(A18=INT(LEFT(E18,7)),OR(F18=$K$24,F18=$K$25)),"Finished","Anomally"))</f>
        <v>In progress</v>
      </c>
      <c r="H18" s="12" t="s">
        <v>52</v>
      </c>
      <c r="O18" s="37" t="s">
        <v>14</v>
      </c>
      <c r="P18" s="26"/>
    </row>
    <row r="19" spans="1:16" s="4" customFormat="1" x14ac:dyDescent="0.25">
      <c r="A19" s="38">
        <v>2739766</v>
      </c>
      <c r="B19" s="38" t="s">
        <v>33</v>
      </c>
      <c r="C19" s="38">
        <v>6</v>
      </c>
      <c r="D19" s="38">
        <v>0</v>
      </c>
      <c r="E19" s="38" t="str">
        <f ca="1">IF(OFFSET(A19,-1,0,,)&lt;&gt;A19,CONCATENATE(A19,COUNTIF($A$2:$A19,$A19)),CONCATENATE(A19,COUNTIF($A$2:$A19,$A19)))</f>
        <v>27397662</v>
      </c>
      <c r="F19" s="38" t="s">
        <v>5</v>
      </c>
      <c r="G19" s="38" t="str">
        <f ca="1">IF(AND(A19=INT(LEFT(E19,7)),OR(F19=$K$21,F19=$K$22,F19=$K$23)),"In progress",IF(AND(A19=INT(LEFT(E19,7)),OR(F19=$K$24,F19=$K$25)),"Finished","Anomally"))</f>
        <v>In progress</v>
      </c>
      <c r="H19" s="12" t="s">
        <v>52</v>
      </c>
      <c r="O19" s="37" t="s">
        <v>15</v>
      </c>
      <c r="P19" s="5"/>
    </row>
    <row r="20" spans="1:16" x14ac:dyDescent="0.25">
      <c r="A20" s="4"/>
      <c r="B20" s="4"/>
      <c r="C20" s="4"/>
      <c r="D20" s="4"/>
      <c r="E20" s="4"/>
      <c r="F20" s="4"/>
      <c r="G20" s="4"/>
      <c r="H20" s="4"/>
      <c r="I20" s="4"/>
      <c r="K20" s="27" t="s">
        <v>41</v>
      </c>
      <c r="L20" s="28">
        <v>2739766</v>
      </c>
      <c r="O20" s="45"/>
      <c r="P20" s="45"/>
    </row>
    <row r="21" spans="1:16" x14ac:dyDescent="0.25">
      <c r="A21" s="4"/>
      <c r="B21" s="4"/>
      <c r="C21" s="4"/>
      <c r="D21" s="6"/>
      <c r="E21" s="4"/>
      <c r="G21" s="4"/>
      <c r="H21" s="4"/>
      <c r="I21" s="4"/>
      <c r="J21" s="46" t="s">
        <v>61</v>
      </c>
      <c r="K21" s="15" t="s">
        <v>7</v>
      </c>
    </row>
    <row r="22" spans="1:16" x14ac:dyDescent="0.25">
      <c r="B22" t="s">
        <v>0</v>
      </c>
      <c r="C22" s="2" t="s">
        <v>45</v>
      </c>
      <c r="D22" s="2" t="s">
        <v>46</v>
      </c>
      <c r="E22" s="2" t="s">
        <v>47</v>
      </c>
      <c r="F22" s="2" t="s">
        <v>4</v>
      </c>
      <c r="G22" s="2" t="s">
        <v>44</v>
      </c>
      <c r="J22" s="46" t="s">
        <v>62</v>
      </c>
      <c r="K22" s="15" t="s">
        <v>11</v>
      </c>
    </row>
    <row r="23" spans="1:16" x14ac:dyDescent="0.25">
      <c r="B23" s="1" t="str">
        <f t="array" aca="1" ref="B23" ca="1">IF(ROWS($1:1)&lt;=COUNTIF('liste '!$A$2:$A$19,$K$2),INDEX('liste '!$E$2:$E$19,SMALL(IF('liste '!$A$2:$A$19=$K$2,ROW(INDIRECT("1:"&amp;ROWS('liste '!$E$2:$E$19)))),ROWS($1:1))),"")</f>
        <v>27625871</v>
      </c>
      <c r="C23" s="28" t="str">
        <f ca="1">IFERROR(INDEX($B$2:$B$19,MATCH(B23,$E$2:$E$19,0)),"")</f>
        <v>PRODUCT X3</v>
      </c>
      <c r="D23" s="28">
        <f ca="1">IFERROR(INDEX($C$2:$C$19,MATCH(B23,$E$2:$E$19,0)),"")</f>
        <v>4</v>
      </c>
      <c r="E23" s="28">
        <f ca="1">IFERROR(INDEX($D$2:$D$19,MATCH(B23,$E$2:$E$19,0)),"")</f>
        <v>4</v>
      </c>
      <c r="F23" s="28" t="str">
        <f ca="1">IFERROR(INDEX($F$2:$F$19,MATCH(B23,$E$2:$E$19,0)),"")</f>
        <v>Picked Complete</v>
      </c>
      <c r="G23" s="28" t="str">
        <f ca="1">IFERROR(INDEX($G$2:$G$19,MATCH(B23,$E$2:$E$19,0)),"")</f>
        <v>Finished</v>
      </c>
      <c r="I23" s="27" t="s">
        <v>35</v>
      </c>
      <c r="J23" s="46" t="s">
        <v>63</v>
      </c>
      <c r="K23" s="15" t="s">
        <v>5</v>
      </c>
      <c r="N23" s="27" t="s">
        <v>35</v>
      </c>
    </row>
    <row r="24" spans="1:16" x14ac:dyDescent="0.25">
      <c r="B24" s="1" t="str">
        <f t="array" aca="1" ref="B24" ca="1">IF(ROWS($1:2)&lt;=COUNTIF('liste '!$A$2:$A$19,$K$2),INDEX('liste '!$E$2:$E$19,SMALL(IF('liste '!$A$2:$A$19=$K$2,ROW(INDIRECT("1:"&amp;ROWS('liste '!$E$2:$E$19)))),ROWS($1:2))),"")</f>
        <v/>
      </c>
      <c r="C24" s="28" t="str">
        <f ca="1">IFERROR(INDEX($B$2:$B$19,MATCH(B24,$E$2:$E$19,0)),"")</f>
        <v/>
      </c>
      <c r="D24" s="28" t="str">
        <f ca="1">IFERROR(INDEX($C$2:$C$19,MATCH(B24,$E$2:$E$19,0)),"")</f>
        <v/>
      </c>
      <c r="E24" s="28" t="str">
        <f ca="1">IFERROR(INDEX($D$2:$D$19,MATCH(B24,$E$2:$E$19,0)),"")</f>
        <v/>
      </c>
      <c r="F24" s="28" t="str">
        <f ca="1">IFERROR(INDEX($F$2:$F$19,MATCH(B24,$E$2:$E$19,0)),"")</f>
        <v/>
      </c>
      <c r="G24" s="28" t="str">
        <f ca="1">IFERROR(INDEX($G$2:$G$19,MATCH(B24,$E$2:$E$19,0)),"")</f>
        <v/>
      </c>
      <c r="I24" s="15">
        <v>2736155</v>
      </c>
      <c r="J24" s="46" t="s">
        <v>64</v>
      </c>
      <c r="K24" s="15" t="s">
        <v>10</v>
      </c>
      <c r="M24" s="60" t="s">
        <v>71</v>
      </c>
      <c r="N24" s="47">
        <v>2736155</v>
      </c>
    </row>
    <row r="25" spans="1:16" x14ac:dyDescent="0.25">
      <c r="B25" s="1" t="str">
        <f t="array" aca="1" ref="B25" ca="1">IF(ROWS($1:3)&lt;=COUNTIF('liste '!$A$2:$A$19,$K$2),INDEX('liste '!$E$2:$E$19,SMALL(IF('liste '!$A$2:$A$19=$K$2,ROW(INDIRECT("1:"&amp;ROWS('liste '!$E$2:$E$19)))),ROWS($1:3))),"")</f>
        <v/>
      </c>
      <c r="C25" s="28" t="str">
        <f ca="1">IFERROR(INDEX($B$2:$B$19,MATCH(B25,$E$2:$E$19,0)),"")</f>
        <v/>
      </c>
      <c r="D25" s="28" t="str">
        <f ca="1">IFERROR(INDEX($C$2:$C$19,MATCH(B25,$E$2:$E$19,0)),"")</f>
        <v/>
      </c>
      <c r="E25" s="28" t="str">
        <f ca="1">IFERROR(INDEX($D$2:$D$19,MATCH(B25,$E$2:$E$19,0)),"")</f>
        <v/>
      </c>
      <c r="F25" s="28" t="str">
        <f ca="1">IFERROR(INDEX($F$2:$F$19,MATCH(B25,$E$2:$E$19,0)),"")</f>
        <v/>
      </c>
      <c r="G25" s="28" t="str">
        <f ca="1">IFERROR(INDEX($G$2:$G$19,MATCH(B25,$E$2:$E$19,0)),"")</f>
        <v/>
      </c>
      <c r="I25" s="15">
        <v>2739766</v>
      </c>
      <c r="J25" s="46" t="s">
        <v>65</v>
      </c>
      <c r="K25" s="15" t="s">
        <v>12</v>
      </c>
      <c r="M25" s="61"/>
      <c r="N25" s="50">
        <v>2739766</v>
      </c>
    </row>
    <row r="26" spans="1:16" x14ac:dyDescent="0.25">
      <c r="B26" s="1" t="str">
        <f t="array" aca="1" ref="B26" ca="1">IF(ROWS($1:4)&lt;=COUNTIF('liste '!$A$2:$A$19,$K$2),INDEX('liste '!$E$2:$E$19,SMALL(IF('liste '!$A$2:$A$19=$K$2,ROW(INDIRECT("1:"&amp;ROWS('liste '!$E$2:$E$19)))),ROWS($1:4))),"")</f>
        <v/>
      </c>
      <c r="C26" s="28" t="str">
        <f ca="1">IFERROR(INDEX($B$2:$B$19,MATCH(B26,$E$2:$E$19,0)),"")</f>
        <v/>
      </c>
      <c r="D26" s="28" t="str">
        <f ca="1">IFERROR(INDEX($C$2:$C$19,MATCH(B26,$E$2:$E$19,0)),"")</f>
        <v/>
      </c>
      <c r="E26" s="28" t="str">
        <f ca="1">IFERROR(INDEX($D$2:$D$19,MATCH(B26,$E$2:$E$19,0)),"")</f>
        <v/>
      </c>
      <c r="F26" s="28" t="str">
        <f ca="1">IFERROR(INDEX($F$2:$F$19,MATCH(B26,$E$2:$E$19,0)),"")</f>
        <v/>
      </c>
      <c r="G26" s="28" t="str">
        <f ca="1">IFERROR(INDEX($G$2:$G$19,MATCH(B26,$E$2:$E$19,0)),"")</f>
        <v/>
      </c>
      <c r="I26" s="15">
        <v>2755646</v>
      </c>
      <c r="J26" s="46" t="s">
        <v>66</v>
      </c>
      <c r="K26" s="15" t="s">
        <v>9</v>
      </c>
      <c r="M26" s="61"/>
      <c r="N26" s="50">
        <v>2755646</v>
      </c>
    </row>
    <row r="27" spans="1:16" x14ac:dyDescent="0.25">
      <c r="B27" s="1" t="str">
        <f t="array" aca="1" ref="B27" ca="1">IF(ROWS($1:5)&lt;=COUNTIF('liste '!$A$2:$A$19,$K$2),INDEX('liste '!$E$2:$E$19,SMALL(IF('liste '!$A$2:$A$19=$K$2,ROW(INDIRECT("1:"&amp;ROWS('liste '!$E$2:$E$19)))),ROWS($1:5))),"")</f>
        <v/>
      </c>
      <c r="C27" s="28" t="str">
        <f ca="1">IFERROR(INDEX($B$2:$B$19,MATCH(B27,$E$2:$E$19,0)),"")</f>
        <v/>
      </c>
      <c r="D27" s="28" t="str">
        <f ca="1">IFERROR(INDEX($C$2:$C$19,MATCH(B27,$E$2:$E$19,0)),"")</f>
        <v/>
      </c>
      <c r="E27" s="28" t="str">
        <f ca="1">IFERROR(INDEX($D$2:$D$19,MATCH(B27,$E$2:$E$19,0)),"")</f>
        <v/>
      </c>
      <c r="F27" s="28" t="str">
        <f ca="1">IFERROR(INDEX($F$2:$F$19,MATCH(B27,$E$2:$E$19,0)),"")</f>
        <v/>
      </c>
      <c r="G27" s="28" t="str">
        <f ca="1">IFERROR(INDEX($G$2:$G$19,MATCH(B27,$E$2:$E$19,0)),"")</f>
        <v/>
      </c>
      <c r="I27" s="15">
        <v>2761902</v>
      </c>
      <c r="J27" s="46" t="s">
        <v>67</v>
      </c>
      <c r="K27" s="15" t="s">
        <v>6</v>
      </c>
      <c r="M27" s="61"/>
      <c r="N27" s="47">
        <v>2761902</v>
      </c>
    </row>
    <row r="28" spans="1:16" x14ac:dyDescent="0.25">
      <c r="B28" s="1" t="str">
        <f t="array" aca="1" ref="B28" ca="1">IF(ROWS($1:6)&lt;=COUNTIF('liste '!$A$2:$A$19,$K$2),INDEX('liste '!$E$2:$E$19,SMALL(IF('liste '!$A$2:$A$19=$K$2,ROW(INDIRECT("1:"&amp;ROWS('liste '!$E$2:$E$19)))),ROWS($1:6))),"")</f>
        <v/>
      </c>
      <c r="C28" s="28" t="str">
        <f ca="1">IFERROR(INDEX($B$2:$B$19,MATCH(B28,$E$2:$E$19,0)),"")</f>
        <v/>
      </c>
      <c r="D28" s="28" t="str">
        <f ca="1">IFERROR(INDEX($C$2:$C$19,MATCH(B28,$E$2:$E$19,0)),"")</f>
        <v/>
      </c>
      <c r="E28" s="28" t="str">
        <f ca="1">IFERROR(INDEX($D$2:$D$19,MATCH(B28,$E$2:$E$19,0)),"")</f>
        <v/>
      </c>
      <c r="F28" s="28" t="str">
        <f ca="1">IFERROR(INDEX($F$2:$F$19,MATCH(B28,$E$2:$E$19,0)),"")</f>
        <v/>
      </c>
      <c r="G28" s="28" t="str">
        <f ca="1">IFERROR(INDEX($G$2:$G$19,MATCH(B28,$E$2:$E$19,0)),"")</f>
        <v/>
      </c>
      <c r="I28" s="15">
        <v>2762242</v>
      </c>
      <c r="M28" s="61"/>
      <c r="N28" s="51">
        <v>2762242</v>
      </c>
    </row>
    <row r="29" spans="1:16" x14ac:dyDescent="0.25">
      <c r="B29" s="1" t="str">
        <f t="array" aca="1" ref="B29" ca="1">IF(ROWS($1:7)&lt;=COUNTIF('liste '!$A$2:$A$19,$K$2),INDEX('liste '!$E$2:$E$19,SMALL(IF('liste '!$A$2:$A$19=$K$2,ROW(INDIRECT("1:"&amp;ROWS('liste '!$E$2:$E$19)))),ROWS($1:7))),"")</f>
        <v/>
      </c>
      <c r="C29" s="28" t="str">
        <f ca="1">IFERROR(INDEX($B$2:$B$19,MATCH(B29,$E$2:$E$19,0)),"")</f>
        <v/>
      </c>
      <c r="D29" s="28" t="str">
        <f ca="1">IFERROR(INDEX($C$2:$C$19,MATCH(B29,$E$2:$E$19,0)),"")</f>
        <v/>
      </c>
      <c r="E29" s="28" t="str">
        <f ca="1">IFERROR(INDEX($D$2:$D$19,MATCH(B29,$E$2:$E$19,0)),"")</f>
        <v/>
      </c>
      <c r="F29" s="28" t="str">
        <f ca="1">IFERROR(INDEX($F$2:$F$19,MATCH(B29,$E$2:$E$19,0)),"")</f>
        <v/>
      </c>
      <c r="G29" s="28" t="str">
        <f ca="1">IFERROR(INDEX($G$2:$G$19,MATCH(B29,$E$2:$E$19,0)),"")</f>
        <v/>
      </c>
      <c r="I29" s="15">
        <v>2762587</v>
      </c>
      <c r="M29" s="61"/>
      <c r="N29" s="51">
        <v>2762587</v>
      </c>
    </row>
    <row r="30" spans="1:16" x14ac:dyDescent="0.25">
      <c r="B30" s="1" t="str">
        <f t="array" aca="1" ref="B30" ca="1">IF(ROWS($1:8)&lt;=COUNTIF('liste '!$A$2:$A$19,$K$2),INDEX('liste '!$E$2:$E$19,SMALL(IF('liste '!$A$2:$A$19=$K$2,ROW(INDIRECT("1:"&amp;ROWS('liste '!$E$2:$E$19)))),ROWS($1:8))),"")</f>
        <v/>
      </c>
      <c r="C30" s="28" t="str">
        <f ca="1">IFERROR(INDEX($B$2:$B$19,MATCH(B30,$E$2:$E$19,0)),"")</f>
        <v/>
      </c>
      <c r="D30" s="28" t="str">
        <f ca="1">IFERROR(INDEX($C$2:$C$19,MATCH(B30,$E$2:$E$19,0)),"")</f>
        <v/>
      </c>
      <c r="E30" s="28" t="str">
        <f ca="1">IFERROR(INDEX($D$2:$D$19,MATCH(B30,$E$2:$E$19,0)),"")</f>
        <v/>
      </c>
      <c r="F30" s="28" t="str">
        <f ca="1">IFERROR(INDEX($F$2:$F$19,MATCH(B30,$E$2:$E$19,0)),"")</f>
        <v/>
      </c>
      <c r="G30" s="28" t="str">
        <f ca="1">IFERROR(INDEX($G$2:$G$19,MATCH(B30,$E$2:$E$19,0)),"")</f>
        <v/>
      </c>
      <c r="I30" s="15">
        <v>2763125</v>
      </c>
      <c r="M30" s="61"/>
      <c r="N30" s="50">
        <v>2763125</v>
      </c>
    </row>
    <row r="31" spans="1:16" x14ac:dyDescent="0.25">
      <c r="B31" s="1" t="str">
        <f t="array" aca="1" ref="B31" ca="1">IF(ROWS($1:9)&lt;=COUNTIF('liste '!$A$2:$A$19,$K$2),INDEX('liste '!$E$2:$E$19,SMALL(IF('liste '!$A$2:$A$19=$K$2,ROW(INDIRECT("1:"&amp;ROWS('liste '!$E$2:$E$19)))),ROWS($1:9))),"")</f>
        <v/>
      </c>
      <c r="C31" s="28" t="str">
        <f ca="1">IFERROR(INDEX($B$2:$B$19,MATCH(B31,$E$2:$E$19,0)),"")</f>
        <v/>
      </c>
      <c r="D31" s="28" t="str">
        <f ca="1">IFERROR(INDEX($C$2:$C$19,MATCH(B31,$E$2:$E$19,0)),"")</f>
        <v/>
      </c>
      <c r="E31" s="28" t="str">
        <f ca="1">IFERROR(INDEX($D$2:$D$19,MATCH(B31,$E$2:$E$19,0)),"")</f>
        <v/>
      </c>
      <c r="F31" s="28" t="str">
        <f ca="1">IFERROR(INDEX($F$2:$F$19,MATCH(B31,$E$2:$E$19,0)),"")</f>
        <v/>
      </c>
      <c r="G31" s="28" t="str">
        <f ca="1">IFERROR(INDEX($G$2:$G$19,MATCH(B31,$E$2:$E$19,0)),"")</f>
        <v/>
      </c>
      <c r="I31" s="15">
        <v>2763161</v>
      </c>
      <c r="M31" s="61"/>
      <c r="N31" s="47">
        <v>2763161</v>
      </c>
    </row>
    <row r="32" spans="1:16" x14ac:dyDescent="0.25">
      <c r="B32" s="1" t="str">
        <f t="array" aca="1" ref="B32" ca="1">IF(ROWS($1:10)&lt;=COUNTIF('liste '!$A$2:$A$19,$K$2),INDEX('liste '!$E$2:$E$19,SMALL(IF('liste '!$A$2:$A$19=$K$2,ROW(INDIRECT("1:"&amp;ROWS('liste '!$E$2:$E$19)))),ROWS($1:10))),"")</f>
        <v/>
      </c>
      <c r="C32" s="28" t="str">
        <f ca="1">IFERROR(INDEX($B$2:$B$19,MATCH(B32,$E$2:$E$19,0)),"")</f>
        <v/>
      </c>
      <c r="D32" s="28" t="str">
        <f ca="1">IFERROR(INDEX($C$2:$C$19,MATCH(B32,$E$2:$E$19,0)),"")</f>
        <v/>
      </c>
      <c r="E32" s="28" t="str">
        <f ca="1">IFERROR(INDEX($D$2:$D$19,MATCH(B32,$E$2:$E$19,0)),"")</f>
        <v/>
      </c>
      <c r="F32" s="28" t="str">
        <f ca="1">IFERROR(INDEX($F$2:$F$19,MATCH(B32,$E$2:$E$19,0)),"")</f>
        <v/>
      </c>
      <c r="G32" s="28" t="str">
        <f ca="1">IFERROR(INDEX($G$2:$G$19,MATCH(B32,$E$2:$E$19,0)),"")</f>
        <v/>
      </c>
      <c r="I32" s="15">
        <v>2766221</v>
      </c>
      <c r="M32" s="61"/>
      <c r="N32" s="51">
        <v>2766221</v>
      </c>
    </row>
    <row r="33" spans="2:14" x14ac:dyDescent="0.25">
      <c r="B33" s="1" t="str">
        <f t="array" aca="1" ref="B33" ca="1">IF(ROWS($1:11)&lt;=COUNTIF('liste '!$A$2:$A$19,$K$2),INDEX('liste '!$E$2:$E$19,SMALL(IF('liste '!$A$2:$A$19=$K$2,ROW(INDIRECT("1:"&amp;ROWS('liste '!$E$2:$E$19)))),ROWS($1:11))),"")</f>
        <v/>
      </c>
      <c r="C33" s="28" t="str">
        <f ca="1">IFERROR(INDEX($B$2:$B$19,MATCH(B33,$E$2:$E$19,0)),"")</f>
        <v/>
      </c>
      <c r="D33" s="28" t="str">
        <f ca="1">IFERROR(INDEX($C$2:$C$19,MATCH(B33,$E$2:$E$19,0)),"")</f>
        <v/>
      </c>
      <c r="E33" s="28" t="str">
        <f ca="1">IFERROR(INDEX($D$2:$D$19,MATCH(B33,$E$2:$E$19,0)),"")</f>
        <v/>
      </c>
      <c r="F33" s="28" t="str">
        <f ca="1">IFERROR(INDEX($F$2:$F$19,MATCH(B33,$E$2:$E$19,0)),"")</f>
        <v/>
      </c>
      <c r="G33" s="28" t="str">
        <f ca="1">IFERROR(INDEX($G$2:$G$19,MATCH(B33,$E$2:$E$19,0)),"")</f>
        <v/>
      </c>
      <c r="I33" s="15">
        <v>2766485</v>
      </c>
      <c r="M33" s="61"/>
      <c r="N33" s="50">
        <v>2766485</v>
      </c>
    </row>
    <row r="34" spans="2:14" x14ac:dyDescent="0.25">
      <c r="J34" t="s">
        <v>69</v>
      </c>
    </row>
    <row r="35" spans="2:14" x14ac:dyDescent="0.25">
      <c r="H35" s="3" t="s">
        <v>57</v>
      </c>
      <c r="J35" t="s">
        <v>59</v>
      </c>
    </row>
    <row r="36" spans="2:14" x14ac:dyDescent="0.25">
      <c r="H36" t="s">
        <v>58</v>
      </c>
      <c r="J36" t="s">
        <v>60</v>
      </c>
    </row>
    <row r="37" spans="2:14" x14ac:dyDescent="0.25">
      <c r="H37" t="s">
        <v>68</v>
      </c>
      <c r="J37" t="s">
        <v>43</v>
      </c>
    </row>
  </sheetData>
  <mergeCells count="10">
    <mergeCell ref="M24:M33"/>
    <mergeCell ref="J4:L4"/>
    <mergeCell ref="J5:L5"/>
    <mergeCell ref="N4:P4"/>
    <mergeCell ref="N5:P5"/>
    <mergeCell ref="P11:P13"/>
    <mergeCell ref="L11:L12"/>
    <mergeCell ref="L7:L9"/>
    <mergeCell ref="L15:L16"/>
    <mergeCell ref="P7:P8"/>
  </mergeCells>
  <conditionalFormatting sqref="E2:E19">
    <cfRule type="expression" dxfId="0" priority="1">
      <formula>E2="vrai"</formula>
    </cfRule>
  </conditionalFormatting>
  <dataValidations count="2">
    <dataValidation type="list" allowBlank="1" showInputMessage="1" showErrorMessage="1" sqref="K2">
      <formula1>load</formula1>
    </dataValidation>
    <dataValidation type="list" allowBlank="1" showInputMessage="1" showErrorMessage="1" sqref="F2:F19">
      <formula1>Statuts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G1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liste </vt:lpstr>
      <vt:lpstr>Feuil1</vt:lpstr>
      <vt:lpstr>FACTURE</vt:lpstr>
      <vt:lpstr>load</vt:lpstr>
      <vt:lpstr>Statuts</vt:lpstr>
    </vt:vector>
  </TitlesOfParts>
  <Company>NDI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NDI</dc:creator>
  <cp:lastModifiedBy>Michel Ravelojaona/LGSHE FS Logistics Part(michel.ra</cp:lastModifiedBy>
  <dcterms:created xsi:type="dcterms:W3CDTF">2017-01-06T09:22:51Z</dcterms:created>
  <dcterms:modified xsi:type="dcterms:W3CDTF">2017-01-16T12:59:35Z</dcterms:modified>
</cp:coreProperties>
</file>