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em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1" l="1"/>
  <c r="U9" i="1"/>
  <c r="S9" i="1"/>
  <c r="Q9" i="1"/>
  <c r="O9" i="1"/>
  <c r="M9" i="1"/>
  <c r="K9" i="1"/>
  <c r="I9" i="1"/>
  <c r="G9" i="1"/>
  <c r="E9" i="1"/>
  <c r="C9" i="1"/>
  <c r="X8" i="1"/>
  <c r="X9" i="1" s="1"/>
  <c r="W8" i="1"/>
  <c r="V8" i="1"/>
  <c r="V9" i="1" s="1"/>
  <c r="U8" i="1"/>
  <c r="T8" i="1"/>
  <c r="T9" i="1" s="1"/>
  <c r="S8" i="1"/>
  <c r="R8" i="1"/>
  <c r="R9" i="1" s="1"/>
  <c r="Q8" i="1"/>
  <c r="P8" i="1"/>
  <c r="P9" i="1" s="1"/>
  <c r="O8" i="1"/>
  <c r="N8" i="1"/>
  <c r="N9" i="1" s="1"/>
  <c r="M8" i="1"/>
  <c r="L8" i="1"/>
  <c r="L9" i="1" s="1"/>
  <c r="K8" i="1"/>
  <c r="J8" i="1"/>
  <c r="J9" i="1" s="1"/>
  <c r="I8" i="1"/>
  <c r="H8" i="1"/>
  <c r="H9" i="1" s="1"/>
  <c r="G8" i="1"/>
  <c r="F8" i="1"/>
  <c r="F9" i="1" s="1"/>
  <c r="E8" i="1"/>
  <c r="D8" i="1"/>
  <c r="D9" i="1" s="1"/>
  <c r="C8" i="1"/>
  <c r="Y8" i="1" s="1"/>
  <c r="Y7" i="1"/>
  <c r="Y9" i="1" s="1"/>
  <c r="G6" i="1"/>
  <c r="F6" i="1"/>
  <c r="E6" i="1"/>
  <c r="D6" i="1"/>
  <c r="C6" i="1"/>
  <c r="I5" i="1"/>
  <c r="H5" i="1"/>
  <c r="G5" i="1"/>
  <c r="F5" i="1"/>
  <c r="E5" i="1"/>
  <c r="D5" i="1"/>
  <c r="C5" i="1"/>
  <c r="Y4" i="1"/>
  <c r="Y6" i="1" l="1"/>
  <c r="Y5" i="1"/>
</calcChain>
</file>

<file path=xl/sharedStrings.xml><?xml version="1.0" encoding="utf-8"?>
<sst xmlns="http://schemas.openxmlformats.org/spreadsheetml/2006/main" count="9" uniqueCount="9">
  <si>
    <t>Mai</t>
  </si>
  <si>
    <t>Date</t>
  </si>
  <si>
    <t>Mvts Ctl final</t>
  </si>
  <si>
    <t>Taux de service / mois</t>
  </si>
  <si>
    <t xml:space="preserve">Ecart </t>
  </si>
  <si>
    <t>Mvts chronométrie</t>
  </si>
  <si>
    <t>PDP</t>
  </si>
  <si>
    <t>Respect du PDP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</si>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</sst>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8"/>
      <color rgb="FF7030A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7030A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medium">
        <color rgb="FF7030A0"/>
      </bottom>
      <diagonal/>
    </border>
    <border>
      <left/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4" fillId="0" borderId="6" xfId="0" applyNumberFormat="1" applyFont="1" applyBorder="1" applyAlignment="1"/>
    <xf numFmtId="0" fontId="4" fillId="0" borderId="7" xfId="0" applyNumberFormat="1" applyFont="1" applyBorder="1" applyAlignment="1"/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vertical="center"/>
      <protection locked="0"/>
    </xf>
    <xf numFmtId="9" fontId="5" fillId="0" borderId="8" xfId="0" applyNumberFormat="1" applyFont="1" applyBorder="1" applyAlignment="1">
      <alignment vertical="center"/>
    </xf>
    <xf numFmtId="9" fontId="5" fillId="0" borderId="9" xfId="0" applyNumberFormat="1" applyFont="1" applyBorder="1" applyAlignment="1">
      <alignment vertical="center"/>
    </xf>
    <xf numFmtId="9" fontId="5" fillId="0" borderId="9" xfId="1" applyFont="1" applyBorder="1" applyAlignment="1">
      <alignment vertical="center"/>
    </xf>
    <xf numFmtId="0" fontId="6" fillId="0" borderId="9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9" fontId="5" fillId="0" borderId="10" xfId="0" applyNumberFormat="1" applyFont="1" applyBorder="1" applyAlignment="1">
      <alignment vertical="center"/>
    </xf>
    <xf numFmtId="9" fontId="5" fillId="0" borderId="11" xfId="0" applyNumberFormat="1" applyFont="1" applyBorder="1" applyAlignment="1">
      <alignment vertical="center"/>
    </xf>
    <xf numFmtId="0" fontId="5" fillId="0" borderId="9" xfId="0" applyFont="1" applyBorder="1" applyAlignment="1" applyProtection="1">
      <alignment horizontal="right" vertical="center"/>
      <protection locked="0"/>
    </xf>
    <xf numFmtId="0" fontId="4" fillId="0" borderId="7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0"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tabSelected="1" workbookViewId="0">
      <selection activeCell="I13" sqref="I13"/>
    </sheetView>
  </sheetViews>
  <sheetFormatPr baseColWidth="10" defaultRowHeight="15" x14ac:dyDescent="0.25"/>
  <cols>
    <col min="3" max="24" width="5.7109375" customWidth="1"/>
  </cols>
  <sheetData>
    <row r="1" spans="1:25" ht="15.75" thickBot="1" x14ac:dyDescent="0.3">
      <c r="A1" s="1"/>
      <c r="B1" s="1"/>
    </row>
    <row r="2" spans="1:25" ht="15.75" thickBot="1" x14ac:dyDescent="0.3">
      <c r="A2" s="2"/>
      <c r="B2" s="2"/>
      <c r="C2" s="3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thickBot="1" x14ac:dyDescent="0.3">
      <c r="A3" s="5" t="s">
        <v>1</v>
      </c>
      <c r="B3" s="6"/>
      <c r="C3" s="7">
        <v>1</v>
      </c>
      <c r="D3" s="8">
        <v>2</v>
      </c>
      <c r="E3" s="8">
        <v>3</v>
      </c>
      <c r="F3" s="8">
        <v>3</v>
      </c>
      <c r="G3" s="8">
        <v>4</v>
      </c>
      <c r="H3" s="8">
        <v>5</v>
      </c>
      <c r="I3" s="8">
        <v>6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25" t="s">
        <v>8</v>
      </c>
    </row>
    <row r="4" spans="1:25" ht="15.75" thickBot="1" x14ac:dyDescent="0.3">
      <c r="A4" s="9" t="s">
        <v>2</v>
      </c>
      <c r="B4" s="10"/>
      <c r="C4" s="11">
        <v>100</v>
      </c>
      <c r="D4" s="12">
        <v>100</v>
      </c>
      <c r="E4" s="12">
        <v>120</v>
      </c>
      <c r="F4" s="12">
        <v>70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24">
        <f>SUM(C4:X4)</f>
        <v>390</v>
      </c>
    </row>
    <row r="5" spans="1:25" ht="15.75" thickBot="1" x14ac:dyDescent="0.3">
      <c r="A5" s="9" t="s">
        <v>3</v>
      </c>
      <c r="B5" s="10"/>
      <c r="C5" s="13">
        <f>IF(ISBLANK(C4),,((C4)/1)/100)</f>
        <v>1</v>
      </c>
      <c r="D5" s="14">
        <f>IF(ISBLANK(D4),,((D4+C4)/2)/100)</f>
        <v>1</v>
      </c>
      <c r="E5" s="14">
        <f>IF(ISBLANK(E4),,((E4+D4+C4)/3)/100)</f>
        <v>1.0666666666666667</v>
      </c>
      <c r="F5" s="14">
        <f>IF(ISBLANK(F4),,((F4+E4+D4+C4)/4)/100)</f>
        <v>0.97499999999999998</v>
      </c>
      <c r="G5" s="14">
        <f>IF(ISBLANK(G4),,((G4+F4+E4+D4+C4)/5)/100)</f>
        <v>0</v>
      </c>
      <c r="H5" s="15">
        <f>IF(ISBLANK(H4),,((H4+G4+F4+E4+D4+C4)/6)/100)</f>
        <v>0</v>
      </c>
      <c r="I5" s="15">
        <f>IF(ISBLANK(I4),,((I4+H4+G4+F4+E4+D4)/6)/100)</f>
        <v>0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>
        <f>LOOKUP(9^9,C5:X5)</f>
        <v>0</v>
      </c>
    </row>
    <row r="6" spans="1:25" ht="15.75" thickBot="1" x14ac:dyDescent="0.3">
      <c r="A6" s="9" t="s">
        <v>4</v>
      </c>
      <c r="B6" s="10"/>
      <c r="C6" s="16">
        <f>IF(ISBLANK(C4),,C4+-100)</f>
        <v>0</v>
      </c>
      <c r="D6" s="16">
        <f>IF(ISBLANK(D4),  ,D4+C4+-200)</f>
        <v>0</v>
      </c>
      <c r="E6" s="16">
        <f>IF(ISBLANK(E4),  ,E4+D4+C4+-300)</f>
        <v>20</v>
      </c>
      <c r="F6" s="16">
        <f>IF(ISBLANK(F4),  ,F4+E4+D4+C4+-400)</f>
        <v>-10</v>
      </c>
      <c r="G6" s="16">
        <f>IF(ISBLANK(G4),  ,G4+F4+E4+D4+C4+-500)</f>
        <v>0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7">
        <f>SUM(C6:X6)</f>
        <v>10</v>
      </c>
    </row>
    <row r="7" spans="1:25" ht="15.75" thickBot="1" x14ac:dyDescent="0.3">
      <c r="A7" s="9" t="s">
        <v>5</v>
      </c>
      <c r="B7" s="10"/>
      <c r="C7" s="18">
        <v>100</v>
      </c>
      <c r="D7" s="19">
        <v>80</v>
      </c>
      <c r="E7" s="19">
        <v>100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>
        <f>SUM(C7:X7)</f>
        <v>280</v>
      </c>
    </row>
    <row r="8" spans="1:25" ht="15.75" thickBot="1" x14ac:dyDescent="0.3">
      <c r="A8" s="9" t="s">
        <v>6</v>
      </c>
      <c r="B8" s="10"/>
      <c r="C8" s="20">
        <f>IF(ISBLANK(C3),  ,100)</f>
        <v>100</v>
      </c>
      <c r="D8" s="20">
        <f t="shared" ref="D8:X8" si="0">IF(ISBLANK(D3),  ,100)</f>
        <v>100</v>
      </c>
      <c r="E8" s="20">
        <f t="shared" si="0"/>
        <v>100</v>
      </c>
      <c r="F8" s="20">
        <f t="shared" si="0"/>
        <v>100</v>
      </c>
      <c r="G8" s="20">
        <f t="shared" si="0"/>
        <v>100</v>
      </c>
      <c r="H8" s="20">
        <f t="shared" si="0"/>
        <v>100</v>
      </c>
      <c r="I8" s="20">
        <f t="shared" si="0"/>
        <v>100</v>
      </c>
      <c r="J8" s="20">
        <f t="shared" si="0"/>
        <v>0</v>
      </c>
      <c r="K8" s="20">
        <f t="shared" si="0"/>
        <v>0</v>
      </c>
      <c r="L8" s="20">
        <f t="shared" si="0"/>
        <v>0</v>
      </c>
      <c r="M8" s="20">
        <f t="shared" si="0"/>
        <v>0</v>
      </c>
      <c r="N8" s="20">
        <f t="shared" si="0"/>
        <v>0</v>
      </c>
      <c r="O8" s="20">
        <f t="shared" si="0"/>
        <v>0</v>
      </c>
      <c r="P8" s="20">
        <f t="shared" si="0"/>
        <v>0</v>
      </c>
      <c r="Q8" s="20">
        <f t="shared" si="0"/>
        <v>0</v>
      </c>
      <c r="R8" s="20">
        <f t="shared" si="0"/>
        <v>0</v>
      </c>
      <c r="S8" s="20">
        <f t="shared" si="0"/>
        <v>0</v>
      </c>
      <c r="T8" s="20">
        <f t="shared" si="0"/>
        <v>0</v>
      </c>
      <c r="U8" s="20">
        <f t="shared" si="0"/>
        <v>0</v>
      </c>
      <c r="V8" s="20">
        <f t="shared" si="0"/>
        <v>0</v>
      </c>
      <c r="W8" s="20">
        <f t="shared" si="0"/>
        <v>0</v>
      </c>
      <c r="X8" s="20">
        <f t="shared" si="0"/>
        <v>0</v>
      </c>
      <c r="Y8" s="21">
        <f>SUM(C8:X8)</f>
        <v>700</v>
      </c>
    </row>
    <row r="9" spans="1:25" ht="15.75" thickBot="1" x14ac:dyDescent="0.3">
      <c r="A9" s="9" t="s">
        <v>7</v>
      </c>
      <c r="B9" s="10"/>
      <c r="C9" s="22">
        <f>C7/C8</f>
        <v>1</v>
      </c>
      <c r="D9" s="23">
        <f>D7/D8</f>
        <v>0.8</v>
      </c>
      <c r="E9" s="23">
        <f>E7/E8</f>
        <v>1</v>
      </c>
      <c r="F9" s="23">
        <f>F7/F8</f>
        <v>0</v>
      </c>
      <c r="G9" s="23">
        <f>G7/G8</f>
        <v>0</v>
      </c>
      <c r="H9" s="23">
        <f>H7/H8</f>
        <v>0</v>
      </c>
      <c r="I9" s="23">
        <f>I7/I8</f>
        <v>0</v>
      </c>
      <c r="J9" s="23" t="e">
        <f>J7/J8</f>
        <v>#DIV/0!</v>
      </c>
      <c r="K9" s="23" t="e">
        <f>K7/K8</f>
        <v>#DIV/0!</v>
      </c>
      <c r="L9" s="23" t="e">
        <f>L7/L8</f>
        <v>#DIV/0!</v>
      </c>
      <c r="M9" s="23" t="e">
        <f>M7/M8</f>
        <v>#DIV/0!</v>
      </c>
      <c r="N9" s="23" t="e">
        <f>N7/N8</f>
        <v>#DIV/0!</v>
      </c>
      <c r="O9" s="23" t="e">
        <f>O7/O8</f>
        <v>#DIV/0!</v>
      </c>
      <c r="P9" s="23" t="e">
        <f>P7/P8</f>
        <v>#DIV/0!</v>
      </c>
      <c r="Q9" s="23" t="e">
        <f>Q7/Q8</f>
        <v>#DIV/0!</v>
      </c>
      <c r="R9" s="23" t="e">
        <f>R7/R8</f>
        <v>#DIV/0!</v>
      </c>
      <c r="S9" s="23" t="e">
        <f>S7/S8</f>
        <v>#DIV/0!</v>
      </c>
      <c r="T9" s="23" t="e">
        <f>T7/T8</f>
        <v>#DIV/0!</v>
      </c>
      <c r="U9" s="23" t="e">
        <f>U7/U8</f>
        <v>#DIV/0!</v>
      </c>
      <c r="V9" s="23" t="e">
        <f>V7/V8</f>
        <v>#DIV/0!</v>
      </c>
      <c r="W9" s="23" t="e">
        <f>W7/W8</f>
        <v>#DIV/0!</v>
      </c>
      <c r="X9" s="23" t="e">
        <f>X7/X8</f>
        <v>#DIV/0!</v>
      </c>
      <c r="Y9" s="23">
        <f>Y7/Y8</f>
        <v>0.4</v>
      </c>
    </row>
  </sheetData>
  <mergeCells count="9">
    <mergeCell ref="A7:B7"/>
    <mergeCell ref="A8:B8"/>
    <mergeCell ref="A9:B9"/>
    <mergeCell ref="A1:B2"/>
    <mergeCell ref="C2:Y2"/>
    <mergeCell ref="A3:B3"/>
    <mergeCell ref="A4:B4"/>
    <mergeCell ref="A5:B5"/>
    <mergeCell ref="A6:B6"/>
  </mergeCells>
  <conditionalFormatting sqref="C6:Y6">
    <cfRule type="cellIs" dxfId="9" priority="2" operator="lessThan">
      <formula>0</formula>
    </cfRule>
    <cfRule type="cellIs" dxfId="8" priority="3" operator="greaterThanOrEqual">
      <formula>0</formula>
    </cfRule>
    <cfRule type="cellIs" dxfId="7" priority="4" operator="lessThan">
      <formula>0</formula>
    </cfRule>
    <cfRule type="cellIs" dxfId="6" priority="6" operator="greaterThanOrEqual">
      <formula>0</formula>
    </cfRule>
  </conditionalFormatting>
  <conditionalFormatting sqref="C6:X6">
    <cfRule type="cellIs" dxfId="1" priority="5" operator="lessThan">
      <formula>0</formula>
    </cfRule>
  </conditionalFormatting>
  <conditionalFormatting sqref="C6:Y6">
    <cfRule type="cellIs" priority="1" operator="greater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Caem Besançon</dc:creator>
  <cp:lastModifiedBy>Caem Besançon</cp:lastModifiedBy>
  <dcterms:created xsi:type="dcterms:W3CDTF">2015-05-25T16:37:16Z</dcterms:created>
  <dcterms:modified xsi:type="dcterms:W3CDTF">2015-05-25T16:39:42Z</dcterms:modified>
</cp:coreProperties>
</file>