
<file path=[Content_Types].xml><?xml version="1.0" encoding="utf-8"?>
<Types xmlns="http://schemas.openxmlformats.org/package/2006/content-types">
  <Override PartName="/xl/diagrams/layout1.xml" ContentType="application/vnd.openxmlformats-officedocument.drawingml.diagramLayout+xml"/>
  <Override PartName="/xl/diagrams/quickStyle1.xml" ContentType="application/vnd.openxmlformats-officedocument.drawingml.diagramStyle+xml"/>
  <Override PartName="/xl/diagrams/quickStyle2.xml" ContentType="application/vnd.openxmlformats-officedocument.drawingml.diagramStyle+xml"/>
  <Default Extension="bin" ContentType="application/vnd.openxmlformats-officedocument.spreadsheetml.printerSettings"/>
  <Default Extension="png" ContentType="image/png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iagrams/data2.xml" ContentType="application/vnd.openxmlformats-officedocument.drawingml.diagramData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diagrams/data1.xml" ContentType="application/vnd.openxmlformats-officedocument.drawingml.diagramData+xml"/>
  <Override PartName="/xl/diagrams/colors1.xml" ContentType="application/vnd.openxmlformats-officedocument.drawingml.diagramColors+xml"/>
  <Override PartName="/xl/diagrams/colors2.xml" ContentType="application/vnd.openxmlformats-officedocument.drawingml.diagramColors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iagrams/drawing1.xml" ContentType="application/vnd.ms-office.drawingml.diagramDrawing+xml"/>
  <Override PartName="/xl/diagrams/drawing2.xml" ContentType="application/vnd.ms-office.drawingml.diagram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diagrams/layout2.xml" ContentType="application/vnd.openxmlformats-officedocument.drawingml.diagramLayou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45" windowWidth="3960" windowHeight="6720" tabRatio="607" activeTab="4"/>
  </bookViews>
  <sheets>
    <sheet name="Feuil3" sheetId="12" r:id="rId1"/>
    <sheet name="Accueil" sheetId="11" r:id="rId2"/>
    <sheet name="Export Elec" sheetId="1" r:id="rId3"/>
    <sheet name="Export Gaz" sheetId="8" r:id="rId4"/>
    <sheet name="Données Elec" sheetId="3" r:id="rId5"/>
    <sheet name="Données Gaz" sheetId="10" r:id="rId6"/>
    <sheet name="Etude conso Clients Elec" sheetId="4" r:id="rId7"/>
    <sheet name="Etude conso Clients Gaz" sheetId="9" r:id="rId8"/>
    <sheet name="exemple1" sheetId="5" r:id="rId9"/>
    <sheet name="exemple2" sheetId="7" r:id="rId10"/>
  </sheets>
  <definedNames>
    <definedName name="_xlnm._FilterDatabase" localSheetId="2" hidden="1">'Export Elec'!$A$15:$N$99</definedName>
    <definedName name="_xlnm._FilterDatabase" localSheetId="3" hidden="1">'Export Gaz'!$A$15:$J$49</definedName>
  </definedNames>
  <calcPr calcId="125725"/>
</workbook>
</file>

<file path=xl/calcChain.xml><?xml version="1.0" encoding="utf-8"?>
<calcChain xmlns="http://schemas.openxmlformats.org/spreadsheetml/2006/main">
  <c r="N50" i="1"/>
  <c r="N51"/>
  <c r="N52"/>
  <c r="N53"/>
  <c r="N54"/>
  <c r="N55"/>
  <c r="N56"/>
  <c r="N57"/>
  <c r="N58"/>
  <c r="N59"/>
  <c r="N60"/>
  <c r="N61"/>
  <c r="N62"/>
  <c r="N63"/>
  <c r="N64"/>
  <c r="N65"/>
  <c r="N66"/>
  <c r="N67"/>
  <c r="N68"/>
  <c r="N69"/>
  <c r="N70"/>
  <c r="N71"/>
  <c r="N72"/>
  <c r="N73"/>
  <c r="N74"/>
  <c r="N75"/>
  <c r="N76"/>
  <c r="N77"/>
  <c r="N78"/>
  <c r="N79"/>
  <c r="N80"/>
  <c r="N81"/>
  <c r="N82"/>
  <c r="N83"/>
  <c r="N84"/>
  <c r="N85"/>
  <c r="N86"/>
  <c r="N87"/>
  <c r="N88"/>
  <c r="N89"/>
  <c r="N90"/>
  <c r="N91"/>
  <c r="N92"/>
  <c r="N93"/>
  <c r="N94"/>
  <c r="N95"/>
  <c r="N96"/>
  <c r="N97"/>
  <c r="N98"/>
  <c r="N99"/>
  <c r="M82"/>
  <c r="M83"/>
  <c r="M84"/>
  <c r="M85"/>
  <c r="M86"/>
  <c r="M87"/>
  <c r="M88"/>
  <c r="M89"/>
  <c r="M90"/>
  <c r="M91"/>
  <c r="M92"/>
  <c r="M93"/>
  <c r="M94"/>
  <c r="M95"/>
  <c r="M96"/>
  <c r="M97"/>
  <c r="M98"/>
  <c r="M99"/>
  <c r="M81"/>
  <c r="L81"/>
  <c r="M80"/>
  <c r="L80"/>
  <c r="M79"/>
  <c r="L79"/>
  <c r="M78"/>
  <c r="L78"/>
  <c r="M77"/>
  <c r="L77"/>
  <c r="M76"/>
  <c r="L76"/>
  <c r="M75"/>
  <c r="L75"/>
  <c r="M74"/>
  <c r="L74"/>
  <c r="M73"/>
  <c r="L73"/>
  <c r="M72"/>
  <c r="L72"/>
  <c r="M71"/>
  <c r="L71"/>
  <c r="M70"/>
  <c r="L70"/>
  <c r="M69"/>
  <c r="L69"/>
  <c r="M68"/>
  <c r="L68"/>
  <c r="M67"/>
  <c r="L67"/>
  <c r="M66"/>
  <c r="L66"/>
  <c r="M65"/>
  <c r="L65"/>
  <c r="M64"/>
  <c r="L64"/>
  <c r="M63"/>
  <c r="L63"/>
  <c r="M62"/>
  <c r="L62"/>
  <c r="M61"/>
  <c r="L61"/>
  <c r="M60"/>
  <c r="L60"/>
  <c r="M59"/>
  <c r="L59"/>
  <c r="M58"/>
  <c r="L58"/>
  <c r="M57"/>
  <c r="L57"/>
  <c r="M56"/>
  <c r="L56"/>
  <c r="M55"/>
  <c r="L55"/>
  <c r="M54"/>
  <c r="L54"/>
  <c r="M53"/>
  <c r="L53"/>
  <c r="M52"/>
  <c r="L52"/>
  <c r="M51"/>
  <c r="L51"/>
  <c r="M50"/>
  <c r="L50"/>
  <c r="M49"/>
  <c r="L49"/>
  <c r="M48"/>
  <c r="L48"/>
  <c r="M47"/>
  <c r="L47"/>
  <c r="M46"/>
  <c r="L46"/>
  <c r="M45"/>
  <c r="L45"/>
  <c r="M44"/>
  <c r="L44"/>
  <c r="M43"/>
  <c r="L43"/>
  <c r="M42"/>
  <c r="L42"/>
  <c r="M41"/>
  <c r="L41"/>
  <c r="M40"/>
  <c r="L40"/>
  <c r="M39"/>
  <c r="L39"/>
  <c r="M38"/>
  <c r="L38"/>
  <c r="M37"/>
  <c r="L37"/>
  <c r="M36"/>
  <c r="L36"/>
  <c r="M35"/>
  <c r="L35"/>
  <c r="M34"/>
  <c r="L34"/>
  <c r="M33"/>
  <c r="L33"/>
  <c r="M32"/>
  <c r="L32"/>
  <c r="M31"/>
  <c r="L31"/>
  <c r="M30"/>
  <c r="L30"/>
  <c r="M29"/>
  <c r="L29"/>
  <c r="M28"/>
  <c r="L28"/>
  <c r="M27"/>
  <c r="L27"/>
  <c r="M26"/>
  <c r="L26"/>
  <c r="M25"/>
  <c r="L25"/>
  <c r="M24"/>
  <c r="L24"/>
  <c r="M23"/>
  <c r="L23"/>
  <c r="M22"/>
  <c r="L22"/>
  <c r="M21"/>
  <c r="L21"/>
  <c r="M20"/>
  <c r="L20"/>
  <c r="M19"/>
  <c r="L19"/>
  <c r="M18"/>
  <c r="L18"/>
  <c r="M17"/>
  <c r="L17"/>
  <c r="M16"/>
  <c r="L16"/>
  <c r="L17" i="8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L45"/>
  <c r="L46"/>
  <c r="L47"/>
  <c r="L48"/>
  <c r="L49"/>
  <c r="L50"/>
  <c r="L51"/>
  <c r="L52"/>
  <c r="L53"/>
  <c r="L54"/>
  <c r="L55"/>
  <c r="L56"/>
  <c r="L57"/>
  <c r="L58"/>
  <c r="L59"/>
  <c r="L60"/>
  <c r="L16"/>
  <c r="K16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44"/>
  <c r="K45"/>
  <c r="K46"/>
  <c r="K47"/>
  <c r="K48"/>
  <c r="K49"/>
  <c r="K50"/>
  <c r="K51"/>
  <c r="K52"/>
  <c r="K53"/>
  <c r="K54"/>
  <c r="K55"/>
  <c r="K56"/>
  <c r="K57"/>
  <c r="K58"/>
  <c r="K59"/>
  <c r="K60"/>
  <c r="K17"/>
  <c r="K18"/>
  <c r="K19"/>
  <c r="K20"/>
  <c r="K21"/>
  <c r="N16" i="1"/>
  <c r="L18" i="4"/>
  <c r="L19"/>
  <c r="L20"/>
  <c r="L21"/>
  <c r="L22"/>
  <c r="L23"/>
  <c r="L24"/>
  <c r="L25"/>
  <c r="L26"/>
  <c r="L27"/>
  <c r="L28"/>
  <c r="L29"/>
  <c r="K18"/>
  <c r="K19"/>
  <c r="K20"/>
  <c r="K21"/>
  <c r="K22"/>
  <c r="K23"/>
  <c r="K24"/>
  <c r="K25"/>
  <c r="K26"/>
  <c r="K27"/>
  <c r="K28"/>
  <c r="K29"/>
  <c r="J18"/>
  <c r="J19"/>
  <c r="J20"/>
  <c r="J21"/>
  <c r="J22"/>
  <c r="J23"/>
  <c r="J24"/>
  <c r="J25"/>
  <c r="J26"/>
  <c r="J27"/>
  <c r="J28"/>
  <c r="J29"/>
  <c r="E18"/>
  <c r="E19"/>
  <c r="E20"/>
  <c r="E21"/>
  <c r="E22"/>
  <c r="E23"/>
  <c r="E24"/>
  <c r="E25"/>
  <c r="E26"/>
  <c r="E27"/>
  <c r="E28"/>
  <c r="E29"/>
  <c r="C6" i="9"/>
  <c r="D6"/>
  <c r="E6"/>
  <c r="F6"/>
  <c r="C7"/>
  <c r="D7"/>
  <c r="E7"/>
  <c r="F7"/>
  <c r="G7"/>
  <c r="C8"/>
  <c r="D8"/>
  <c r="E8"/>
  <c r="F8"/>
  <c r="G8"/>
  <c r="C9"/>
  <c r="D9"/>
  <c r="E9"/>
  <c r="F9"/>
  <c r="G9"/>
  <c r="C10"/>
  <c r="D10"/>
  <c r="E10"/>
  <c r="F10"/>
  <c r="G10"/>
  <c r="C11"/>
  <c r="D11"/>
  <c r="E11"/>
  <c r="H11" s="1"/>
  <c r="F11"/>
  <c r="G11"/>
  <c r="I11"/>
  <c r="C12"/>
  <c r="D12"/>
  <c r="E12"/>
  <c r="H12" s="1"/>
  <c r="F12"/>
  <c r="G12"/>
  <c r="I12"/>
  <c r="C13"/>
  <c r="D13"/>
  <c r="E13"/>
  <c r="F13"/>
  <c r="G13"/>
  <c r="H13"/>
  <c r="I13"/>
  <c r="C14"/>
  <c r="D14"/>
  <c r="E14"/>
  <c r="H14" s="1"/>
  <c r="F14"/>
  <c r="G14"/>
  <c r="I14"/>
  <c r="C15"/>
  <c r="D15"/>
  <c r="E15"/>
  <c r="F15"/>
  <c r="G15"/>
  <c r="H15"/>
  <c r="I15"/>
  <c r="C16"/>
  <c r="D16"/>
  <c r="E16"/>
  <c r="H16" s="1"/>
  <c r="F16"/>
  <c r="G16"/>
  <c r="I16"/>
  <c r="C17"/>
  <c r="D17"/>
  <c r="E17"/>
  <c r="F17"/>
  <c r="G17"/>
  <c r="H17"/>
  <c r="I17"/>
  <c r="C18"/>
  <c r="D18"/>
  <c r="E18"/>
  <c r="H18" s="1"/>
  <c r="F18"/>
  <c r="G18"/>
  <c r="I18"/>
  <c r="B6"/>
  <c r="B7"/>
  <c r="B8"/>
  <c r="B9"/>
  <c r="B10"/>
  <c r="B11"/>
  <c r="B12"/>
  <c r="B13"/>
  <c r="B14"/>
  <c r="B15"/>
  <c r="B16"/>
  <c r="B17"/>
  <c r="B18"/>
  <c r="I18" i="4"/>
  <c r="H19"/>
  <c r="I19"/>
  <c r="H20"/>
  <c r="I20"/>
  <c r="H21"/>
  <c r="I21"/>
  <c r="H22"/>
  <c r="I22"/>
  <c r="H23"/>
  <c r="I23"/>
  <c r="H24"/>
  <c r="I24"/>
  <c r="H25"/>
  <c r="I25"/>
  <c r="H26"/>
  <c r="I26"/>
  <c r="H27"/>
  <c r="I27"/>
  <c r="H28"/>
  <c r="I28"/>
  <c r="H29"/>
  <c r="I29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6"/>
  <c r="B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6"/>
  <c r="B8"/>
  <c r="H8" s="1"/>
  <c r="C8"/>
  <c r="B9"/>
  <c r="H9" s="1"/>
  <c r="C9"/>
  <c r="I9" s="1"/>
  <c r="B10"/>
  <c r="H10" s="1"/>
  <c r="C10"/>
  <c r="I10" s="1"/>
  <c r="B11"/>
  <c r="C11"/>
  <c r="B12"/>
  <c r="H12" s="1"/>
  <c r="C12"/>
  <c r="B13"/>
  <c r="H13" s="1"/>
  <c r="C13"/>
  <c r="B14"/>
  <c r="H14" s="1"/>
  <c r="C14"/>
  <c r="B15"/>
  <c r="H15" s="1"/>
  <c r="C15"/>
  <c r="B16"/>
  <c r="H16" s="1"/>
  <c r="C16"/>
  <c r="B17"/>
  <c r="H17" s="1"/>
  <c r="C17"/>
  <c r="L17" s="1"/>
  <c r="B18"/>
  <c r="H18" s="1"/>
  <c r="C18"/>
  <c r="B19"/>
  <c r="C19"/>
  <c r="B20"/>
  <c r="C20"/>
  <c r="B21"/>
  <c r="C21"/>
  <c r="B22"/>
  <c r="C22"/>
  <c r="B23"/>
  <c r="C23"/>
  <c r="B24"/>
  <c r="C24"/>
  <c r="B25"/>
  <c r="C25"/>
  <c r="B26"/>
  <c r="C26"/>
  <c r="B27"/>
  <c r="C27"/>
  <c r="B28"/>
  <c r="C28"/>
  <c r="B29"/>
  <c r="C29"/>
  <c r="C7"/>
  <c r="B7"/>
  <c r="C6"/>
  <c r="E6" s="1"/>
  <c r="B19" i="9"/>
  <c r="C19"/>
  <c r="B20"/>
  <c r="C20"/>
  <c r="B21"/>
  <c r="C21"/>
  <c r="B22"/>
  <c r="C22"/>
  <c r="B23"/>
  <c r="C23"/>
  <c r="B24"/>
  <c r="C24"/>
  <c r="B25"/>
  <c r="C25"/>
  <c r="B26"/>
  <c r="C26"/>
  <c r="B27"/>
  <c r="C27"/>
  <c r="B28"/>
  <c r="C28"/>
  <c r="B29"/>
  <c r="C29"/>
  <c r="F19"/>
  <c r="F20"/>
  <c r="F21"/>
  <c r="F22"/>
  <c r="F23"/>
  <c r="F24"/>
  <c r="E21"/>
  <c r="G21" s="1"/>
  <c r="E22"/>
  <c r="I22" s="1"/>
  <c r="E23"/>
  <c r="G23" s="1"/>
  <c r="E24"/>
  <c r="I24" s="1"/>
  <c r="E25"/>
  <c r="G25" s="1"/>
  <c r="E26"/>
  <c r="I26" s="1"/>
  <c r="E27"/>
  <c r="G27" s="1"/>
  <c r="E28"/>
  <c r="I28" s="1"/>
  <c r="E29"/>
  <c r="G29" s="1"/>
  <c r="D19"/>
  <c r="D20"/>
  <c r="D21"/>
  <c r="D22"/>
  <c r="D23"/>
  <c r="D24"/>
  <c r="D25"/>
  <c r="D26"/>
  <c r="D27"/>
  <c r="D28"/>
  <c r="D29"/>
  <c r="E19"/>
  <c r="E20"/>
  <c r="B2"/>
  <c r="B1"/>
  <c r="N17" i="1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M66" i="5"/>
  <c r="L66"/>
  <c r="M65"/>
  <c r="L65"/>
  <c r="M64"/>
  <c r="L64"/>
  <c r="M63"/>
  <c r="L63"/>
  <c r="M62"/>
  <c r="L62"/>
  <c r="M61"/>
  <c r="L61"/>
  <c r="M60"/>
  <c r="L60"/>
  <c r="M59"/>
  <c r="L59"/>
  <c r="M58"/>
  <c r="L58"/>
  <c r="M57"/>
  <c r="L57"/>
  <c r="M56"/>
  <c r="L56"/>
  <c r="M55"/>
  <c r="L55"/>
  <c r="M54"/>
  <c r="L54"/>
  <c r="M53"/>
  <c r="L53"/>
  <c r="M52"/>
  <c r="L52"/>
  <c r="M51"/>
  <c r="L51"/>
  <c r="M50"/>
  <c r="L50"/>
  <c r="M49"/>
  <c r="L49"/>
  <c r="M48"/>
  <c r="L48"/>
  <c r="M47"/>
  <c r="L47"/>
  <c r="M46"/>
  <c r="L46"/>
  <c r="M45"/>
  <c r="L45"/>
  <c r="M44"/>
  <c r="L44"/>
  <c r="M43"/>
  <c r="L43"/>
  <c r="M42"/>
  <c r="L42"/>
  <c r="M41"/>
  <c r="L41"/>
  <c r="M40"/>
  <c r="L40"/>
  <c r="M39"/>
  <c r="L39"/>
  <c r="M38"/>
  <c r="L38"/>
  <c r="M37"/>
  <c r="L37"/>
  <c r="M36"/>
  <c r="L36"/>
  <c r="M35"/>
  <c r="L35"/>
  <c r="M34"/>
  <c r="L34"/>
  <c r="M33"/>
  <c r="L33"/>
  <c r="M32"/>
  <c r="L32"/>
  <c r="M31"/>
  <c r="L31"/>
  <c r="M30"/>
  <c r="L30"/>
  <c r="M29"/>
  <c r="L29"/>
  <c r="M28"/>
  <c r="L28"/>
  <c r="M27"/>
  <c r="L27"/>
  <c r="M26"/>
  <c r="L26"/>
  <c r="M25"/>
  <c r="L25"/>
  <c r="M24"/>
  <c r="L24"/>
  <c r="M23"/>
  <c r="L23"/>
  <c r="M22"/>
  <c r="L22"/>
  <c r="M21"/>
  <c r="L21"/>
  <c r="M20"/>
  <c r="L20"/>
  <c r="M19"/>
  <c r="L19"/>
  <c r="M18"/>
  <c r="L18"/>
  <c r="M17"/>
  <c r="L17"/>
  <c r="M16"/>
  <c r="L16"/>
  <c r="M15"/>
  <c r="L15"/>
  <c r="M14"/>
  <c r="L14"/>
  <c r="M13"/>
  <c r="L13"/>
  <c r="M12"/>
  <c r="L12"/>
  <c r="M11"/>
  <c r="L11"/>
  <c r="M10"/>
  <c r="L10"/>
  <c r="M9"/>
  <c r="L9"/>
  <c r="M8"/>
  <c r="L8"/>
  <c r="M7"/>
  <c r="L7"/>
  <c r="M6"/>
  <c r="L6"/>
  <c r="M5"/>
  <c r="L5"/>
  <c r="M4"/>
  <c r="L4"/>
  <c r="M3"/>
  <c r="L3"/>
  <c r="M2"/>
  <c r="L2"/>
  <c r="M1"/>
  <c r="L1"/>
  <c r="B2" i="4"/>
  <c r="B1"/>
  <c r="E17" l="1"/>
  <c r="K17"/>
  <c r="I17"/>
  <c r="J17"/>
  <c r="I16"/>
  <c r="K16" s="1"/>
  <c r="E16"/>
  <c r="J16"/>
  <c r="L16" s="1"/>
  <c r="E15"/>
  <c r="I15"/>
  <c r="K15" s="1"/>
  <c r="J15"/>
  <c r="L15" s="1"/>
  <c r="I14"/>
  <c r="K14" s="1"/>
  <c r="E14"/>
  <c r="J14"/>
  <c r="L14" s="1"/>
  <c r="E13"/>
  <c r="I13"/>
  <c r="K13" s="1"/>
  <c r="J13"/>
  <c r="I12"/>
  <c r="E12"/>
  <c r="J12" s="1"/>
  <c r="L12" s="1"/>
  <c r="K12"/>
  <c r="H10" i="9"/>
  <c r="I10" s="1"/>
  <c r="I11" i="4"/>
  <c r="K11"/>
  <c r="E10"/>
  <c r="J10" s="1"/>
  <c r="E8"/>
  <c r="J8" s="1"/>
  <c r="E11"/>
  <c r="E9"/>
  <c r="K9" s="1"/>
  <c r="E7"/>
  <c r="J7" s="1"/>
  <c r="J11"/>
  <c r="L11" s="1"/>
  <c r="K10"/>
  <c r="H9" i="9"/>
  <c r="I9" s="1"/>
  <c r="H8"/>
  <c r="I8" s="1"/>
  <c r="H7"/>
  <c r="I7" s="1"/>
  <c r="H11" i="4"/>
  <c r="I8"/>
  <c r="I7"/>
  <c r="H7"/>
  <c r="G28" i="9"/>
  <c r="G26"/>
  <c r="G24"/>
  <c r="G22"/>
  <c r="I29"/>
  <c r="I27"/>
  <c r="I25"/>
  <c r="I23"/>
  <c r="I21"/>
  <c r="I19"/>
  <c r="G19"/>
  <c r="G20"/>
  <c r="I20"/>
  <c r="H29"/>
  <c r="L13" i="4" l="1"/>
  <c r="L10"/>
  <c r="J9"/>
  <c r="L9" s="1"/>
  <c r="K8"/>
  <c r="L8" s="1"/>
  <c r="K7"/>
  <c r="L7" s="1"/>
  <c r="H27" i="9"/>
  <c r="H23"/>
  <c r="H19"/>
  <c r="H26"/>
  <c r="H22"/>
  <c r="H25"/>
  <c r="H21"/>
  <c r="H28"/>
  <c r="H24"/>
  <c r="H20"/>
</calcChain>
</file>

<file path=xl/sharedStrings.xml><?xml version="1.0" encoding="utf-8"?>
<sst xmlns="http://schemas.openxmlformats.org/spreadsheetml/2006/main" count="1624" uniqueCount="205">
  <si>
    <t>CCD</t>
  </si>
  <si>
    <t>NOM CLIENT</t>
  </si>
  <si>
    <t>REF</t>
  </si>
  <si>
    <t>PDL</t>
  </si>
  <si>
    <t>ENERGIE</t>
  </si>
  <si>
    <t>DATE</t>
  </si>
  <si>
    <t>MAT</t>
  </si>
  <si>
    <t>TARIF</t>
  </si>
  <si>
    <t>INDEX HC</t>
  </si>
  <si>
    <t>INDEX HP</t>
  </si>
  <si>
    <t>ORIGINE</t>
  </si>
  <si>
    <t>`234</t>
  </si>
  <si>
    <t>E</t>
  </si>
  <si>
    <t>RELEVE NORMALE</t>
  </si>
  <si>
    <t>INDEX INTERM. ESTIME</t>
  </si>
  <si>
    <t>INDEX MANQ.-DEFAUT LEC</t>
  </si>
  <si>
    <t>Convertion HC</t>
  </si>
  <si>
    <t>Convertion HP</t>
  </si>
  <si>
    <t>typereleve</t>
  </si>
  <si>
    <t>hc</t>
  </si>
  <si>
    <t>hp</t>
  </si>
  <si>
    <t>date</t>
  </si>
  <si>
    <t xml:space="preserve">`    </t>
  </si>
  <si>
    <t>Du</t>
  </si>
  <si>
    <t>Au</t>
  </si>
  <si>
    <t>Nombre de jours</t>
  </si>
  <si>
    <t>Nom Client</t>
  </si>
  <si>
    <t>Matricule compteur</t>
  </si>
  <si>
    <t>Période</t>
  </si>
  <si>
    <t>Moyenne journalière HC</t>
  </si>
  <si>
    <t>Moyenne journalière HP</t>
  </si>
  <si>
    <t>Moyenne mensuelle</t>
  </si>
  <si>
    <t>MR BANKS NICHOLAS</t>
  </si>
  <si>
    <t>`166551030387</t>
  </si>
  <si>
    <t>`23423878420913</t>
  </si>
  <si>
    <t>`408</t>
  </si>
  <si>
    <t>`0202</t>
  </si>
  <si>
    <t>`00503</t>
  </si>
  <si>
    <t>`00861</t>
  </si>
  <si>
    <t>`03436</t>
  </si>
  <si>
    <t>`06676</t>
  </si>
  <si>
    <t>INDEX INTERM. MENSUEL</t>
  </si>
  <si>
    <t>`05762</t>
  </si>
  <si>
    <t>`11566</t>
  </si>
  <si>
    <t>`08317</t>
  </si>
  <si>
    <t>`17136</t>
  </si>
  <si>
    <t>`11492</t>
  </si>
  <si>
    <t>`23559</t>
  </si>
  <si>
    <t>`14222</t>
  </si>
  <si>
    <t>`29300</t>
  </si>
  <si>
    <t>MR BANKS NICOLAS</t>
  </si>
  <si>
    <t>`166551030498</t>
  </si>
  <si>
    <t>`0301</t>
  </si>
  <si>
    <t>`18920</t>
  </si>
  <si>
    <t>`40270</t>
  </si>
  <si>
    <t>INDEX DE DEPART</t>
  </si>
  <si>
    <t>`21397</t>
  </si>
  <si>
    <t>`45318</t>
  </si>
  <si>
    <t>`21653</t>
  </si>
  <si>
    <t>`45776</t>
  </si>
  <si>
    <t>`0321</t>
  </si>
  <si>
    <t>`00037</t>
  </si>
  <si>
    <t>`00096</t>
  </si>
  <si>
    <t>`0341</t>
  </si>
  <si>
    <t>`00200</t>
  </si>
  <si>
    <t>`00324</t>
  </si>
  <si>
    <t>`24596</t>
  </si>
  <si>
    <t>`51712</t>
  </si>
  <si>
    <t>INDEX ESTIME</t>
  </si>
  <si>
    <t>`00076</t>
  </si>
  <si>
    <t>`00199</t>
  </si>
  <si>
    <t>`00421</t>
  </si>
  <si>
    <t>`00683</t>
  </si>
  <si>
    <t>`28211</t>
  </si>
  <si>
    <t>`58994</t>
  </si>
  <si>
    <t>`00111</t>
  </si>
  <si>
    <t>`00294</t>
  </si>
  <si>
    <t>`00599</t>
  </si>
  <si>
    <t>`00972</t>
  </si>
  <si>
    <t>M ET MME OCHTMAN DAMNES</t>
  </si>
  <si>
    <t>`166551030009</t>
  </si>
  <si>
    <t>`2206</t>
  </si>
  <si>
    <t>`25564</t>
  </si>
  <si>
    <t>`55268</t>
  </si>
  <si>
    <t>`2226</t>
  </si>
  <si>
    <t>`00349</t>
  </si>
  <si>
    <t>`00760</t>
  </si>
  <si>
    <t>`2246</t>
  </si>
  <si>
    <t>`00258</t>
  </si>
  <si>
    <t>`00379</t>
  </si>
  <si>
    <t>`25807</t>
  </si>
  <si>
    <t>`55511</t>
  </si>
  <si>
    <t>`25840</t>
  </si>
  <si>
    <t>`55544</t>
  </si>
  <si>
    <t>`26003</t>
  </si>
  <si>
    <t>`55707</t>
  </si>
  <si>
    <t>`00449</t>
  </si>
  <si>
    <t>`00915</t>
  </si>
  <si>
    <t>`00782</t>
  </si>
  <si>
    <t>`01433</t>
  </si>
  <si>
    <t>`00369</t>
  </si>
  <si>
    <t>`00527</t>
  </si>
  <si>
    <t>`26441</t>
  </si>
  <si>
    <t>`56145</t>
  </si>
  <si>
    <t>`00932</t>
  </si>
  <si>
    <t>`01666</t>
  </si>
  <si>
    <t>`00549</t>
  </si>
  <si>
    <t>`00768</t>
  </si>
  <si>
    <t>`26645</t>
  </si>
  <si>
    <t>`56349</t>
  </si>
  <si>
    <t>`00982</t>
  </si>
  <si>
    <t>`01744</t>
  </si>
  <si>
    <t>`00563</t>
  </si>
  <si>
    <t>`00787</t>
  </si>
  <si>
    <t>`26842</t>
  </si>
  <si>
    <t>`56546</t>
  </si>
  <si>
    <t>`26876</t>
  </si>
  <si>
    <t>`56580</t>
  </si>
  <si>
    <t>`27051</t>
  </si>
  <si>
    <t>`56755</t>
  </si>
  <si>
    <t>`00999</t>
  </si>
  <si>
    <t>`01770</t>
  </si>
  <si>
    <t>`01315</t>
  </si>
  <si>
    <t>`02262</t>
  </si>
  <si>
    <t>`00619</t>
  </si>
  <si>
    <t>`27459</t>
  </si>
  <si>
    <t>`57163</t>
  </si>
  <si>
    <t>`01565</t>
  </si>
  <si>
    <t>`02651</t>
  </si>
  <si>
    <t>`00869</t>
  </si>
  <si>
    <t>`01194</t>
  </si>
  <si>
    <t>`27655</t>
  </si>
  <si>
    <t>`57359</t>
  </si>
  <si>
    <t>`01698</t>
  </si>
  <si>
    <t>`02858</t>
  </si>
  <si>
    <t>`27849</t>
  </si>
  <si>
    <t>`57553</t>
  </si>
  <si>
    <t>`27881</t>
  </si>
  <si>
    <t>`57585</t>
  </si>
  <si>
    <t>`28099</t>
  </si>
  <si>
    <t>`57803</t>
  </si>
  <si>
    <t>`01731</t>
  </si>
  <si>
    <t>`02910</t>
  </si>
  <si>
    <t>`166551030165</t>
  </si>
  <si>
    <t>`562</t>
  </si>
  <si>
    <t>`28821</t>
  </si>
  <si>
    <t>`58525</t>
  </si>
  <si>
    <t>`28907</t>
  </si>
  <si>
    <t>`58611</t>
  </si>
  <si>
    <t>`29093</t>
  </si>
  <si>
    <t>`58797</t>
  </si>
  <si>
    <t>`29331</t>
  </si>
  <si>
    <t>`59035</t>
  </si>
  <si>
    <t>`30523</t>
  </si>
  <si>
    <t>`66764</t>
  </si>
  <si>
    <t>AVANT CHANG. COMPTEUR</t>
  </si>
  <si>
    <t>`5306</t>
  </si>
  <si>
    <t>`00000</t>
  </si>
  <si>
    <t>APRES CHANG. COMPTEUR</t>
  </si>
  <si>
    <t>`235</t>
  </si>
  <si>
    <t xml:space="preserve">Convertion Mat </t>
  </si>
  <si>
    <t>mat</t>
  </si>
  <si>
    <t>Consommation totale HP</t>
  </si>
  <si>
    <t>Consommation totale HC</t>
  </si>
  <si>
    <t>PCE</t>
  </si>
  <si>
    <t>INDEX</t>
  </si>
  <si>
    <t>MONSIEUR ARNAL MICHEL</t>
  </si>
  <si>
    <t>`501515291188</t>
  </si>
  <si>
    <t>`23596671440171</t>
  </si>
  <si>
    <t>G</t>
  </si>
  <si>
    <t>`914</t>
  </si>
  <si>
    <t>`8800</t>
  </si>
  <si>
    <t>`00038</t>
  </si>
  <si>
    <t>`601515291197</t>
  </si>
  <si>
    <t>`01286</t>
  </si>
  <si>
    <t>MARCHETTI ANDRE</t>
  </si>
  <si>
    <t>`601515291708</t>
  </si>
  <si>
    <t>`02586</t>
  </si>
  <si>
    <t>`03121</t>
  </si>
  <si>
    <t>index</t>
  </si>
  <si>
    <t>Index</t>
  </si>
  <si>
    <t>Consommation Moyenne Mensuelle</t>
  </si>
  <si>
    <t xml:space="preserve">Consommation Moyenne Journalière </t>
  </si>
  <si>
    <t>Consommation Totale</t>
  </si>
  <si>
    <t>Conversion index</t>
  </si>
  <si>
    <t>Conversion mat</t>
  </si>
  <si>
    <t>00503</t>
  </si>
  <si>
    <t>00861</t>
  </si>
  <si>
    <t>408</t>
  </si>
  <si>
    <t>05762</t>
  </si>
  <si>
    <t>11566</t>
  </si>
  <si>
    <t>11492</t>
  </si>
  <si>
    <t>23559</t>
  </si>
  <si>
    <t>21653</t>
  </si>
  <si>
    <t>45776</t>
  </si>
  <si>
    <t>00037</t>
  </si>
  <si>
    <t>00096</t>
  </si>
  <si>
    <t>00200</t>
  </si>
  <si>
    <t>00324</t>
  </si>
  <si>
    <t>02586</t>
  </si>
  <si>
    <t>914</t>
  </si>
  <si>
    <t>00038</t>
  </si>
  <si>
    <t>00599</t>
  </si>
  <si>
    <t>01286</t>
  </si>
  <si>
    <t>03121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</si>
</sst>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9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6" tint="-0.249977111117893"/>
        <bgColor indexed="64"/>
      </patternFill>
    </fill>
  </fills>
  <borders count="1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2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6" borderId="1" applyNumberFormat="0" applyAlignment="0" applyProtection="0"/>
    <xf numFmtId="0" fontId="5" fillId="0" borderId="2" applyNumberFormat="0" applyFill="0" applyAlignment="0" applyProtection="0"/>
    <xf numFmtId="0" fontId="1" fillId="27" borderId="3" applyNumberFormat="0" applyFont="0" applyAlignment="0" applyProtection="0"/>
    <xf numFmtId="0" fontId="6" fillId="28" borderId="1" applyNumberFormat="0" applyAlignment="0" applyProtection="0"/>
    <xf numFmtId="0" fontId="7" fillId="29" borderId="0" applyNumberFormat="0" applyBorder="0" applyAlignment="0" applyProtection="0"/>
    <xf numFmtId="0" fontId="8" fillId="30" borderId="0" applyNumberFormat="0" applyBorder="0" applyAlignment="0" applyProtection="0"/>
    <xf numFmtId="0" fontId="9" fillId="31" borderId="0" applyNumberFormat="0" applyBorder="0" applyAlignment="0" applyProtection="0"/>
    <xf numFmtId="0" fontId="10" fillId="26" borderId="4" applyNumberFormat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5" applyNumberFormat="0" applyFill="0" applyAlignment="0" applyProtection="0"/>
    <xf numFmtId="0" fontId="14" fillId="0" borderId="6" applyNumberFormat="0" applyFill="0" applyAlignment="0" applyProtection="0"/>
    <xf numFmtId="0" fontId="15" fillId="0" borderId="7" applyNumberFormat="0" applyFill="0" applyAlignment="0" applyProtection="0"/>
    <xf numFmtId="0" fontId="15" fillId="0" borderId="0" applyNumberFormat="0" applyFill="0" applyBorder="0" applyAlignment="0" applyProtection="0"/>
    <xf numFmtId="0" fontId="16" fillId="0" borderId="8" applyNumberFormat="0" applyFill="0" applyAlignment="0" applyProtection="0"/>
    <xf numFmtId="0" fontId="17" fillId="32" borderId="9" applyNumberFormat="0" applyAlignment="0" applyProtection="0"/>
  </cellStyleXfs>
  <cellXfs count="20">
    <xf numFmtId="0" fontId="0" fillId="0" borderId="0" xfId="0"/>
    <xf numFmtId="0" fontId="0" fillId="0" borderId="0" xfId="0"/>
    <xf numFmtId="0" fontId="0" fillId="33" borderId="0" xfId="0" applyFill="1"/>
    <xf numFmtId="0" fontId="0" fillId="34" borderId="0" xfId="0" applyFill="1" applyAlignment="1">
      <alignment horizontal="center" vertical="center" wrapText="1"/>
    </xf>
    <xf numFmtId="0" fontId="0" fillId="0" borderId="0" xfId="0"/>
    <xf numFmtId="2" fontId="0" fillId="0" borderId="0" xfId="0" applyNumberFormat="1"/>
    <xf numFmtId="14" fontId="0" fillId="0" borderId="0" xfId="0" applyNumberFormat="1"/>
    <xf numFmtId="14" fontId="0" fillId="0" borderId="0" xfId="0" applyNumberFormat="1" applyFill="1"/>
    <xf numFmtId="0" fontId="0" fillId="34" borderId="0" xfId="0" applyFill="1" applyAlignment="1">
      <alignment horizontal="center" vertical="center"/>
    </xf>
    <xf numFmtId="1" fontId="0" fillId="0" borderId="0" xfId="0" applyNumberFormat="1"/>
    <xf numFmtId="2" fontId="0" fillId="35" borderId="0" xfId="0" applyNumberFormat="1" applyFill="1"/>
    <xf numFmtId="1" fontId="0" fillId="35" borderId="0" xfId="0" applyNumberFormat="1" applyFill="1"/>
    <xf numFmtId="2" fontId="0" fillId="34" borderId="0" xfId="0" applyNumberFormat="1" applyFill="1" applyAlignment="1">
      <alignment horizontal="center" vertical="center" wrapText="1"/>
    </xf>
    <xf numFmtId="1" fontId="0" fillId="34" borderId="0" xfId="0" applyNumberFormat="1" applyFill="1" applyAlignment="1">
      <alignment horizontal="center" vertical="center" wrapText="1"/>
    </xf>
    <xf numFmtId="0" fontId="0" fillId="0" borderId="0" xfId="0" applyFill="1"/>
    <xf numFmtId="0" fontId="0" fillId="36" borderId="0" xfId="0" applyFill="1"/>
    <xf numFmtId="14" fontId="0" fillId="36" borderId="0" xfId="0" applyNumberFormat="1" applyFill="1"/>
    <xf numFmtId="0" fontId="0" fillId="37" borderId="0" xfId="0" applyFill="1"/>
    <xf numFmtId="0" fontId="0" fillId="38" borderId="0" xfId="0" applyFill="1"/>
    <xf numFmtId="20" fontId="0" fillId="0" borderId="0" xfId="0" applyNumberFormat="1"/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iagrams/colors1.xml><?xml version="1.0" encoding="utf-8"?>
<dgm:colorsDef xmlns:dgm="http://schemas.openxmlformats.org/drawingml/2006/diagram" xmlns:a="http://schemas.openxmlformats.org/drawingml/2006/main" uniqueId="urn:microsoft.com/office/officeart/2005/8/colors/colorful5">
  <dgm:title val=""/>
  <dgm:desc val=""/>
  <dgm:catLst>
    <dgm:cat type="colorful" pri="10500"/>
  </dgm:catLst>
  <dgm:styleLbl name="node0">
    <dgm:fillClrLst meth="repeat">
      <a:schemeClr val="accent4"/>
    </dgm:fillClrLst>
    <dgm:linClrLst meth="repeat">
      <a:schemeClr val="lt1"/>
    </dgm:linClrLst>
    <dgm:effectClrLst/>
    <dgm:txLinClrLst/>
    <dgm:txFillClrLst/>
    <dgm:txEffectClrLst/>
  </dgm:styleLbl>
  <dgm:styleLbl name="node1">
    <dgm:fillClrLst>
      <a:schemeClr val="accent5"/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alignNode1">
    <dgm:fillClrLst>
      <a:schemeClr val="accent5"/>
      <a:schemeClr val="accent6"/>
    </dgm:fillClrLst>
    <dgm:linClrLst>
      <a:schemeClr val="accent5"/>
      <a:schemeClr val="accent6"/>
    </dgm:linClrLst>
    <dgm:effectClrLst/>
    <dgm:txLinClrLst/>
    <dgm:txFillClrLst/>
    <dgm:txEffectClrLst/>
  </dgm:styleLbl>
  <dgm:styleLbl name="lnNode1">
    <dgm:fillClrLst>
      <a:schemeClr val="accent5"/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vennNode1">
    <dgm:fillClrLst>
      <a:schemeClr val="accent5">
        <a:alpha val="50000"/>
      </a:schemeClr>
      <a:schemeClr val="accent6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2"/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5">
        <a:tint val="50000"/>
      </a:schemeClr>
      <a:schemeClr val="accent6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5">
        <a:tint val="50000"/>
      </a:schemeClr>
      <a:schemeClr val="accent6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5">
        <a:tint val="50000"/>
      </a:schemeClr>
      <a:schemeClr val="accent6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>
      <a:schemeClr val="accent5"/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fgSibTrans2D1">
    <dgm:fillClrLst>
      <a:schemeClr val="accent5"/>
      <a:schemeClr val="accent6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SibTrans2D1">
    <dgm:fillClrLst>
      <a:schemeClr val="accent5"/>
      <a:schemeClr val="accent6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1D1">
    <dgm:fillClrLst/>
    <dgm:linClrLst>
      <a:schemeClr val="accent5"/>
      <a:schemeClr val="accent6"/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5"/>
    </dgm:fillClrLst>
    <dgm:linClrLst meth="repeat">
      <a:schemeClr val="accent5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5"/>
    </dgm:fillClrLst>
    <dgm:linClrLst meth="repeat">
      <a:schemeClr val="lt1">
        <a:shade val="80000"/>
      </a:schemeClr>
    </dgm:linClrLst>
    <dgm:effectClrLst/>
    <dgm:txLinClrLst/>
    <dgm:txFillClrLst/>
    <dgm:txEffectClrLst/>
  </dgm:styleLbl>
  <dgm:styleLbl name="asst1">
    <dgm:fillClrLst meth="repeat">
      <a:schemeClr val="accent6"/>
    </dgm:fillClrLst>
    <dgm:linClrLst meth="repeat">
      <a:schemeClr val="lt1">
        <a:shade val="80000"/>
      </a:schemeClr>
    </dgm:linClrLst>
    <dgm:effectClrLst/>
    <dgm:txLinClrLst/>
    <dgm:txFillClrLst/>
    <dgm:txEffectClrLst/>
  </dgm:styleLbl>
  <dgm:styleLbl name="asst2">
    <dgm:fillClrLst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2"/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3"/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5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parChTrans2D3">
    <dgm:fillClrLst meth="repeat"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parChTrans2D4">
    <dgm:fillClrLst meth="repeat">
      <a:schemeClr val="accent1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5"/>
    </dgm:fillClrLst>
    <dgm:linClrLst meth="repeat">
      <a:schemeClr val="accent5"/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6">
        <a:tint val="90000"/>
      </a:schemeClr>
    </dgm:fillClrLst>
    <dgm:linClrLst meth="repeat">
      <a:schemeClr val="accent6"/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6">
        <a:tint val="70000"/>
      </a:schemeClr>
    </dgm:fillClrLst>
    <dgm:linClrLst meth="repeat">
      <a:schemeClr val="accent1"/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6">
        <a:tint val="50000"/>
      </a:schemeClr>
    </dgm:fillClrLst>
    <dgm:linClrLst meth="repeat">
      <a:schemeClr val="accent2"/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5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>
      <a:schemeClr val="accent5"/>
      <a:schemeClr val="accent6"/>
    </dgm:linClrLst>
    <dgm:effectClrLst/>
    <dgm:txLinClrLst/>
    <dgm:txFillClrLst meth="repeat">
      <a:schemeClr val="dk1"/>
    </dgm:txFillClrLst>
    <dgm:txEffectClrLst/>
  </dgm:styleLbl>
  <dgm:styleLbl name="fgAccFollowNode1">
    <dgm:fillClrLst>
      <a:schemeClr val="accent5">
        <a:tint val="40000"/>
        <a:alpha val="90000"/>
      </a:schemeClr>
      <a:schemeClr val="accent6">
        <a:tint val="40000"/>
        <a:alpha val="90000"/>
      </a:schemeClr>
    </dgm:fillClrLst>
    <dgm:linClrLst>
      <a:schemeClr val="accent5">
        <a:tint val="40000"/>
        <a:alpha val="90000"/>
      </a:schemeClr>
      <a:schemeClr val="accent5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>
      <a:schemeClr val="accent5">
        <a:tint val="40000"/>
        <a:alpha val="90000"/>
      </a:schemeClr>
      <a:schemeClr val="accent6">
        <a:tint val="40000"/>
        <a:alpha val="90000"/>
      </a:schemeClr>
    </dgm:fillClrLst>
    <dgm:linClrLst>
      <a:schemeClr val="accent5">
        <a:tint val="40000"/>
        <a:alpha val="90000"/>
      </a:schemeClr>
      <a:schemeClr val="accent6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>
      <a:schemeClr val="accent5">
        <a:tint val="40000"/>
        <a:alpha val="90000"/>
      </a:schemeClr>
      <a:schemeClr val="accent6">
        <a:tint val="40000"/>
        <a:alpha val="90000"/>
      </a:schemeClr>
    </dgm:fillClrLst>
    <dgm:linClrLst>
      <a:schemeClr val="accent5">
        <a:tint val="40000"/>
        <a:alpha val="90000"/>
      </a:schemeClr>
      <a:schemeClr val="accent6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>
      <a:schemeClr val="accent4"/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>
      <a:schemeClr val="accent6"/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>
      <a:schemeClr val="accent1"/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>
      <a:schemeClr val="accent2"/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5">
        <a:tint val="40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5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5">
        <a:tint val="50000"/>
        <a:alpha val="40000"/>
      </a:schemeClr>
    </dgm:fillClrLst>
    <dgm:linClrLst meth="repeat">
      <a:schemeClr val="accent5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5"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colors2.xml><?xml version="1.0" encoding="utf-8"?>
<dgm:colorsDef xmlns:dgm="http://schemas.openxmlformats.org/drawingml/2006/diagram" xmlns:a="http://schemas.openxmlformats.org/drawingml/2006/main" uniqueId="urn:microsoft.com/office/officeart/2005/8/colors/colorful3">
  <dgm:title val=""/>
  <dgm:desc val=""/>
  <dgm:catLst>
    <dgm:cat type="colorful" pri="10300"/>
  </dgm:catLst>
  <dgm:styleLbl name="node0">
    <dgm:fillClrLst meth="repeat">
      <a:schemeClr val="accent2"/>
    </dgm:fillClrLst>
    <dgm:linClrLst meth="repeat">
      <a:schemeClr val="lt1"/>
    </dgm:linClrLst>
    <dgm:effectClrLst/>
    <dgm:txLinClrLst/>
    <dgm:txFillClrLst/>
    <dgm:txEffectClrLst/>
  </dgm:styleLbl>
  <dgm:styleLbl name="node1">
    <dgm:fillClrLst>
      <a:schemeClr val="accent3"/>
      <a:schemeClr val="accent4"/>
    </dgm:fillClrLst>
    <dgm:linClrLst meth="repeat">
      <a:schemeClr val="lt1"/>
    </dgm:linClrLst>
    <dgm:effectClrLst/>
    <dgm:txLinClrLst/>
    <dgm:txFillClrLst/>
    <dgm:txEffectClrLst/>
  </dgm:styleLbl>
  <dgm:styleLbl name="alignNode1">
    <dgm:fillClrLst>
      <a:schemeClr val="accent3"/>
      <a:schemeClr val="accent4"/>
    </dgm:fillClrLst>
    <dgm:linClrLst>
      <a:schemeClr val="accent3"/>
      <a:schemeClr val="accent4"/>
    </dgm:linClrLst>
    <dgm:effectClrLst/>
    <dgm:txLinClrLst/>
    <dgm:txFillClrLst/>
    <dgm:txEffectClrLst/>
  </dgm:styleLbl>
  <dgm:styleLbl name="lnNode1">
    <dgm:fillClrLst>
      <a:schemeClr val="accent3"/>
      <a:schemeClr val="accent4"/>
    </dgm:fillClrLst>
    <dgm:linClrLst meth="repeat">
      <a:schemeClr val="lt1"/>
    </dgm:linClrLst>
    <dgm:effectClrLst/>
    <dgm:txLinClrLst/>
    <dgm:txFillClrLst/>
    <dgm:txEffectClrLst/>
  </dgm:styleLbl>
  <dgm:styleLbl name="vennNode1">
    <dgm:fillClrLst>
      <a:schemeClr val="accent3">
        <a:alpha val="50000"/>
      </a:schemeClr>
      <a:schemeClr val="accent4"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4"/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5"/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3">
        <a:tint val="50000"/>
      </a:schemeClr>
      <a:schemeClr val="accent4">
        <a:tint val="5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3">
        <a:tint val="50000"/>
      </a:schemeClr>
      <a:schemeClr val="accent4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3">
        <a:tint val="50000"/>
      </a:schemeClr>
      <a:schemeClr val="accent4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>
      <a:schemeClr val="accent3"/>
      <a:schemeClr val="accent4"/>
    </dgm:fillClrLst>
    <dgm:linClrLst meth="repeat">
      <a:schemeClr val="lt1"/>
    </dgm:linClrLst>
    <dgm:effectClrLst/>
    <dgm:txLinClrLst/>
    <dgm:txFillClrLst/>
    <dgm:txEffectClrLst/>
  </dgm:styleLbl>
  <dgm:styleLbl name="fgSibTrans2D1">
    <dgm:fillClrLst>
      <a:schemeClr val="accent3"/>
      <a:schemeClr val="accent4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SibTrans2D1">
    <dgm:fillClrLst>
      <a:schemeClr val="accent3"/>
      <a:schemeClr val="accent4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1D1">
    <dgm:fillClrLst/>
    <dgm:linClrLst>
      <a:schemeClr val="accent3"/>
      <a:schemeClr val="accent4"/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3"/>
    </dgm:fillClrLst>
    <dgm:linClrLst meth="repeat">
      <a:schemeClr val="accent3">
        <a:tint val="50000"/>
      </a:schemeClr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3"/>
    </dgm:fillClrLst>
    <dgm:linClrLst meth="repeat">
      <a:schemeClr val="lt1">
        <a:shade val="80000"/>
      </a:schemeClr>
    </dgm:linClrLst>
    <dgm:effectClrLst/>
    <dgm:txLinClrLst/>
    <dgm:txFillClrLst/>
    <dgm:txEffectClrLst/>
  </dgm:styleLbl>
  <dgm:styleLbl name="asst1">
    <dgm:fillClrLst meth="repeat">
      <a:schemeClr val="accent4"/>
    </dgm:fillClrLst>
    <dgm:linClrLst meth="repeat">
      <a:schemeClr val="lt1">
        <a:shade val="80000"/>
      </a:schemeClr>
    </dgm:linClrLst>
    <dgm:effectClrLst/>
    <dgm:txLinClrLst/>
    <dgm:txFillClrLst/>
    <dgm:txEffectClrLst/>
  </dgm:styleLbl>
  <dgm:styleLbl name="asst2">
    <dgm:fillClrLst>
      <a:schemeClr val="accent5"/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6"/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1"/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2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3"/>
    </dgm:fillClrLst>
    <dgm:linClrLst meth="repeat">
      <a:schemeClr val="lt1"/>
    </dgm:linClrLst>
    <dgm:effectClrLst/>
    <dgm:txLinClrLst/>
    <dgm:txFillClrLst/>
    <dgm:txEffectClrLst/>
  </dgm:styleLbl>
  <dgm:styleLbl name="parChTrans2D3">
    <dgm:fillClrLst meth="repeat">
      <a:schemeClr val="accent4"/>
    </dgm:fillClrLst>
    <dgm:linClrLst meth="repeat">
      <a:schemeClr val="lt1"/>
    </dgm:linClrLst>
    <dgm:effectClrLst/>
    <dgm:txLinClrLst/>
    <dgm:txFillClrLst/>
    <dgm:txEffectClrLst/>
  </dgm:styleLbl>
  <dgm:styleLbl name="parChTrans2D4">
    <dgm:fillClrLst meth="repeat">
      <a:schemeClr val="accent5"/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3"/>
    </dgm:fillClrLst>
    <dgm:linClrLst meth="repeat">
      <a:schemeClr val="accent3"/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2">
        <a:tint val="90000"/>
      </a:schemeClr>
    </dgm:fillClrLst>
    <dgm:linClrLst meth="repeat">
      <a:schemeClr val="accent4"/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2">
        <a:tint val="70000"/>
      </a:schemeClr>
    </dgm:fillClrLst>
    <dgm:linClrLst meth="repeat">
      <a:schemeClr val="accent5"/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6">
        <a:tint val="50000"/>
      </a:schemeClr>
    </dgm:fillClrLst>
    <dgm:linClrLst meth="repeat">
      <a:schemeClr val="accent6"/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>
      <a:schemeClr val="accent3"/>
      <a:schemeClr val="accent4"/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>
      <a:schemeClr val="accent3"/>
      <a:schemeClr val="accent4"/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>
      <a:schemeClr val="accent3"/>
      <a:schemeClr val="accent4"/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2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>
      <a:schemeClr val="accent3"/>
      <a:schemeClr val="accent4"/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>
      <a:schemeClr val="accent3"/>
      <a:schemeClr val="accent4"/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>
      <a:schemeClr val="accent3"/>
      <a:schemeClr val="accent4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>
      <a:schemeClr val="accent3"/>
      <a:schemeClr val="accent4"/>
    </dgm:linClrLst>
    <dgm:effectClrLst/>
    <dgm:txLinClrLst/>
    <dgm:txFillClrLst meth="repeat">
      <a:schemeClr val="dk1"/>
    </dgm:txFillClrLst>
    <dgm:txEffectClrLst/>
  </dgm:styleLbl>
  <dgm:styleLbl name="fgAccFollowNode1">
    <dgm:fillClrLst>
      <a:schemeClr val="accent3">
        <a:tint val="40000"/>
        <a:alpha val="90000"/>
      </a:schemeClr>
      <a:schemeClr val="accent4">
        <a:tint val="40000"/>
        <a:alpha val="90000"/>
      </a:schemeClr>
    </dgm:fillClrLst>
    <dgm:linClrLst>
      <a:schemeClr val="accent3">
        <a:tint val="40000"/>
        <a:alpha val="90000"/>
      </a:schemeClr>
      <a:schemeClr val="accent4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>
      <a:schemeClr val="accent3">
        <a:tint val="40000"/>
        <a:alpha val="90000"/>
      </a:schemeClr>
      <a:schemeClr val="accent4">
        <a:tint val="40000"/>
        <a:alpha val="90000"/>
      </a:schemeClr>
    </dgm:fillClrLst>
    <dgm:linClrLst>
      <a:schemeClr val="accent3">
        <a:tint val="40000"/>
        <a:alpha val="90000"/>
      </a:schemeClr>
      <a:schemeClr val="accent4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>
      <a:schemeClr val="accent3">
        <a:tint val="40000"/>
        <a:alpha val="90000"/>
      </a:schemeClr>
      <a:schemeClr val="accent4">
        <a:tint val="40000"/>
        <a:alpha val="90000"/>
      </a:schemeClr>
    </dgm:fillClrLst>
    <dgm:linClrLst>
      <a:schemeClr val="accent3">
        <a:tint val="40000"/>
        <a:alpha val="90000"/>
      </a:schemeClr>
      <a:schemeClr val="accent4">
        <a:tint val="40000"/>
        <a:alpha val="90000"/>
      </a:schemeClr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>
      <a:schemeClr val="accent2"/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>
      <a:schemeClr val="accent4"/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>
      <a:schemeClr val="accent5"/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>
      <a:schemeClr val="accent6"/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3">
        <a:tint val="40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3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2">
        <a:tint val="50000"/>
        <a:alpha val="40000"/>
      </a:schemeClr>
    </dgm:fillClrLst>
    <dgm:linClrLst meth="repeat">
      <a:schemeClr val="accent3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3"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data1.xml><?xml version="1.0" encoding="utf-8"?>
<dgm:dataModel xmlns:dgm="http://schemas.openxmlformats.org/drawingml/2006/diagram" xmlns:a="http://schemas.openxmlformats.org/drawingml/2006/main">
  <dgm:ptLst>
    <dgm:pt modelId="{4A2544F5-BDEF-44DA-84E8-956224CA30D4}" type="doc">
      <dgm:prSet loTypeId="urn:microsoft.com/office/officeart/2005/8/layout/gear1" loCatId="cycle" qsTypeId="urn:microsoft.com/office/officeart/2005/8/quickstyle/simple5" qsCatId="simple" csTypeId="urn:microsoft.com/office/officeart/2005/8/colors/colorful5" csCatId="colorful" phldr="1"/>
      <dgm:spPr/>
    </dgm:pt>
    <dgm:pt modelId="{0959CCB3-9BD4-4774-81F3-662E4E067289}">
      <dgm:prSet phldrT="[Texte]" custT="1"/>
      <dgm:spPr/>
      <dgm:t>
        <a:bodyPr/>
        <a:lstStyle/>
        <a:p>
          <a:r>
            <a:rPr lang="fr-FR" sz="2200"/>
            <a:t>Etude conso Gaz client </a:t>
          </a:r>
        </a:p>
      </dgm:t>
    </dgm:pt>
    <dgm:pt modelId="{9C430F2D-5E77-40AF-9262-C292721CB72A}" type="parTrans" cxnId="{8BDA7657-0920-48B1-96CF-999397865789}">
      <dgm:prSet/>
      <dgm:spPr/>
      <dgm:t>
        <a:bodyPr/>
        <a:lstStyle/>
        <a:p>
          <a:endParaRPr lang="fr-FR"/>
        </a:p>
      </dgm:t>
    </dgm:pt>
    <dgm:pt modelId="{C247483E-5B94-4967-980C-F20F721C786B}" type="sibTrans" cxnId="{8BDA7657-0920-48B1-96CF-999397865789}">
      <dgm:prSet/>
      <dgm:spPr/>
      <dgm:t>
        <a:bodyPr/>
        <a:lstStyle/>
        <a:p>
          <a:endParaRPr lang="fr-FR"/>
        </a:p>
      </dgm:t>
    </dgm:pt>
    <dgm:pt modelId="{F74FB814-C88D-4E48-B9FD-0EB33264B883}">
      <dgm:prSet phldrT="[Texte]"/>
      <dgm:spPr/>
      <dgm:t>
        <a:bodyPr/>
        <a:lstStyle/>
        <a:p>
          <a:r>
            <a:rPr lang="fr-FR"/>
            <a:t>Etude conso Gaz pred + client (usage TC)</a:t>
          </a:r>
        </a:p>
      </dgm:t>
    </dgm:pt>
    <dgm:pt modelId="{1F4A1BD3-E1C9-4535-99A2-DE2A46A6D884}" type="parTrans" cxnId="{0E12EF90-4CBC-4073-B05F-B89C9E82C2D8}">
      <dgm:prSet/>
      <dgm:spPr/>
      <dgm:t>
        <a:bodyPr/>
        <a:lstStyle/>
        <a:p>
          <a:endParaRPr lang="fr-FR"/>
        </a:p>
      </dgm:t>
    </dgm:pt>
    <dgm:pt modelId="{A0820B7C-3D00-4030-8D5A-424AF80695FB}" type="sibTrans" cxnId="{0E12EF90-4CBC-4073-B05F-B89C9E82C2D8}">
      <dgm:prSet/>
      <dgm:spPr/>
      <dgm:t>
        <a:bodyPr/>
        <a:lstStyle/>
        <a:p>
          <a:endParaRPr lang="fr-FR"/>
        </a:p>
      </dgm:t>
    </dgm:pt>
    <dgm:pt modelId="{1249AAC2-8DF4-47BB-AC5E-681677536D50}">
      <dgm:prSet phldrT="[Texte]" custT="1"/>
      <dgm:spPr/>
      <dgm:t>
        <a:bodyPr/>
        <a:lstStyle/>
        <a:p>
          <a:r>
            <a:rPr lang="fr-FR" sz="2700"/>
            <a:t>Export Gaz</a:t>
          </a:r>
        </a:p>
      </dgm:t>
    </dgm:pt>
    <dgm:pt modelId="{603165F8-9E0F-4178-BBDC-7294F9DC8D97}" type="parTrans" cxnId="{93A09D9F-376C-4713-832B-0F8BAF7412AE}">
      <dgm:prSet/>
      <dgm:spPr/>
      <dgm:t>
        <a:bodyPr/>
        <a:lstStyle/>
        <a:p>
          <a:endParaRPr lang="fr-FR"/>
        </a:p>
      </dgm:t>
    </dgm:pt>
    <dgm:pt modelId="{E1EA001A-98E1-4DCA-BCA0-02044261F797}" type="sibTrans" cxnId="{93A09D9F-376C-4713-832B-0F8BAF7412AE}">
      <dgm:prSet/>
      <dgm:spPr/>
      <dgm:t>
        <a:bodyPr/>
        <a:lstStyle/>
        <a:p>
          <a:endParaRPr lang="fr-FR"/>
        </a:p>
      </dgm:t>
    </dgm:pt>
    <dgm:pt modelId="{A5292815-2A8F-4CD7-B6D8-FA5E77E7475E}" type="pres">
      <dgm:prSet presAssocID="{4A2544F5-BDEF-44DA-84E8-956224CA30D4}" presName="composite" presStyleCnt="0">
        <dgm:presLayoutVars>
          <dgm:chMax val="3"/>
          <dgm:animLvl val="lvl"/>
          <dgm:resizeHandles val="exact"/>
        </dgm:presLayoutVars>
      </dgm:prSet>
      <dgm:spPr/>
    </dgm:pt>
    <dgm:pt modelId="{D651A34E-CE11-4F13-9D2B-3DC9DAB0B049}" type="pres">
      <dgm:prSet presAssocID="{0959CCB3-9BD4-4774-81F3-662E4E067289}" presName="gear1" presStyleLbl="node1" presStyleIdx="0" presStyleCnt="3">
        <dgm:presLayoutVars>
          <dgm:chMax val="1"/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7984ED62-A9B2-4CBC-B5E7-233EDE924D4C}" type="pres">
      <dgm:prSet presAssocID="{0959CCB3-9BD4-4774-81F3-662E4E067289}" presName="gear1srcNode" presStyleLbl="node1" presStyleIdx="0" presStyleCnt="3"/>
      <dgm:spPr/>
      <dgm:t>
        <a:bodyPr/>
        <a:lstStyle/>
        <a:p>
          <a:endParaRPr lang="fr-FR"/>
        </a:p>
      </dgm:t>
    </dgm:pt>
    <dgm:pt modelId="{06F91839-7801-44FF-90CC-A7072F692A8F}" type="pres">
      <dgm:prSet presAssocID="{0959CCB3-9BD4-4774-81F3-662E4E067289}" presName="gear1dstNode" presStyleLbl="node1" presStyleIdx="0" presStyleCnt="3"/>
      <dgm:spPr/>
      <dgm:t>
        <a:bodyPr/>
        <a:lstStyle/>
        <a:p>
          <a:endParaRPr lang="fr-FR"/>
        </a:p>
      </dgm:t>
    </dgm:pt>
    <dgm:pt modelId="{FBD174ED-F217-4337-85EA-8051C8E2CFC5}" type="pres">
      <dgm:prSet presAssocID="{F74FB814-C88D-4E48-B9FD-0EB33264B883}" presName="gear2" presStyleLbl="node1" presStyleIdx="1" presStyleCnt="3">
        <dgm:presLayoutVars>
          <dgm:chMax val="1"/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ED6EE75E-F6F7-4624-985A-545D2A5605D5}" type="pres">
      <dgm:prSet presAssocID="{F74FB814-C88D-4E48-B9FD-0EB33264B883}" presName="gear2srcNode" presStyleLbl="node1" presStyleIdx="1" presStyleCnt="3"/>
      <dgm:spPr/>
      <dgm:t>
        <a:bodyPr/>
        <a:lstStyle/>
        <a:p>
          <a:endParaRPr lang="fr-FR"/>
        </a:p>
      </dgm:t>
    </dgm:pt>
    <dgm:pt modelId="{CD081B8E-955F-4EA5-8179-FB6287520C7B}" type="pres">
      <dgm:prSet presAssocID="{F74FB814-C88D-4E48-B9FD-0EB33264B883}" presName="gear2dstNode" presStyleLbl="node1" presStyleIdx="1" presStyleCnt="3"/>
      <dgm:spPr/>
      <dgm:t>
        <a:bodyPr/>
        <a:lstStyle/>
        <a:p>
          <a:endParaRPr lang="fr-FR"/>
        </a:p>
      </dgm:t>
    </dgm:pt>
    <dgm:pt modelId="{5B57E6D2-8BA9-4AD5-8638-E78DF8BB8773}" type="pres">
      <dgm:prSet presAssocID="{1249AAC2-8DF4-47BB-AC5E-681677536D50}" presName="gear3" presStyleLbl="node1" presStyleIdx="2" presStyleCnt="3"/>
      <dgm:spPr/>
      <dgm:t>
        <a:bodyPr/>
        <a:lstStyle/>
        <a:p>
          <a:endParaRPr lang="fr-FR"/>
        </a:p>
      </dgm:t>
    </dgm:pt>
    <dgm:pt modelId="{9787BF25-9FCD-4B3A-9E8E-64585DD62CD3}" type="pres">
      <dgm:prSet presAssocID="{1249AAC2-8DF4-47BB-AC5E-681677536D50}" presName="gear3tx" presStyleLbl="node1" presStyleIdx="2" presStyleCnt="3">
        <dgm:presLayoutVars>
          <dgm:chMax val="1"/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A4C5FB32-AF38-4759-9735-718469F551AE}" type="pres">
      <dgm:prSet presAssocID="{1249AAC2-8DF4-47BB-AC5E-681677536D50}" presName="gear3srcNode" presStyleLbl="node1" presStyleIdx="2" presStyleCnt="3"/>
      <dgm:spPr/>
      <dgm:t>
        <a:bodyPr/>
        <a:lstStyle/>
        <a:p>
          <a:endParaRPr lang="fr-FR"/>
        </a:p>
      </dgm:t>
    </dgm:pt>
    <dgm:pt modelId="{CE05BC57-6219-4B44-A17D-B16CAF1DE1BB}" type="pres">
      <dgm:prSet presAssocID="{1249AAC2-8DF4-47BB-AC5E-681677536D50}" presName="gear3dstNode" presStyleLbl="node1" presStyleIdx="2" presStyleCnt="3"/>
      <dgm:spPr/>
      <dgm:t>
        <a:bodyPr/>
        <a:lstStyle/>
        <a:p>
          <a:endParaRPr lang="fr-FR"/>
        </a:p>
      </dgm:t>
    </dgm:pt>
    <dgm:pt modelId="{9752DAD9-153C-40A5-BC80-EEBB2AC931C1}" type="pres">
      <dgm:prSet presAssocID="{C247483E-5B94-4967-980C-F20F721C786B}" presName="connector1" presStyleLbl="sibTrans2D1" presStyleIdx="0" presStyleCnt="3"/>
      <dgm:spPr/>
      <dgm:t>
        <a:bodyPr/>
        <a:lstStyle/>
        <a:p>
          <a:endParaRPr lang="fr-FR"/>
        </a:p>
      </dgm:t>
    </dgm:pt>
    <dgm:pt modelId="{9C2131F0-879A-4E08-BAD6-36DF4D9AF003}" type="pres">
      <dgm:prSet presAssocID="{A0820B7C-3D00-4030-8D5A-424AF80695FB}" presName="connector2" presStyleLbl="sibTrans2D1" presStyleIdx="1" presStyleCnt="3"/>
      <dgm:spPr/>
      <dgm:t>
        <a:bodyPr/>
        <a:lstStyle/>
        <a:p>
          <a:endParaRPr lang="fr-FR"/>
        </a:p>
      </dgm:t>
    </dgm:pt>
    <dgm:pt modelId="{AB846D79-1F6C-469B-9586-D80B6BDFE79A}" type="pres">
      <dgm:prSet presAssocID="{E1EA001A-98E1-4DCA-BCA0-02044261F797}" presName="connector3" presStyleLbl="sibTrans2D1" presStyleIdx="2" presStyleCnt="3"/>
      <dgm:spPr/>
      <dgm:t>
        <a:bodyPr/>
        <a:lstStyle/>
        <a:p>
          <a:endParaRPr lang="fr-FR"/>
        </a:p>
      </dgm:t>
    </dgm:pt>
  </dgm:ptLst>
  <dgm:cxnLst>
    <dgm:cxn modelId="{C26522C0-9139-46EB-AB0F-CE9428597FAC}" type="presOf" srcId="{4A2544F5-BDEF-44DA-84E8-956224CA30D4}" destId="{A5292815-2A8F-4CD7-B6D8-FA5E77E7475E}" srcOrd="0" destOrd="0" presId="urn:microsoft.com/office/officeart/2005/8/layout/gear1"/>
    <dgm:cxn modelId="{A39BEADB-9D1F-45C5-A784-37708B652D32}" type="presOf" srcId="{C247483E-5B94-4967-980C-F20F721C786B}" destId="{9752DAD9-153C-40A5-BC80-EEBB2AC931C1}" srcOrd="0" destOrd="0" presId="urn:microsoft.com/office/officeart/2005/8/layout/gear1"/>
    <dgm:cxn modelId="{18912973-0055-4145-B8A2-42A72578E36E}" type="presOf" srcId="{1249AAC2-8DF4-47BB-AC5E-681677536D50}" destId="{CE05BC57-6219-4B44-A17D-B16CAF1DE1BB}" srcOrd="3" destOrd="0" presId="urn:microsoft.com/office/officeart/2005/8/layout/gear1"/>
    <dgm:cxn modelId="{32EC2C0D-BD79-449B-9E8F-CDE8B6B791A7}" type="presOf" srcId="{1249AAC2-8DF4-47BB-AC5E-681677536D50}" destId="{A4C5FB32-AF38-4759-9735-718469F551AE}" srcOrd="2" destOrd="0" presId="urn:microsoft.com/office/officeart/2005/8/layout/gear1"/>
    <dgm:cxn modelId="{F0D0A106-AA47-4C1B-B036-FF31BDA19335}" type="presOf" srcId="{F74FB814-C88D-4E48-B9FD-0EB33264B883}" destId="{CD081B8E-955F-4EA5-8179-FB6287520C7B}" srcOrd="2" destOrd="0" presId="urn:microsoft.com/office/officeart/2005/8/layout/gear1"/>
    <dgm:cxn modelId="{FBA69873-3648-4620-B5C3-D50808D00A26}" type="presOf" srcId="{1249AAC2-8DF4-47BB-AC5E-681677536D50}" destId="{5B57E6D2-8BA9-4AD5-8638-E78DF8BB8773}" srcOrd="0" destOrd="0" presId="urn:microsoft.com/office/officeart/2005/8/layout/gear1"/>
    <dgm:cxn modelId="{B2AA749E-A7DD-4C30-847B-E86B2F9A6F0D}" type="presOf" srcId="{E1EA001A-98E1-4DCA-BCA0-02044261F797}" destId="{AB846D79-1F6C-469B-9586-D80B6BDFE79A}" srcOrd="0" destOrd="0" presId="urn:microsoft.com/office/officeart/2005/8/layout/gear1"/>
    <dgm:cxn modelId="{09E4D8C5-6E75-4C17-B91C-2297482B3301}" type="presOf" srcId="{0959CCB3-9BD4-4774-81F3-662E4E067289}" destId="{06F91839-7801-44FF-90CC-A7072F692A8F}" srcOrd="2" destOrd="0" presId="urn:microsoft.com/office/officeart/2005/8/layout/gear1"/>
    <dgm:cxn modelId="{93A09D9F-376C-4713-832B-0F8BAF7412AE}" srcId="{4A2544F5-BDEF-44DA-84E8-956224CA30D4}" destId="{1249AAC2-8DF4-47BB-AC5E-681677536D50}" srcOrd="2" destOrd="0" parTransId="{603165F8-9E0F-4178-BBDC-7294F9DC8D97}" sibTransId="{E1EA001A-98E1-4DCA-BCA0-02044261F797}"/>
    <dgm:cxn modelId="{37BA4088-C99B-4675-A41B-6D8F4C2C3794}" type="presOf" srcId="{0959CCB3-9BD4-4774-81F3-662E4E067289}" destId="{7984ED62-A9B2-4CBC-B5E7-233EDE924D4C}" srcOrd="1" destOrd="0" presId="urn:microsoft.com/office/officeart/2005/8/layout/gear1"/>
    <dgm:cxn modelId="{18E3B026-263C-49C8-83AA-3E836CFAA133}" type="presOf" srcId="{F74FB814-C88D-4E48-B9FD-0EB33264B883}" destId="{FBD174ED-F217-4337-85EA-8051C8E2CFC5}" srcOrd="0" destOrd="0" presId="urn:microsoft.com/office/officeart/2005/8/layout/gear1"/>
    <dgm:cxn modelId="{8BDA7657-0920-48B1-96CF-999397865789}" srcId="{4A2544F5-BDEF-44DA-84E8-956224CA30D4}" destId="{0959CCB3-9BD4-4774-81F3-662E4E067289}" srcOrd="0" destOrd="0" parTransId="{9C430F2D-5E77-40AF-9262-C292721CB72A}" sibTransId="{C247483E-5B94-4967-980C-F20F721C786B}"/>
    <dgm:cxn modelId="{CD6468EE-8DF2-4ABF-B150-2AF78EEC4EEA}" type="presOf" srcId="{A0820B7C-3D00-4030-8D5A-424AF80695FB}" destId="{9C2131F0-879A-4E08-BAD6-36DF4D9AF003}" srcOrd="0" destOrd="0" presId="urn:microsoft.com/office/officeart/2005/8/layout/gear1"/>
    <dgm:cxn modelId="{B1801AAE-EB91-4FE0-A00C-35E916D047A4}" type="presOf" srcId="{F74FB814-C88D-4E48-B9FD-0EB33264B883}" destId="{ED6EE75E-F6F7-4624-985A-545D2A5605D5}" srcOrd="1" destOrd="0" presId="urn:microsoft.com/office/officeart/2005/8/layout/gear1"/>
    <dgm:cxn modelId="{86DA3747-50D6-4220-9169-EA0DA641919A}" type="presOf" srcId="{0959CCB3-9BD4-4774-81F3-662E4E067289}" destId="{D651A34E-CE11-4F13-9D2B-3DC9DAB0B049}" srcOrd="0" destOrd="0" presId="urn:microsoft.com/office/officeart/2005/8/layout/gear1"/>
    <dgm:cxn modelId="{0E12EF90-4CBC-4073-B05F-B89C9E82C2D8}" srcId="{4A2544F5-BDEF-44DA-84E8-956224CA30D4}" destId="{F74FB814-C88D-4E48-B9FD-0EB33264B883}" srcOrd="1" destOrd="0" parTransId="{1F4A1BD3-E1C9-4535-99A2-DE2A46A6D884}" sibTransId="{A0820B7C-3D00-4030-8D5A-424AF80695FB}"/>
    <dgm:cxn modelId="{75E2D170-FFB2-47E3-BDD9-0DAB25A05C4E}" type="presOf" srcId="{1249AAC2-8DF4-47BB-AC5E-681677536D50}" destId="{9787BF25-9FCD-4B3A-9E8E-64585DD62CD3}" srcOrd="1" destOrd="0" presId="urn:microsoft.com/office/officeart/2005/8/layout/gear1"/>
    <dgm:cxn modelId="{0A609A41-A803-4A52-9A08-B943E0185E3D}" type="presParOf" srcId="{A5292815-2A8F-4CD7-B6D8-FA5E77E7475E}" destId="{D651A34E-CE11-4F13-9D2B-3DC9DAB0B049}" srcOrd="0" destOrd="0" presId="urn:microsoft.com/office/officeart/2005/8/layout/gear1"/>
    <dgm:cxn modelId="{154368EE-D25A-4E18-B2A4-BEC1DE57A467}" type="presParOf" srcId="{A5292815-2A8F-4CD7-B6D8-FA5E77E7475E}" destId="{7984ED62-A9B2-4CBC-B5E7-233EDE924D4C}" srcOrd="1" destOrd="0" presId="urn:microsoft.com/office/officeart/2005/8/layout/gear1"/>
    <dgm:cxn modelId="{428A1249-4E81-4BA4-B907-73DE048C4BFF}" type="presParOf" srcId="{A5292815-2A8F-4CD7-B6D8-FA5E77E7475E}" destId="{06F91839-7801-44FF-90CC-A7072F692A8F}" srcOrd="2" destOrd="0" presId="urn:microsoft.com/office/officeart/2005/8/layout/gear1"/>
    <dgm:cxn modelId="{6DFCB38E-6F62-4A41-93B3-251319DBE61C}" type="presParOf" srcId="{A5292815-2A8F-4CD7-B6D8-FA5E77E7475E}" destId="{FBD174ED-F217-4337-85EA-8051C8E2CFC5}" srcOrd="3" destOrd="0" presId="urn:microsoft.com/office/officeart/2005/8/layout/gear1"/>
    <dgm:cxn modelId="{3BF6E60F-6611-4507-A3E4-1850F11AB5DB}" type="presParOf" srcId="{A5292815-2A8F-4CD7-B6D8-FA5E77E7475E}" destId="{ED6EE75E-F6F7-4624-985A-545D2A5605D5}" srcOrd="4" destOrd="0" presId="urn:microsoft.com/office/officeart/2005/8/layout/gear1"/>
    <dgm:cxn modelId="{1BEA5817-56DD-4C4D-BE0B-AB62D1521908}" type="presParOf" srcId="{A5292815-2A8F-4CD7-B6D8-FA5E77E7475E}" destId="{CD081B8E-955F-4EA5-8179-FB6287520C7B}" srcOrd="5" destOrd="0" presId="urn:microsoft.com/office/officeart/2005/8/layout/gear1"/>
    <dgm:cxn modelId="{34087DB4-FAFF-46E8-8389-CA1D64E5B9B9}" type="presParOf" srcId="{A5292815-2A8F-4CD7-B6D8-FA5E77E7475E}" destId="{5B57E6D2-8BA9-4AD5-8638-E78DF8BB8773}" srcOrd="6" destOrd="0" presId="urn:microsoft.com/office/officeart/2005/8/layout/gear1"/>
    <dgm:cxn modelId="{4311E25C-451F-47D4-B635-580F3A920EB0}" type="presParOf" srcId="{A5292815-2A8F-4CD7-B6D8-FA5E77E7475E}" destId="{9787BF25-9FCD-4B3A-9E8E-64585DD62CD3}" srcOrd="7" destOrd="0" presId="urn:microsoft.com/office/officeart/2005/8/layout/gear1"/>
    <dgm:cxn modelId="{1E0DBCD0-BCC2-475D-B4C4-866AAA7BA884}" type="presParOf" srcId="{A5292815-2A8F-4CD7-B6D8-FA5E77E7475E}" destId="{A4C5FB32-AF38-4759-9735-718469F551AE}" srcOrd="8" destOrd="0" presId="urn:microsoft.com/office/officeart/2005/8/layout/gear1"/>
    <dgm:cxn modelId="{7E48B306-2F84-47E1-99FF-1EB3889BB6B5}" type="presParOf" srcId="{A5292815-2A8F-4CD7-B6D8-FA5E77E7475E}" destId="{CE05BC57-6219-4B44-A17D-B16CAF1DE1BB}" srcOrd="9" destOrd="0" presId="urn:microsoft.com/office/officeart/2005/8/layout/gear1"/>
    <dgm:cxn modelId="{71250CBC-E54E-43A7-A5E0-C49712FE20B4}" type="presParOf" srcId="{A5292815-2A8F-4CD7-B6D8-FA5E77E7475E}" destId="{9752DAD9-153C-40A5-BC80-EEBB2AC931C1}" srcOrd="10" destOrd="0" presId="urn:microsoft.com/office/officeart/2005/8/layout/gear1"/>
    <dgm:cxn modelId="{79500EB6-5C04-4409-A9CE-7BD324BA3E05}" type="presParOf" srcId="{A5292815-2A8F-4CD7-B6D8-FA5E77E7475E}" destId="{9C2131F0-879A-4E08-BAD6-36DF4D9AF003}" srcOrd="11" destOrd="0" presId="urn:microsoft.com/office/officeart/2005/8/layout/gear1"/>
    <dgm:cxn modelId="{50AD3A64-6CEF-4947-9BC4-7AF0278E94BF}" type="presParOf" srcId="{A5292815-2A8F-4CD7-B6D8-FA5E77E7475E}" destId="{AB846D79-1F6C-469B-9586-D80B6BDFE79A}" srcOrd="12" destOrd="0" presId="urn:microsoft.com/office/officeart/2005/8/layout/gear1"/>
  </dgm:cxnLst>
  <dgm:bg>
    <a:solidFill>
      <a:schemeClr val="accent3">
        <a:lumMod val="60000"/>
        <a:lumOff val="40000"/>
      </a:schemeClr>
    </a:solidFill>
  </dgm:bg>
  <dgm:whole/>
  <dgm:extLst>
    <a:ext uri="http://schemas.microsoft.com/office/drawing/2008/diagram">
      <dsp:dataModelExt xmlns:dsp="http://schemas.microsoft.com/office/drawing/2008/diagram" xmlns="" relId="rId5" minVer="http://schemas.openxmlformats.org/drawingml/2006/diagram"/>
    </a:ext>
  </dgm:extLst>
</dgm:dataModel>
</file>

<file path=xl/diagrams/data2.xml><?xml version="1.0" encoding="utf-8"?>
<dgm:dataModel xmlns:dgm="http://schemas.openxmlformats.org/drawingml/2006/diagram" xmlns:a="http://schemas.openxmlformats.org/drawingml/2006/main">
  <dgm:ptLst>
    <dgm:pt modelId="{9E193297-4416-495F-B0F9-94E6ECC35924}" type="doc">
      <dgm:prSet loTypeId="urn:microsoft.com/office/officeart/2005/8/layout/gear1" loCatId="process" qsTypeId="urn:microsoft.com/office/officeart/2005/8/quickstyle/simple5" qsCatId="simple" csTypeId="urn:microsoft.com/office/officeart/2005/8/colors/colorful3" csCatId="colorful" phldr="1"/>
      <dgm:spPr/>
    </dgm:pt>
    <dgm:pt modelId="{E09A0165-A7A0-4822-8FAF-087E15802564}">
      <dgm:prSet phldrT="[Texte]" custT="1"/>
      <dgm:spPr/>
      <dgm:t>
        <a:bodyPr/>
        <a:lstStyle/>
        <a:p>
          <a:r>
            <a:rPr lang="fr-FR" sz="2200"/>
            <a:t>Etude conso Elec client </a:t>
          </a:r>
        </a:p>
      </dgm:t>
    </dgm:pt>
    <dgm:pt modelId="{B571231A-EEA8-4639-B4A3-E2F9990BCA28}" type="parTrans" cxnId="{DA488AC0-FAA8-40A8-8207-9AA618C13102}">
      <dgm:prSet/>
      <dgm:spPr/>
      <dgm:t>
        <a:bodyPr/>
        <a:lstStyle/>
        <a:p>
          <a:endParaRPr lang="fr-FR"/>
        </a:p>
      </dgm:t>
    </dgm:pt>
    <dgm:pt modelId="{BC2BB2BF-BA6C-438C-8E9A-CBDC02E031DD}" type="sibTrans" cxnId="{DA488AC0-FAA8-40A8-8207-9AA618C13102}">
      <dgm:prSet/>
      <dgm:spPr/>
      <dgm:t>
        <a:bodyPr/>
        <a:lstStyle/>
        <a:p>
          <a:endParaRPr lang="fr-FR"/>
        </a:p>
      </dgm:t>
    </dgm:pt>
    <dgm:pt modelId="{3C543E08-350A-4542-A958-4CDA05DEFC66}">
      <dgm:prSet phldrT="[Texte]" custT="1"/>
      <dgm:spPr/>
      <dgm:t>
        <a:bodyPr/>
        <a:lstStyle/>
        <a:p>
          <a:r>
            <a:rPr lang="fr-FR" sz="1200"/>
            <a:t>Etude conso Elec pred + client (usage TC)</a:t>
          </a:r>
        </a:p>
      </dgm:t>
    </dgm:pt>
    <dgm:pt modelId="{CD8948A7-FF5F-4387-8AF2-84F07354ABEF}" type="parTrans" cxnId="{0062ECEB-96C5-41EB-B03E-D90157E488A2}">
      <dgm:prSet/>
      <dgm:spPr/>
      <dgm:t>
        <a:bodyPr/>
        <a:lstStyle/>
        <a:p>
          <a:endParaRPr lang="fr-FR"/>
        </a:p>
      </dgm:t>
    </dgm:pt>
    <dgm:pt modelId="{A788DCE9-1CC8-4847-B76A-83BA763F2535}" type="sibTrans" cxnId="{0062ECEB-96C5-41EB-B03E-D90157E488A2}">
      <dgm:prSet/>
      <dgm:spPr/>
      <dgm:t>
        <a:bodyPr/>
        <a:lstStyle/>
        <a:p>
          <a:endParaRPr lang="fr-FR"/>
        </a:p>
      </dgm:t>
    </dgm:pt>
    <dgm:pt modelId="{94711A60-A443-4463-BA14-014B12EE64C6}">
      <dgm:prSet phldrT="[Texte]" custT="1"/>
      <dgm:spPr/>
      <dgm:t>
        <a:bodyPr/>
        <a:lstStyle/>
        <a:p>
          <a:r>
            <a:rPr lang="fr-FR" sz="2800"/>
            <a:t>Export Elec</a:t>
          </a:r>
        </a:p>
      </dgm:t>
    </dgm:pt>
    <dgm:pt modelId="{F87BF803-B6E1-44F4-98B1-6B6EA6A7DA12}" type="parTrans" cxnId="{C0C9D7FB-B60B-4C1D-93BB-F6C36F1CAF35}">
      <dgm:prSet/>
      <dgm:spPr/>
      <dgm:t>
        <a:bodyPr/>
        <a:lstStyle/>
        <a:p>
          <a:endParaRPr lang="fr-FR"/>
        </a:p>
      </dgm:t>
    </dgm:pt>
    <dgm:pt modelId="{4A4CE3FB-3010-428D-96B3-CEE70A5CE99D}" type="sibTrans" cxnId="{C0C9D7FB-B60B-4C1D-93BB-F6C36F1CAF35}">
      <dgm:prSet/>
      <dgm:spPr/>
      <dgm:t>
        <a:bodyPr/>
        <a:lstStyle/>
        <a:p>
          <a:endParaRPr lang="fr-FR"/>
        </a:p>
      </dgm:t>
    </dgm:pt>
    <dgm:pt modelId="{5CFB813A-D1A2-471B-BC82-5E431D0555DF}" type="pres">
      <dgm:prSet presAssocID="{9E193297-4416-495F-B0F9-94E6ECC35924}" presName="composite" presStyleCnt="0">
        <dgm:presLayoutVars>
          <dgm:chMax val="3"/>
          <dgm:animLvl val="lvl"/>
          <dgm:resizeHandles val="exact"/>
        </dgm:presLayoutVars>
      </dgm:prSet>
      <dgm:spPr/>
    </dgm:pt>
    <dgm:pt modelId="{476FF1C7-A4DC-4C3F-A114-6139BE89B4CC}" type="pres">
      <dgm:prSet presAssocID="{E09A0165-A7A0-4822-8FAF-087E15802564}" presName="gear1" presStyleLbl="node1" presStyleIdx="0" presStyleCnt="3">
        <dgm:presLayoutVars>
          <dgm:chMax val="1"/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B063003E-437D-4149-A1C8-6E8BAC6AF006}" type="pres">
      <dgm:prSet presAssocID="{E09A0165-A7A0-4822-8FAF-087E15802564}" presName="gear1srcNode" presStyleLbl="node1" presStyleIdx="0" presStyleCnt="3"/>
      <dgm:spPr/>
      <dgm:t>
        <a:bodyPr/>
        <a:lstStyle/>
        <a:p>
          <a:endParaRPr lang="fr-FR"/>
        </a:p>
      </dgm:t>
    </dgm:pt>
    <dgm:pt modelId="{518FE686-0D7A-4B05-9779-1E387807941F}" type="pres">
      <dgm:prSet presAssocID="{E09A0165-A7A0-4822-8FAF-087E15802564}" presName="gear1dstNode" presStyleLbl="node1" presStyleIdx="0" presStyleCnt="3"/>
      <dgm:spPr/>
      <dgm:t>
        <a:bodyPr/>
        <a:lstStyle/>
        <a:p>
          <a:endParaRPr lang="fr-FR"/>
        </a:p>
      </dgm:t>
    </dgm:pt>
    <dgm:pt modelId="{AD613622-FF5F-425C-B103-042D216AF6CC}" type="pres">
      <dgm:prSet presAssocID="{3C543E08-350A-4542-A958-4CDA05DEFC66}" presName="gear2" presStyleLbl="node1" presStyleIdx="1" presStyleCnt="3">
        <dgm:presLayoutVars>
          <dgm:chMax val="1"/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8A82D597-AB8F-4FE3-8829-2C4B6592EF4A}" type="pres">
      <dgm:prSet presAssocID="{3C543E08-350A-4542-A958-4CDA05DEFC66}" presName="gear2srcNode" presStyleLbl="node1" presStyleIdx="1" presStyleCnt="3"/>
      <dgm:spPr/>
      <dgm:t>
        <a:bodyPr/>
        <a:lstStyle/>
        <a:p>
          <a:endParaRPr lang="fr-FR"/>
        </a:p>
      </dgm:t>
    </dgm:pt>
    <dgm:pt modelId="{78F5DAE1-25B9-41B1-AF23-0377E48118BF}" type="pres">
      <dgm:prSet presAssocID="{3C543E08-350A-4542-A958-4CDA05DEFC66}" presName="gear2dstNode" presStyleLbl="node1" presStyleIdx="1" presStyleCnt="3"/>
      <dgm:spPr/>
      <dgm:t>
        <a:bodyPr/>
        <a:lstStyle/>
        <a:p>
          <a:endParaRPr lang="fr-FR"/>
        </a:p>
      </dgm:t>
    </dgm:pt>
    <dgm:pt modelId="{8C2A71E8-87AC-4F83-8B25-0DB598F5D651}" type="pres">
      <dgm:prSet presAssocID="{94711A60-A443-4463-BA14-014B12EE64C6}" presName="gear3" presStyleLbl="node1" presStyleIdx="2" presStyleCnt="3"/>
      <dgm:spPr/>
      <dgm:t>
        <a:bodyPr/>
        <a:lstStyle/>
        <a:p>
          <a:endParaRPr lang="fr-FR"/>
        </a:p>
      </dgm:t>
    </dgm:pt>
    <dgm:pt modelId="{D6AA6EC8-7D5D-446B-B746-F78ED76BA714}" type="pres">
      <dgm:prSet presAssocID="{94711A60-A443-4463-BA14-014B12EE64C6}" presName="gear3tx" presStyleLbl="node1" presStyleIdx="2" presStyleCnt="3">
        <dgm:presLayoutVars>
          <dgm:chMax val="1"/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949A9D25-8CE7-4C5E-BA5C-20468EDCD882}" type="pres">
      <dgm:prSet presAssocID="{94711A60-A443-4463-BA14-014B12EE64C6}" presName="gear3srcNode" presStyleLbl="node1" presStyleIdx="2" presStyleCnt="3"/>
      <dgm:spPr/>
      <dgm:t>
        <a:bodyPr/>
        <a:lstStyle/>
        <a:p>
          <a:endParaRPr lang="fr-FR"/>
        </a:p>
      </dgm:t>
    </dgm:pt>
    <dgm:pt modelId="{45433161-AF57-4CA1-9A12-BA6D96293482}" type="pres">
      <dgm:prSet presAssocID="{94711A60-A443-4463-BA14-014B12EE64C6}" presName="gear3dstNode" presStyleLbl="node1" presStyleIdx="2" presStyleCnt="3"/>
      <dgm:spPr/>
      <dgm:t>
        <a:bodyPr/>
        <a:lstStyle/>
        <a:p>
          <a:endParaRPr lang="fr-FR"/>
        </a:p>
      </dgm:t>
    </dgm:pt>
    <dgm:pt modelId="{42300E45-20C0-4A0A-8811-3DAA1FE01350}" type="pres">
      <dgm:prSet presAssocID="{BC2BB2BF-BA6C-438C-8E9A-CBDC02E031DD}" presName="connector1" presStyleLbl="sibTrans2D1" presStyleIdx="0" presStyleCnt="3"/>
      <dgm:spPr/>
      <dgm:t>
        <a:bodyPr/>
        <a:lstStyle/>
        <a:p>
          <a:endParaRPr lang="fr-FR"/>
        </a:p>
      </dgm:t>
    </dgm:pt>
    <dgm:pt modelId="{E0A3CBA2-3B07-4509-A3E9-C67672921F9D}" type="pres">
      <dgm:prSet presAssocID="{A788DCE9-1CC8-4847-B76A-83BA763F2535}" presName="connector2" presStyleLbl="sibTrans2D1" presStyleIdx="1" presStyleCnt="3"/>
      <dgm:spPr/>
      <dgm:t>
        <a:bodyPr/>
        <a:lstStyle/>
        <a:p>
          <a:endParaRPr lang="fr-FR"/>
        </a:p>
      </dgm:t>
    </dgm:pt>
    <dgm:pt modelId="{412FBC3F-80ED-4A2D-B042-8F7C6911FA56}" type="pres">
      <dgm:prSet presAssocID="{4A4CE3FB-3010-428D-96B3-CEE70A5CE99D}" presName="connector3" presStyleLbl="sibTrans2D1" presStyleIdx="2" presStyleCnt="3"/>
      <dgm:spPr/>
      <dgm:t>
        <a:bodyPr/>
        <a:lstStyle/>
        <a:p>
          <a:endParaRPr lang="fr-FR"/>
        </a:p>
      </dgm:t>
    </dgm:pt>
  </dgm:ptLst>
  <dgm:cxnLst>
    <dgm:cxn modelId="{DA488AC0-FAA8-40A8-8207-9AA618C13102}" srcId="{9E193297-4416-495F-B0F9-94E6ECC35924}" destId="{E09A0165-A7A0-4822-8FAF-087E15802564}" srcOrd="0" destOrd="0" parTransId="{B571231A-EEA8-4639-B4A3-E2F9990BCA28}" sibTransId="{BC2BB2BF-BA6C-438C-8E9A-CBDC02E031DD}"/>
    <dgm:cxn modelId="{7EBF2500-C420-4F25-BB9D-BB3766EA079D}" type="presOf" srcId="{94711A60-A443-4463-BA14-014B12EE64C6}" destId="{45433161-AF57-4CA1-9A12-BA6D96293482}" srcOrd="3" destOrd="0" presId="urn:microsoft.com/office/officeart/2005/8/layout/gear1"/>
    <dgm:cxn modelId="{50C3628B-B9B3-4636-A1A0-DDD3C2BD117E}" type="presOf" srcId="{A788DCE9-1CC8-4847-B76A-83BA763F2535}" destId="{E0A3CBA2-3B07-4509-A3E9-C67672921F9D}" srcOrd="0" destOrd="0" presId="urn:microsoft.com/office/officeart/2005/8/layout/gear1"/>
    <dgm:cxn modelId="{12EB508D-F71F-4CC3-95B2-D4E9CEAF6BAB}" type="presOf" srcId="{94711A60-A443-4463-BA14-014B12EE64C6}" destId="{949A9D25-8CE7-4C5E-BA5C-20468EDCD882}" srcOrd="2" destOrd="0" presId="urn:microsoft.com/office/officeart/2005/8/layout/gear1"/>
    <dgm:cxn modelId="{0062ECEB-96C5-41EB-B03E-D90157E488A2}" srcId="{9E193297-4416-495F-B0F9-94E6ECC35924}" destId="{3C543E08-350A-4542-A958-4CDA05DEFC66}" srcOrd="1" destOrd="0" parTransId="{CD8948A7-FF5F-4387-8AF2-84F07354ABEF}" sibTransId="{A788DCE9-1CC8-4847-B76A-83BA763F2535}"/>
    <dgm:cxn modelId="{8E1CEF3B-D577-42AC-B825-DE1712AE2425}" type="presOf" srcId="{94711A60-A443-4463-BA14-014B12EE64C6}" destId="{8C2A71E8-87AC-4F83-8B25-0DB598F5D651}" srcOrd="0" destOrd="0" presId="urn:microsoft.com/office/officeart/2005/8/layout/gear1"/>
    <dgm:cxn modelId="{CAFDF0A5-FBD1-4B21-A49D-CBBE46CF90BE}" type="presOf" srcId="{BC2BB2BF-BA6C-438C-8E9A-CBDC02E031DD}" destId="{42300E45-20C0-4A0A-8811-3DAA1FE01350}" srcOrd="0" destOrd="0" presId="urn:microsoft.com/office/officeart/2005/8/layout/gear1"/>
    <dgm:cxn modelId="{6425B76D-3EBA-4BA0-B165-57370228D23D}" type="presOf" srcId="{9E193297-4416-495F-B0F9-94E6ECC35924}" destId="{5CFB813A-D1A2-471B-BC82-5E431D0555DF}" srcOrd="0" destOrd="0" presId="urn:microsoft.com/office/officeart/2005/8/layout/gear1"/>
    <dgm:cxn modelId="{5E6EA50F-FE64-40B5-BB09-038B44E05844}" type="presOf" srcId="{3C543E08-350A-4542-A958-4CDA05DEFC66}" destId="{AD613622-FF5F-425C-B103-042D216AF6CC}" srcOrd="0" destOrd="0" presId="urn:microsoft.com/office/officeart/2005/8/layout/gear1"/>
    <dgm:cxn modelId="{C0C9D7FB-B60B-4C1D-93BB-F6C36F1CAF35}" srcId="{9E193297-4416-495F-B0F9-94E6ECC35924}" destId="{94711A60-A443-4463-BA14-014B12EE64C6}" srcOrd="2" destOrd="0" parTransId="{F87BF803-B6E1-44F4-98B1-6B6EA6A7DA12}" sibTransId="{4A4CE3FB-3010-428D-96B3-CEE70A5CE99D}"/>
    <dgm:cxn modelId="{936F5F8E-B7BE-4EBE-B483-182BC981CF06}" type="presOf" srcId="{4A4CE3FB-3010-428D-96B3-CEE70A5CE99D}" destId="{412FBC3F-80ED-4A2D-B042-8F7C6911FA56}" srcOrd="0" destOrd="0" presId="urn:microsoft.com/office/officeart/2005/8/layout/gear1"/>
    <dgm:cxn modelId="{30E9E925-0A5F-40F9-85CD-8F499108EDB7}" type="presOf" srcId="{3C543E08-350A-4542-A958-4CDA05DEFC66}" destId="{78F5DAE1-25B9-41B1-AF23-0377E48118BF}" srcOrd="2" destOrd="0" presId="urn:microsoft.com/office/officeart/2005/8/layout/gear1"/>
    <dgm:cxn modelId="{5B08E711-DEBA-4C9F-A130-4CFCFE943E7C}" type="presOf" srcId="{E09A0165-A7A0-4822-8FAF-087E15802564}" destId="{476FF1C7-A4DC-4C3F-A114-6139BE89B4CC}" srcOrd="0" destOrd="0" presId="urn:microsoft.com/office/officeart/2005/8/layout/gear1"/>
    <dgm:cxn modelId="{287BA29A-9CA5-48C9-8A03-04D6123ED29F}" type="presOf" srcId="{E09A0165-A7A0-4822-8FAF-087E15802564}" destId="{B063003E-437D-4149-A1C8-6E8BAC6AF006}" srcOrd="1" destOrd="0" presId="urn:microsoft.com/office/officeart/2005/8/layout/gear1"/>
    <dgm:cxn modelId="{D1ED0489-675D-473C-AEF3-5D15D4C7C1E4}" type="presOf" srcId="{3C543E08-350A-4542-A958-4CDA05DEFC66}" destId="{8A82D597-AB8F-4FE3-8829-2C4B6592EF4A}" srcOrd="1" destOrd="0" presId="urn:microsoft.com/office/officeart/2005/8/layout/gear1"/>
    <dgm:cxn modelId="{F8C5B592-E5FE-4511-B989-84D30B907D53}" type="presOf" srcId="{E09A0165-A7A0-4822-8FAF-087E15802564}" destId="{518FE686-0D7A-4B05-9779-1E387807941F}" srcOrd="2" destOrd="0" presId="urn:microsoft.com/office/officeart/2005/8/layout/gear1"/>
    <dgm:cxn modelId="{E39CFE27-7164-45C6-9169-FC09C44BF878}" type="presOf" srcId="{94711A60-A443-4463-BA14-014B12EE64C6}" destId="{D6AA6EC8-7D5D-446B-B746-F78ED76BA714}" srcOrd="1" destOrd="0" presId="urn:microsoft.com/office/officeart/2005/8/layout/gear1"/>
    <dgm:cxn modelId="{0712CFAC-56E1-40EA-BA78-FFC7D33530D1}" type="presParOf" srcId="{5CFB813A-D1A2-471B-BC82-5E431D0555DF}" destId="{476FF1C7-A4DC-4C3F-A114-6139BE89B4CC}" srcOrd="0" destOrd="0" presId="urn:microsoft.com/office/officeart/2005/8/layout/gear1"/>
    <dgm:cxn modelId="{C6D97CC7-58D1-4FD6-9C78-17F39B23077E}" type="presParOf" srcId="{5CFB813A-D1A2-471B-BC82-5E431D0555DF}" destId="{B063003E-437D-4149-A1C8-6E8BAC6AF006}" srcOrd="1" destOrd="0" presId="urn:microsoft.com/office/officeart/2005/8/layout/gear1"/>
    <dgm:cxn modelId="{9894C0D4-54E1-4689-AA81-112BB9B2539D}" type="presParOf" srcId="{5CFB813A-D1A2-471B-BC82-5E431D0555DF}" destId="{518FE686-0D7A-4B05-9779-1E387807941F}" srcOrd="2" destOrd="0" presId="urn:microsoft.com/office/officeart/2005/8/layout/gear1"/>
    <dgm:cxn modelId="{7B5C7911-8244-42FC-80CF-6D877DB5EA8E}" type="presParOf" srcId="{5CFB813A-D1A2-471B-BC82-5E431D0555DF}" destId="{AD613622-FF5F-425C-B103-042D216AF6CC}" srcOrd="3" destOrd="0" presId="urn:microsoft.com/office/officeart/2005/8/layout/gear1"/>
    <dgm:cxn modelId="{25369CDF-4BB1-46E5-A91E-91FDA5AFD176}" type="presParOf" srcId="{5CFB813A-D1A2-471B-BC82-5E431D0555DF}" destId="{8A82D597-AB8F-4FE3-8829-2C4B6592EF4A}" srcOrd="4" destOrd="0" presId="urn:microsoft.com/office/officeart/2005/8/layout/gear1"/>
    <dgm:cxn modelId="{E5AA06E6-F3D9-4282-9B5E-37FD756275C1}" type="presParOf" srcId="{5CFB813A-D1A2-471B-BC82-5E431D0555DF}" destId="{78F5DAE1-25B9-41B1-AF23-0377E48118BF}" srcOrd="5" destOrd="0" presId="urn:microsoft.com/office/officeart/2005/8/layout/gear1"/>
    <dgm:cxn modelId="{F56929CC-5D6C-43EB-B930-DDB4B9B3B4A7}" type="presParOf" srcId="{5CFB813A-D1A2-471B-BC82-5E431D0555DF}" destId="{8C2A71E8-87AC-4F83-8B25-0DB598F5D651}" srcOrd="6" destOrd="0" presId="urn:microsoft.com/office/officeart/2005/8/layout/gear1"/>
    <dgm:cxn modelId="{DC503318-9DDA-4C55-B170-6CCE37F79094}" type="presParOf" srcId="{5CFB813A-D1A2-471B-BC82-5E431D0555DF}" destId="{D6AA6EC8-7D5D-446B-B746-F78ED76BA714}" srcOrd="7" destOrd="0" presId="urn:microsoft.com/office/officeart/2005/8/layout/gear1"/>
    <dgm:cxn modelId="{5F50A822-EE8D-4DAF-ADCC-52C316A2FA83}" type="presParOf" srcId="{5CFB813A-D1A2-471B-BC82-5E431D0555DF}" destId="{949A9D25-8CE7-4C5E-BA5C-20468EDCD882}" srcOrd="8" destOrd="0" presId="urn:microsoft.com/office/officeart/2005/8/layout/gear1"/>
    <dgm:cxn modelId="{934AA121-0A8E-4587-B087-146BE1B7D07D}" type="presParOf" srcId="{5CFB813A-D1A2-471B-BC82-5E431D0555DF}" destId="{45433161-AF57-4CA1-9A12-BA6D96293482}" srcOrd="9" destOrd="0" presId="urn:microsoft.com/office/officeart/2005/8/layout/gear1"/>
    <dgm:cxn modelId="{9230F1F2-05F2-4FCE-830D-B440848069B5}" type="presParOf" srcId="{5CFB813A-D1A2-471B-BC82-5E431D0555DF}" destId="{42300E45-20C0-4A0A-8811-3DAA1FE01350}" srcOrd="10" destOrd="0" presId="urn:microsoft.com/office/officeart/2005/8/layout/gear1"/>
    <dgm:cxn modelId="{E06AD3B5-FD9E-4DA8-99E6-2F492C138C0D}" type="presParOf" srcId="{5CFB813A-D1A2-471B-BC82-5E431D0555DF}" destId="{E0A3CBA2-3B07-4509-A3E9-C67672921F9D}" srcOrd="11" destOrd="0" presId="urn:microsoft.com/office/officeart/2005/8/layout/gear1"/>
    <dgm:cxn modelId="{E9173A8C-8948-456E-880B-A7640364213E}" type="presParOf" srcId="{5CFB813A-D1A2-471B-BC82-5E431D0555DF}" destId="{412FBC3F-80ED-4A2D-B042-8F7C6911FA56}" srcOrd="12" destOrd="0" presId="urn:microsoft.com/office/officeart/2005/8/layout/gear1"/>
  </dgm:cxnLst>
  <dgm:bg>
    <a:solidFill>
      <a:schemeClr val="accent1">
        <a:lumMod val="40000"/>
        <a:lumOff val="60000"/>
      </a:schemeClr>
    </a:solidFill>
  </dgm:bg>
  <dgm:whole/>
  <dgm:extLst>
    <a:ext uri="http://schemas.microsoft.com/office/drawing/2008/diagram">
      <dsp:dataModelExt xmlns:dsp="http://schemas.microsoft.com/office/drawing/2008/diagram" xmlns="" relId="rId10" minVer="http://schemas.openxmlformats.org/drawingml/2006/diagram"/>
    </a:ext>
  </dgm:extLst>
</dgm:dataModel>
</file>

<file path=xl/diagrams/drawing1.xml><?xml version="1.0" encoding="utf-8"?>
<dsp:drawing xmlns:dgm="http://schemas.openxmlformats.org/drawingml/2006/diagram" xmlns:a="http://schemas.openxmlformats.org/drawingml/2006/main" xmlns:dsp="http://schemas.microsoft.com/office/drawing/2008/diagram">
  <dsp:spTree>
    <dsp:nvGrpSpPr>
      <dsp:cNvPr id="0" name=""/>
      <dsp:cNvGrpSpPr/>
    </dsp:nvGrpSpPr>
    <dsp:grpSpPr/>
    <dsp:sp modelId="{D651A34E-CE11-4F13-9D2B-3DC9DAB0B049}">
      <dsp:nvSpPr>
        <dsp:cNvPr id="0" name=""/>
        <dsp:cNvSpPr/>
      </dsp:nvSpPr>
      <dsp:spPr>
        <a:xfrm>
          <a:off x="3393757" y="2160270"/>
          <a:ext cx="2640330" cy="2640330"/>
        </a:xfrm>
        <a:prstGeom prst="gear9">
          <a:avLst/>
        </a:prstGeom>
        <a:gradFill rotWithShape="0">
          <a:gsLst>
            <a:gs pos="0">
              <a:schemeClr val="accent5">
                <a:hueOff val="0"/>
                <a:satOff val="0"/>
                <a:lumOff val="0"/>
                <a:alphaOff val="0"/>
                <a:shade val="51000"/>
                <a:satMod val="130000"/>
              </a:schemeClr>
            </a:gs>
            <a:gs pos="80000">
              <a:schemeClr val="accent5">
                <a:hueOff val="0"/>
                <a:satOff val="0"/>
                <a:lumOff val="0"/>
                <a:alphaOff val="0"/>
                <a:shade val="93000"/>
                <a:satMod val="130000"/>
              </a:schemeClr>
            </a:gs>
            <a:gs pos="100000">
              <a:schemeClr val="accent5">
                <a:hueOff val="0"/>
                <a:satOff val="0"/>
                <a:lumOff val="0"/>
                <a:alphaOff val="0"/>
                <a:shade val="94000"/>
                <a:satMod val="135000"/>
              </a:schemeClr>
            </a:gs>
          </a:gsLst>
          <a:lin ang="16200000" scaled="0"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dsp:spPr>
      <dsp:style>
        <a:lnRef idx="0">
          <a:scrgbClr r="0" g="0" b="0"/>
        </a:lnRef>
        <a:fillRef idx="3">
          <a:scrgbClr r="0" g="0" b="0"/>
        </a:fillRef>
        <a:effectRef idx="3">
          <a:scrgbClr r="0" g="0" b="0"/>
        </a:effectRef>
        <a:fontRef idx="minor">
          <a:schemeClr val="lt1"/>
        </a:fontRef>
      </dsp:style>
      <dsp:txBody>
        <a:bodyPr spcFirstLastPara="0" vert="horz" wrap="square" lIns="27940" tIns="27940" rIns="27940" bIns="27940" numCol="1" spcCol="1270" anchor="ctr" anchorCtr="0">
          <a:noAutofit/>
        </a:bodyPr>
        <a:lstStyle/>
        <a:p>
          <a:pPr lvl="0" algn="ctr" defTabSz="9779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2200" kern="1200"/>
            <a:t>Etude conso Gaz client </a:t>
          </a:r>
        </a:p>
      </dsp:txBody>
      <dsp:txXfrm>
        <a:off x="3393757" y="2160270"/>
        <a:ext cx="2640330" cy="2640330"/>
      </dsp:txXfrm>
    </dsp:sp>
    <dsp:sp modelId="{FBD174ED-F217-4337-85EA-8051C8E2CFC5}">
      <dsp:nvSpPr>
        <dsp:cNvPr id="0" name=""/>
        <dsp:cNvSpPr/>
      </dsp:nvSpPr>
      <dsp:spPr>
        <a:xfrm>
          <a:off x="1857565" y="1536192"/>
          <a:ext cx="1920240" cy="1920240"/>
        </a:xfrm>
        <a:prstGeom prst="gear6">
          <a:avLst/>
        </a:prstGeom>
        <a:gradFill rotWithShape="0">
          <a:gsLst>
            <a:gs pos="0">
              <a:schemeClr val="accent5">
                <a:hueOff val="-4966938"/>
                <a:satOff val="19906"/>
                <a:lumOff val="4314"/>
                <a:alphaOff val="0"/>
                <a:shade val="51000"/>
                <a:satMod val="130000"/>
              </a:schemeClr>
            </a:gs>
            <a:gs pos="80000">
              <a:schemeClr val="accent5">
                <a:hueOff val="-4966938"/>
                <a:satOff val="19906"/>
                <a:lumOff val="4314"/>
                <a:alphaOff val="0"/>
                <a:shade val="93000"/>
                <a:satMod val="130000"/>
              </a:schemeClr>
            </a:gs>
            <a:gs pos="100000">
              <a:schemeClr val="accent5">
                <a:hueOff val="-4966938"/>
                <a:satOff val="19906"/>
                <a:lumOff val="4314"/>
                <a:alphaOff val="0"/>
                <a:shade val="94000"/>
                <a:satMod val="135000"/>
              </a:schemeClr>
            </a:gs>
          </a:gsLst>
          <a:lin ang="16200000" scaled="0"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dsp:spPr>
      <dsp:style>
        <a:lnRef idx="0">
          <a:scrgbClr r="0" g="0" b="0"/>
        </a:lnRef>
        <a:fillRef idx="3">
          <a:scrgbClr r="0" g="0" b="0"/>
        </a:fillRef>
        <a:effectRef idx="3">
          <a:scrgbClr r="0" g="0" b="0"/>
        </a:effectRef>
        <a:fontRef idx="minor">
          <a:schemeClr val="lt1"/>
        </a:fontRef>
      </dsp:style>
      <dsp:txBody>
        <a:bodyPr spcFirstLastPara="0" vert="horz" wrap="square" lIns="17780" tIns="17780" rIns="17780" bIns="17780" numCol="1" spcCol="1270" anchor="ctr" anchorCtr="0">
          <a:noAutofit/>
        </a:bodyPr>
        <a:lstStyle/>
        <a:p>
          <a:pPr lvl="0" algn="ctr" defTabSz="6223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400" kern="1200"/>
            <a:t>Etude conso Gaz pred + client (usage TC)</a:t>
          </a:r>
        </a:p>
      </dsp:txBody>
      <dsp:txXfrm>
        <a:off x="1857565" y="1536192"/>
        <a:ext cx="1920240" cy="1920240"/>
      </dsp:txXfrm>
    </dsp:sp>
    <dsp:sp modelId="{5B57E6D2-8BA9-4AD5-8638-E78DF8BB8773}">
      <dsp:nvSpPr>
        <dsp:cNvPr id="0" name=""/>
        <dsp:cNvSpPr/>
      </dsp:nvSpPr>
      <dsp:spPr>
        <a:xfrm rot="20700000">
          <a:off x="2933095" y="211422"/>
          <a:ext cx="1881443" cy="1881443"/>
        </a:xfrm>
        <a:prstGeom prst="gear6">
          <a:avLst/>
        </a:prstGeom>
        <a:gradFill rotWithShape="0">
          <a:gsLst>
            <a:gs pos="0">
              <a:schemeClr val="accent5">
                <a:hueOff val="-9933876"/>
                <a:satOff val="39811"/>
                <a:lumOff val="8628"/>
                <a:alphaOff val="0"/>
                <a:shade val="51000"/>
                <a:satMod val="130000"/>
              </a:schemeClr>
            </a:gs>
            <a:gs pos="80000">
              <a:schemeClr val="accent5">
                <a:hueOff val="-9933876"/>
                <a:satOff val="39811"/>
                <a:lumOff val="8628"/>
                <a:alphaOff val="0"/>
                <a:shade val="93000"/>
                <a:satMod val="130000"/>
              </a:schemeClr>
            </a:gs>
            <a:gs pos="100000">
              <a:schemeClr val="accent5">
                <a:hueOff val="-9933876"/>
                <a:satOff val="39811"/>
                <a:lumOff val="8628"/>
                <a:alphaOff val="0"/>
                <a:shade val="94000"/>
                <a:satMod val="135000"/>
              </a:schemeClr>
            </a:gs>
          </a:gsLst>
          <a:lin ang="16200000" scaled="0"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dsp:spPr>
      <dsp:style>
        <a:lnRef idx="0">
          <a:scrgbClr r="0" g="0" b="0"/>
        </a:lnRef>
        <a:fillRef idx="3">
          <a:scrgbClr r="0" g="0" b="0"/>
        </a:fillRef>
        <a:effectRef idx="3">
          <a:scrgbClr r="0" g="0" b="0"/>
        </a:effectRef>
        <a:fontRef idx="minor">
          <a:schemeClr val="lt1"/>
        </a:fontRef>
      </dsp:style>
      <dsp:txBody>
        <a:bodyPr spcFirstLastPara="0" vert="horz" wrap="square" lIns="34290" tIns="34290" rIns="34290" bIns="34290" numCol="1" spcCol="1270" anchor="ctr" anchorCtr="0">
          <a:noAutofit/>
        </a:bodyPr>
        <a:lstStyle/>
        <a:p>
          <a:pPr lvl="0" algn="ctr" defTabSz="12001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2700" kern="1200"/>
            <a:t>Export Gaz</a:t>
          </a:r>
        </a:p>
      </dsp:txBody>
      <dsp:txXfrm>
        <a:off x="3345751" y="624077"/>
        <a:ext cx="1056131" cy="1056131"/>
      </dsp:txXfrm>
    </dsp:sp>
    <dsp:sp modelId="{9752DAD9-153C-40A5-BC80-EEBB2AC931C1}">
      <dsp:nvSpPr>
        <dsp:cNvPr id="0" name=""/>
        <dsp:cNvSpPr/>
      </dsp:nvSpPr>
      <dsp:spPr>
        <a:xfrm>
          <a:off x="3197444" y="1758021"/>
          <a:ext cx="3379622" cy="3379622"/>
        </a:xfrm>
        <a:prstGeom prst="circularArrow">
          <a:avLst>
            <a:gd name="adj1" fmla="val 4687"/>
            <a:gd name="adj2" fmla="val 299029"/>
            <a:gd name="adj3" fmla="val 2528961"/>
            <a:gd name="adj4" fmla="val 15833983"/>
            <a:gd name="adj5" fmla="val 5469"/>
          </a:avLst>
        </a:prstGeom>
        <a:gradFill rotWithShape="0">
          <a:gsLst>
            <a:gs pos="0">
              <a:schemeClr val="accent5">
                <a:hueOff val="0"/>
                <a:satOff val="0"/>
                <a:lumOff val="0"/>
                <a:alphaOff val="0"/>
                <a:shade val="51000"/>
                <a:satMod val="130000"/>
              </a:schemeClr>
            </a:gs>
            <a:gs pos="80000">
              <a:schemeClr val="accent5">
                <a:hueOff val="0"/>
                <a:satOff val="0"/>
                <a:lumOff val="0"/>
                <a:alphaOff val="0"/>
                <a:shade val="93000"/>
                <a:satMod val="130000"/>
              </a:schemeClr>
            </a:gs>
            <a:gs pos="100000">
              <a:schemeClr val="accent5">
                <a:hueOff val="0"/>
                <a:satOff val="0"/>
                <a:lumOff val="0"/>
                <a:alphaOff val="0"/>
                <a:shade val="94000"/>
                <a:satMod val="135000"/>
              </a:schemeClr>
            </a:gs>
          </a:gsLst>
          <a:lin ang="16200000" scaled="0"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dsp:spPr>
      <dsp:style>
        <a:lnRef idx="0">
          <a:scrgbClr r="0" g="0" b="0"/>
        </a:lnRef>
        <a:fillRef idx="3">
          <a:scrgbClr r="0" g="0" b="0"/>
        </a:fillRef>
        <a:effectRef idx="3">
          <a:scrgbClr r="0" g="0" b="0"/>
        </a:effectRef>
        <a:fontRef idx="minor">
          <a:schemeClr val="lt1"/>
        </a:fontRef>
      </dsp:style>
    </dsp:sp>
    <dsp:sp modelId="{9C2131F0-879A-4E08-BAD6-36DF4D9AF003}">
      <dsp:nvSpPr>
        <dsp:cNvPr id="0" name=""/>
        <dsp:cNvSpPr/>
      </dsp:nvSpPr>
      <dsp:spPr>
        <a:xfrm>
          <a:off x="1517494" y="1108713"/>
          <a:ext cx="2455506" cy="2455506"/>
        </a:xfrm>
        <a:prstGeom prst="leftCircularArrow">
          <a:avLst>
            <a:gd name="adj1" fmla="val 6452"/>
            <a:gd name="adj2" fmla="val 429999"/>
            <a:gd name="adj3" fmla="val 10489124"/>
            <a:gd name="adj4" fmla="val 14837806"/>
            <a:gd name="adj5" fmla="val 7527"/>
          </a:avLst>
        </a:prstGeom>
        <a:gradFill rotWithShape="0">
          <a:gsLst>
            <a:gs pos="0">
              <a:schemeClr val="accent5">
                <a:hueOff val="-4966938"/>
                <a:satOff val="19906"/>
                <a:lumOff val="4314"/>
                <a:alphaOff val="0"/>
                <a:shade val="51000"/>
                <a:satMod val="130000"/>
              </a:schemeClr>
            </a:gs>
            <a:gs pos="80000">
              <a:schemeClr val="accent5">
                <a:hueOff val="-4966938"/>
                <a:satOff val="19906"/>
                <a:lumOff val="4314"/>
                <a:alphaOff val="0"/>
                <a:shade val="93000"/>
                <a:satMod val="130000"/>
              </a:schemeClr>
            </a:gs>
            <a:gs pos="100000">
              <a:schemeClr val="accent5">
                <a:hueOff val="-4966938"/>
                <a:satOff val="19906"/>
                <a:lumOff val="4314"/>
                <a:alphaOff val="0"/>
                <a:shade val="94000"/>
                <a:satMod val="135000"/>
              </a:schemeClr>
            </a:gs>
          </a:gsLst>
          <a:lin ang="16200000" scaled="0"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dsp:spPr>
      <dsp:style>
        <a:lnRef idx="0">
          <a:scrgbClr r="0" g="0" b="0"/>
        </a:lnRef>
        <a:fillRef idx="3">
          <a:scrgbClr r="0" g="0" b="0"/>
        </a:fillRef>
        <a:effectRef idx="3">
          <a:scrgbClr r="0" g="0" b="0"/>
        </a:effectRef>
        <a:fontRef idx="minor">
          <a:schemeClr val="lt1"/>
        </a:fontRef>
      </dsp:style>
    </dsp:sp>
    <dsp:sp modelId="{AB846D79-1F6C-469B-9586-D80B6BDFE79A}">
      <dsp:nvSpPr>
        <dsp:cNvPr id="0" name=""/>
        <dsp:cNvSpPr/>
      </dsp:nvSpPr>
      <dsp:spPr>
        <a:xfrm>
          <a:off x="2497898" y="-203286"/>
          <a:ext cx="2647530" cy="2647530"/>
        </a:xfrm>
        <a:prstGeom prst="circularArrow">
          <a:avLst>
            <a:gd name="adj1" fmla="val 5984"/>
            <a:gd name="adj2" fmla="val 394124"/>
            <a:gd name="adj3" fmla="val 13313824"/>
            <a:gd name="adj4" fmla="val 10508221"/>
            <a:gd name="adj5" fmla="val 6981"/>
          </a:avLst>
        </a:prstGeom>
        <a:gradFill rotWithShape="0">
          <a:gsLst>
            <a:gs pos="0">
              <a:schemeClr val="accent5">
                <a:hueOff val="-9933876"/>
                <a:satOff val="39811"/>
                <a:lumOff val="8628"/>
                <a:alphaOff val="0"/>
                <a:shade val="51000"/>
                <a:satMod val="130000"/>
              </a:schemeClr>
            </a:gs>
            <a:gs pos="80000">
              <a:schemeClr val="accent5">
                <a:hueOff val="-9933876"/>
                <a:satOff val="39811"/>
                <a:lumOff val="8628"/>
                <a:alphaOff val="0"/>
                <a:shade val="93000"/>
                <a:satMod val="130000"/>
              </a:schemeClr>
            </a:gs>
            <a:gs pos="100000">
              <a:schemeClr val="accent5">
                <a:hueOff val="-9933876"/>
                <a:satOff val="39811"/>
                <a:lumOff val="8628"/>
                <a:alphaOff val="0"/>
                <a:shade val="94000"/>
                <a:satMod val="135000"/>
              </a:schemeClr>
            </a:gs>
          </a:gsLst>
          <a:lin ang="16200000" scaled="0"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dsp:spPr>
      <dsp:style>
        <a:lnRef idx="0">
          <a:scrgbClr r="0" g="0" b="0"/>
        </a:lnRef>
        <a:fillRef idx="3">
          <a:scrgbClr r="0" g="0" b="0"/>
        </a:fillRef>
        <a:effectRef idx="3">
          <a:scrgbClr r="0" g="0" b="0"/>
        </a:effectRef>
        <a:fontRef idx="minor">
          <a:schemeClr val="lt1"/>
        </a:fontRef>
      </dsp:style>
    </dsp:sp>
  </dsp:spTree>
</dsp:drawing>
</file>

<file path=xl/diagrams/drawing2.xml><?xml version="1.0" encoding="utf-8"?>
<dsp:drawing xmlns:dgm="http://schemas.openxmlformats.org/drawingml/2006/diagram" xmlns:a="http://schemas.openxmlformats.org/drawingml/2006/main" xmlns:dsp="http://schemas.microsoft.com/office/drawing/2008/diagram">
  <dsp:spTree>
    <dsp:nvGrpSpPr>
      <dsp:cNvPr id="0" name=""/>
      <dsp:cNvGrpSpPr/>
    </dsp:nvGrpSpPr>
    <dsp:grpSpPr/>
    <dsp:sp modelId="{476FF1C7-A4DC-4C3F-A114-6139BE89B4CC}">
      <dsp:nvSpPr>
        <dsp:cNvPr id="0" name=""/>
        <dsp:cNvSpPr/>
      </dsp:nvSpPr>
      <dsp:spPr>
        <a:xfrm>
          <a:off x="2585084" y="2151697"/>
          <a:ext cx="2629853" cy="2629853"/>
        </a:xfrm>
        <a:prstGeom prst="gear9">
          <a:avLst/>
        </a:prstGeom>
        <a:gradFill rotWithShape="0">
          <a:gsLst>
            <a:gs pos="0">
              <a:schemeClr val="accent3">
                <a:hueOff val="0"/>
                <a:satOff val="0"/>
                <a:lumOff val="0"/>
                <a:alphaOff val="0"/>
                <a:shade val="51000"/>
                <a:satMod val="130000"/>
              </a:schemeClr>
            </a:gs>
            <a:gs pos="80000">
              <a:schemeClr val="accent3">
                <a:hueOff val="0"/>
                <a:satOff val="0"/>
                <a:lumOff val="0"/>
                <a:alphaOff val="0"/>
                <a:shade val="93000"/>
                <a:satMod val="130000"/>
              </a:schemeClr>
            </a:gs>
            <a:gs pos="100000">
              <a:schemeClr val="accent3">
                <a:hueOff val="0"/>
                <a:satOff val="0"/>
                <a:lumOff val="0"/>
                <a:alphaOff val="0"/>
                <a:shade val="94000"/>
                <a:satMod val="135000"/>
              </a:schemeClr>
            </a:gs>
          </a:gsLst>
          <a:lin ang="16200000" scaled="0"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dsp:spPr>
      <dsp:style>
        <a:lnRef idx="0">
          <a:scrgbClr r="0" g="0" b="0"/>
        </a:lnRef>
        <a:fillRef idx="3">
          <a:scrgbClr r="0" g="0" b="0"/>
        </a:fillRef>
        <a:effectRef idx="3">
          <a:scrgbClr r="0" g="0" b="0"/>
        </a:effectRef>
        <a:fontRef idx="minor">
          <a:schemeClr val="lt1"/>
        </a:fontRef>
      </dsp:style>
      <dsp:txBody>
        <a:bodyPr spcFirstLastPara="0" vert="horz" wrap="square" lIns="27940" tIns="27940" rIns="27940" bIns="27940" numCol="1" spcCol="1270" anchor="ctr" anchorCtr="0">
          <a:noAutofit/>
        </a:bodyPr>
        <a:lstStyle/>
        <a:p>
          <a:pPr lvl="0" algn="ctr" defTabSz="9779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2200" kern="1200"/>
            <a:t>Etude conso Elec client </a:t>
          </a:r>
        </a:p>
      </dsp:txBody>
      <dsp:txXfrm>
        <a:off x="2585084" y="2151697"/>
        <a:ext cx="2629853" cy="2629853"/>
      </dsp:txXfrm>
    </dsp:sp>
    <dsp:sp modelId="{AD613622-FF5F-425C-B103-042D216AF6CC}">
      <dsp:nvSpPr>
        <dsp:cNvPr id="0" name=""/>
        <dsp:cNvSpPr/>
      </dsp:nvSpPr>
      <dsp:spPr>
        <a:xfrm>
          <a:off x="1054988" y="1530096"/>
          <a:ext cx="1912620" cy="1912620"/>
        </a:xfrm>
        <a:prstGeom prst="gear6">
          <a:avLst/>
        </a:prstGeom>
        <a:gradFill rotWithShape="0">
          <a:gsLst>
            <a:gs pos="0">
              <a:schemeClr val="accent3">
                <a:hueOff val="5625132"/>
                <a:satOff val="-8440"/>
                <a:lumOff val="-1373"/>
                <a:alphaOff val="0"/>
                <a:shade val="51000"/>
                <a:satMod val="130000"/>
              </a:schemeClr>
            </a:gs>
            <a:gs pos="80000">
              <a:schemeClr val="accent3">
                <a:hueOff val="5625132"/>
                <a:satOff val="-8440"/>
                <a:lumOff val="-1373"/>
                <a:alphaOff val="0"/>
                <a:shade val="93000"/>
                <a:satMod val="130000"/>
              </a:schemeClr>
            </a:gs>
            <a:gs pos="100000">
              <a:schemeClr val="accent3">
                <a:hueOff val="5625132"/>
                <a:satOff val="-8440"/>
                <a:lumOff val="-1373"/>
                <a:alphaOff val="0"/>
                <a:shade val="94000"/>
                <a:satMod val="135000"/>
              </a:schemeClr>
            </a:gs>
          </a:gsLst>
          <a:lin ang="16200000" scaled="0"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dsp:spPr>
      <dsp:style>
        <a:lnRef idx="0">
          <a:scrgbClr r="0" g="0" b="0"/>
        </a:lnRef>
        <a:fillRef idx="3">
          <a:scrgbClr r="0" g="0" b="0"/>
        </a:fillRef>
        <a:effectRef idx="3">
          <a:scrgbClr r="0" g="0" b="0"/>
        </a:effectRef>
        <a:fontRef idx="minor">
          <a:schemeClr val="lt1"/>
        </a:fontRef>
      </dsp:style>
      <dsp:txBody>
        <a:bodyPr spcFirstLastPara="0" vert="horz" wrap="square" lIns="15240" tIns="15240" rIns="15240" bIns="15240" numCol="1" spcCol="1270" anchor="ctr" anchorCtr="0">
          <a:noAutofit/>
        </a:bodyPr>
        <a:lstStyle/>
        <a:p>
          <a:pPr lvl="0" algn="ctr" defTabSz="5334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200" kern="1200"/>
            <a:t>Etude conso Elec pred + client (usage TC)</a:t>
          </a:r>
        </a:p>
      </dsp:txBody>
      <dsp:txXfrm>
        <a:off x="1054988" y="1530096"/>
        <a:ext cx="1912620" cy="1912620"/>
      </dsp:txXfrm>
    </dsp:sp>
    <dsp:sp modelId="{8C2A71E8-87AC-4F83-8B25-0DB598F5D651}">
      <dsp:nvSpPr>
        <dsp:cNvPr id="0" name=""/>
        <dsp:cNvSpPr/>
      </dsp:nvSpPr>
      <dsp:spPr>
        <a:xfrm rot="20700000">
          <a:off x="2126251" y="210583"/>
          <a:ext cx="1873977" cy="1873977"/>
        </a:xfrm>
        <a:prstGeom prst="gear6">
          <a:avLst/>
        </a:prstGeom>
        <a:gradFill rotWithShape="0">
          <a:gsLst>
            <a:gs pos="0">
              <a:schemeClr val="accent3">
                <a:hueOff val="11250264"/>
                <a:satOff val="-16880"/>
                <a:lumOff val="-2745"/>
                <a:alphaOff val="0"/>
                <a:shade val="51000"/>
                <a:satMod val="130000"/>
              </a:schemeClr>
            </a:gs>
            <a:gs pos="80000">
              <a:schemeClr val="accent3">
                <a:hueOff val="11250264"/>
                <a:satOff val="-16880"/>
                <a:lumOff val="-2745"/>
                <a:alphaOff val="0"/>
                <a:shade val="93000"/>
                <a:satMod val="130000"/>
              </a:schemeClr>
            </a:gs>
            <a:gs pos="100000">
              <a:schemeClr val="accent3">
                <a:hueOff val="11250264"/>
                <a:satOff val="-16880"/>
                <a:lumOff val="-2745"/>
                <a:alphaOff val="0"/>
                <a:shade val="94000"/>
                <a:satMod val="135000"/>
              </a:schemeClr>
            </a:gs>
          </a:gsLst>
          <a:lin ang="16200000" scaled="0"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dsp:spPr>
      <dsp:style>
        <a:lnRef idx="0">
          <a:scrgbClr r="0" g="0" b="0"/>
        </a:lnRef>
        <a:fillRef idx="3">
          <a:scrgbClr r="0" g="0" b="0"/>
        </a:fillRef>
        <a:effectRef idx="3">
          <a:scrgbClr r="0" g="0" b="0"/>
        </a:effectRef>
        <a:fontRef idx="minor">
          <a:schemeClr val="lt1"/>
        </a:fontRef>
      </dsp:style>
      <dsp:txBody>
        <a:bodyPr spcFirstLastPara="0" vert="horz" wrap="square" lIns="35560" tIns="35560" rIns="35560" bIns="35560" numCol="1" spcCol="1270" anchor="ctr" anchorCtr="0">
          <a:noAutofit/>
        </a:bodyPr>
        <a:lstStyle/>
        <a:p>
          <a:pPr lvl="0" algn="ctr" defTabSz="124460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2800" kern="1200"/>
            <a:t>Export Elec</a:t>
          </a:r>
        </a:p>
      </dsp:txBody>
      <dsp:txXfrm>
        <a:off x="2537269" y="621601"/>
        <a:ext cx="1051941" cy="1051941"/>
      </dsp:txXfrm>
    </dsp:sp>
    <dsp:sp modelId="{42300E45-20C0-4A0A-8811-3DAA1FE01350}">
      <dsp:nvSpPr>
        <dsp:cNvPr id="0" name=""/>
        <dsp:cNvSpPr/>
      </dsp:nvSpPr>
      <dsp:spPr>
        <a:xfrm>
          <a:off x="2389364" y="1751152"/>
          <a:ext cx="3366211" cy="3366211"/>
        </a:xfrm>
        <a:prstGeom prst="circularArrow">
          <a:avLst>
            <a:gd name="adj1" fmla="val 4687"/>
            <a:gd name="adj2" fmla="val 299029"/>
            <a:gd name="adj3" fmla="val 2528605"/>
            <a:gd name="adj4" fmla="val 15834735"/>
            <a:gd name="adj5" fmla="val 5469"/>
          </a:avLst>
        </a:prstGeom>
        <a:gradFill rotWithShape="0">
          <a:gsLst>
            <a:gs pos="0">
              <a:schemeClr val="accent3">
                <a:hueOff val="0"/>
                <a:satOff val="0"/>
                <a:lumOff val="0"/>
                <a:alphaOff val="0"/>
                <a:shade val="51000"/>
                <a:satMod val="130000"/>
              </a:schemeClr>
            </a:gs>
            <a:gs pos="80000">
              <a:schemeClr val="accent3">
                <a:hueOff val="0"/>
                <a:satOff val="0"/>
                <a:lumOff val="0"/>
                <a:alphaOff val="0"/>
                <a:shade val="93000"/>
                <a:satMod val="130000"/>
              </a:schemeClr>
            </a:gs>
            <a:gs pos="100000">
              <a:schemeClr val="accent3">
                <a:hueOff val="0"/>
                <a:satOff val="0"/>
                <a:lumOff val="0"/>
                <a:alphaOff val="0"/>
                <a:shade val="94000"/>
                <a:satMod val="135000"/>
              </a:schemeClr>
            </a:gs>
          </a:gsLst>
          <a:lin ang="16200000" scaled="0"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dsp:spPr>
      <dsp:style>
        <a:lnRef idx="0">
          <a:scrgbClr r="0" g="0" b="0"/>
        </a:lnRef>
        <a:fillRef idx="3">
          <a:scrgbClr r="0" g="0" b="0"/>
        </a:fillRef>
        <a:effectRef idx="3">
          <a:scrgbClr r="0" g="0" b="0"/>
        </a:effectRef>
        <a:fontRef idx="minor">
          <a:schemeClr val="lt1"/>
        </a:fontRef>
      </dsp:style>
    </dsp:sp>
    <dsp:sp modelId="{E0A3CBA2-3B07-4509-A3E9-C67672921F9D}">
      <dsp:nvSpPr>
        <dsp:cNvPr id="0" name=""/>
        <dsp:cNvSpPr/>
      </dsp:nvSpPr>
      <dsp:spPr>
        <a:xfrm>
          <a:off x="716267" y="1104385"/>
          <a:ext cx="2445763" cy="2445763"/>
        </a:xfrm>
        <a:prstGeom prst="leftCircularArrow">
          <a:avLst>
            <a:gd name="adj1" fmla="val 6452"/>
            <a:gd name="adj2" fmla="val 429999"/>
            <a:gd name="adj3" fmla="val 10489124"/>
            <a:gd name="adj4" fmla="val 14837806"/>
            <a:gd name="adj5" fmla="val 7527"/>
          </a:avLst>
        </a:prstGeom>
        <a:gradFill rotWithShape="0">
          <a:gsLst>
            <a:gs pos="0">
              <a:schemeClr val="accent3">
                <a:hueOff val="5625132"/>
                <a:satOff val="-8440"/>
                <a:lumOff val="-1373"/>
                <a:alphaOff val="0"/>
                <a:shade val="51000"/>
                <a:satMod val="130000"/>
              </a:schemeClr>
            </a:gs>
            <a:gs pos="80000">
              <a:schemeClr val="accent3">
                <a:hueOff val="5625132"/>
                <a:satOff val="-8440"/>
                <a:lumOff val="-1373"/>
                <a:alphaOff val="0"/>
                <a:shade val="93000"/>
                <a:satMod val="130000"/>
              </a:schemeClr>
            </a:gs>
            <a:gs pos="100000">
              <a:schemeClr val="accent3">
                <a:hueOff val="5625132"/>
                <a:satOff val="-8440"/>
                <a:lumOff val="-1373"/>
                <a:alphaOff val="0"/>
                <a:shade val="94000"/>
                <a:satMod val="135000"/>
              </a:schemeClr>
            </a:gs>
          </a:gsLst>
          <a:lin ang="16200000" scaled="0"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dsp:spPr>
      <dsp:style>
        <a:lnRef idx="0">
          <a:scrgbClr r="0" g="0" b="0"/>
        </a:lnRef>
        <a:fillRef idx="3">
          <a:scrgbClr r="0" g="0" b="0"/>
        </a:fillRef>
        <a:effectRef idx="3">
          <a:scrgbClr r="0" g="0" b="0"/>
        </a:effectRef>
        <a:fontRef idx="minor">
          <a:schemeClr val="lt1"/>
        </a:fontRef>
      </dsp:style>
    </dsp:sp>
    <dsp:sp modelId="{412FBC3F-80ED-4A2D-B042-8F7C6911FA56}">
      <dsp:nvSpPr>
        <dsp:cNvPr id="0" name=""/>
        <dsp:cNvSpPr/>
      </dsp:nvSpPr>
      <dsp:spPr>
        <a:xfrm>
          <a:off x="1692780" y="-202408"/>
          <a:ext cx="2637025" cy="2637025"/>
        </a:xfrm>
        <a:prstGeom prst="circularArrow">
          <a:avLst>
            <a:gd name="adj1" fmla="val 5984"/>
            <a:gd name="adj2" fmla="val 394124"/>
            <a:gd name="adj3" fmla="val 13313824"/>
            <a:gd name="adj4" fmla="val 10508221"/>
            <a:gd name="adj5" fmla="val 6981"/>
          </a:avLst>
        </a:prstGeom>
        <a:gradFill rotWithShape="0">
          <a:gsLst>
            <a:gs pos="0">
              <a:schemeClr val="accent3">
                <a:hueOff val="11250264"/>
                <a:satOff val="-16880"/>
                <a:lumOff val="-2745"/>
                <a:alphaOff val="0"/>
                <a:shade val="51000"/>
                <a:satMod val="130000"/>
              </a:schemeClr>
            </a:gs>
            <a:gs pos="80000">
              <a:schemeClr val="accent3">
                <a:hueOff val="11250264"/>
                <a:satOff val="-16880"/>
                <a:lumOff val="-2745"/>
                <a:alphaOff val="0"/>
                <a:shade val="93000"/>
                <a:satMod val="130000"/>
              </a:schemeClr>
            </a:gs>
            <a:gs pos="100000">
              <a:schemeClr val="accent3">
                <a:hueOff val="11250264"/>
                <a:satOff val="-16880"/>
                <a:lumOff val="-2745"/>
                <a:alphaOff val="0"/>
                <a:shade val="94000"/>
                <a:satMod val="135000"/>
              </a:schemeClr>
            </a:gs>
          </a:gsLst>
          <a:lin ang="16200000" scaled="0"/>
        </a:gradFill>
        <a:ln>
          <a:noFill/>
        </a:ln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dsp:spPr>
      <dsp:style>
        <a:lnRef idx="0">
          <a:scrgbClr r="0" g="0" b="0"/>
        </a:lnRef>
        <a:fillRef idx="3">
          <a:scrgbClr r="0" g="0" b="0"/>
        </a:fillRef>
        <a:effectRef idx="3">
          <a:scrgbClr r="0" g="0" b="0"/>
        </a:effectRef>
        <a:fontRef idx="minor">
          <a:schemeClr val="lt1"/>
        </a:fontRef>
      </dsp:style>
    </dsp:sp>
  </dsp:spTree>
</dsp:drawing>
</file>

<file path=xl/diagrams/layout1.xml><?xml version="1.0" encoding="utf-8"?>
<dgm:layoutDef xmlns:dgm="http://schemas.openxmlformats.org/drawingml/2006/diagram" xmlns:a="http://schemas.openxmlformats.org/drawingml/2006/main" uniqueId="urn:microsoft.com/office/officeart/2005/8/layout/gear1">
  <dgm:title val=""/>
  <dgm:desc val=""/>
  <dgm:catLst>
    <dgm:cat type="relationship" pri="3000"/>
    <dgm:cat type="process" pri="28000"/>
    <dgm:cat type="cycle" pri="14000"/>
  </dgm:catLst>
  <dgm:sampData useDef="1">
    <dgm:dataModel>
      <dgm:ptLst/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 useDef="1">
    <dgm:dataModel>
      <dgm:ptLst/>
      <dgm:bg/>
      <dgm:whole/>
    </dgm:dataModel>
  </dgm:clrData>
  <dgm:layoutNode name="composite">
    <dgm:varLst>
      <dgm:chMax val="3"/>
      <dgm:animLvl val="lvl"/>
      <dgm:resizeHandles val="exact"/>
    </dgm:varLst>
    <dgm:alg type="composite">
      <dgm:param type="ar" val="1"/>
    </dgm:alg>
    <dgm:shape xmlns:r="http://schemas.openxmlformats.org/officeDocument/2006/relationships" r:blip="">
      <dgm:adjLst/>
    </dgm:shape>
    <dgm:presOf/>
    <dgm:choose name="Name0">
      <dgm:if name="Name1" axis="ch" ptType="node" func="cnt" op="lte" val="1">
        <dgm:constrLst>
          <dgm:constr type="primFontSz" for="ch" ptType="node" op="equ" val="65"/>
          <dgm:constr type="w" for="ch" forName="gear1" refType="w" fact="0.55"/>
          <dgm:constr type="h" for="ch" forName="gear1" refType="w" fact="0.55"/>
          <dgm:constr type="l" for="ch" forName="gear1" refType="w" fact="0.05"/>
          <dgm:constr type="t" for="ch" forName="gear1" refType="w" fact="0.05"/>
          <dgm:constr type="w" for="ch" forName="gear1srcNode" val="1"/>
          <dgm:constr type="h" for="ch" forName="gear1srcNode" val="1"/>
          <dgm:constr type="l" for="ch" forName="gear1srcNode" refType="w" fact="0.32"/>
          <dgm:constr type="t" for="ch" forName="gear1srcNode"/>
          <dgm:constr type="w" for="ch" forName="gear1dstNode" val="1"/>
          <dgm:constr type="h" for="ch" forName="gear1dstNode" val="1"/>
          <dgm:constr type="r" for="ch" forName="gear1dstNode" refType="w" fact="0.58"/>
          <dgm:constr type="t" for="ch" forName="gear1dstNode" refType="h" fact="0.55"/>
          <dgm:constr type="diam" for="des" forName="connector1" refType="w" refFor="ch" refForName="gear1" op="equ" fact="1.1"/>
          <dgm:constr type="h" for="des" forName="connector1" refType="w" refFor="ch" refForName="gear1" op="equ" fact="0.1"/>
          <dgm:constr type="w" for="ch" forName="gear1ch" refType="w" fact="0.35"/>
          <dgm:constr type="h" for="ch" forName="gear1ch" refType="w" refFor="ch" refForName="gear1ch" fact="0.6"/>
          <dgm:constr type="l" for="ch" forName="gear1ch"/>
          <dgm:constr type="b" for="ch" forName="gear1ch" refType="h" fact="0.6"/>
        </dgm:constrLst>
      </dgm:if>
      <dgm:if name="Name2" axis="ch" ptType="node" func="cnt" op="equ" val="2">
        <dgm:constrLst>
          <dgm:constr type="primFontSz" for="ch" ptType="node" op="equ" val="65"/>
          <dgm:constr type="w" for="ch" forName="gear1" refType="w" fact="0.55"/>
          <dgm:constr type="h" for="ch" forName="gear1" refType="w" fact="0.55"/>
          <dgm:constr type="l" for="ch" forName="gear1" refType="w" fact="0.45"/>
          <dgm:constr type="t" for="ch" forName="gear1" refType="w" fact="0.25"/>
          <dgm:constr type="w" for="ch" forName="gear1srcNode" val="1"/>
          <dgm:constr type="h" for="ch" forName="gear1srcNode" val="1"/>
          <dgm:constr type="l" for="ch" forName="gear1srcNode" refType="w" fact="0.72"/>
          <dgm:constr type="t" for="ch" forName="gear1srcNode" refType="w" fact="0.2"/>
          <dgm:constr type="w" for="ch" forName="gear1dstNode" val="1"/>
          <dgm:constr type="h" for="ch" forName="gear1dstNode" val="1"/>
          <dgm:constr type="r" for="ch" forName="gear1dstNode" refType="w" fact="0.98"/>
          <dgm:constr type="t" for="ch" forName="gear1dstNode" refType="h" fact="0.75"/>
          <dgm:constr type="diam" for="des" forName="connector1" refType="w" refFor="ch" refForName="gear1" op="equ" fact="1.1"/>
          <dgm:constr type="h" for="des" forName="connector1" refType="w" refFor="ch" refForName="gear1" op="equ" fact="0.1"/>
          <dgm:constr type="w" for="ch" forName="gear1ch" refType="w" fact="0.35"/>
          <dgm:constr type="h" for="ch" forName="gear1ch" refType="w" refFor="ch" refForName="gear1ch" fact="0.6"/>
          <dgm:constr type="l" for="ch" forName="gear1ch" refType="w" fact="0.38"/>
          <dgm:constr type="b" for="ch" forName="gear1ch" refType="w" fact="0.8"/>
          <dgm:constr type="w" for="ch" forName="gear2" refType="w" fact="0.4"/>
          <dgm:constr type="h" for="ch" forName="gear2" refType="w" fact="0.4"/>
          <dgm:constr type="l" for="ch" forName="gear2" refType="w" fact="0.13"/>
          <dgm:constr type="t" for="ch" forName="gear2" refType="w" fact="0.12"/>
          <dgm:constr type="w" for="ch" forName="gear2srcNode" val="1"/>
          <dgm:constr type="h" for="ch" forName="gear2srcNode" val="1"/>
          <dgm:constr type="l" for="ch" forName="gear2srcNode" refType="w" fact="0.23"/>
          <dgm:constr type="t" for="ch" forName="gear2srcNode" refType="w" fact="0.08"/>
          <dgm:constr type="w" for="ch" forName="gear2dstNode" val="1"/>
          <dgm:constr type="h" for="ch" forName="gear2dstNode" val="1"/>
          <dgm:constr type="l" for="ch" forName="gear2dstNode" refType="w" fact="0.1"/>
          <dgm:constr type="t" for="ch" forName="gear2dstNode" refType="h" fact="0.33"/>
          <dgm:constr type="diam" for="des" forName="connector2" refType="w" refFor="ch" refForName="gear2" op="equ" fact="-1.1"/>
          <dgm:constr type="h" for="des" forName="connector2" refType="w" refFor="ch" refForName="gear1" op="equ" fact="0.1"/>
          <dgm:constr type="w" for="ch" forName="gear2ch" refType="w" fact="0.35"/>
          <dgm:constr type="h" for="ch" forName="gear2ch" refType="w" refFor="ch" refForName="gear2ch" fact="0.6"/>
          <dgm:constr type="l" for="ch" forName="gear2ch" refType="w" fact="0.34"/>
          <dgm:constr type="t" for="ch" forName="gear2ch" refType="w" fact="0.04"/>
        </dgm:constrLst>
      </dgm:if>
      <dgm:else name="Name3">
        <dgm:constrLst>
          <dgm:constr type="primFontSz" for="ch" ptType="node" op="equ" val="65"/>
          <dgm:constr type="w" for="ch" forName="gear1" refType="w" fact="0.55"/>
          <dgm:constr type="h" for="ch" forName="gear1" refType="w" fact="0.55"/>
          <dgm:constr type="l" for="ch" forName="gear1" refType="w" fact="0.45"/>
          <dgm:constr type="t" for="ch" forName="gear1" refType="w" fact="0.45"/>
          <dgm:constr type="w" for="ch" forName="gear1srcNode" val="1"/>
          <dgm:constr type="h" for="ch" forName="gear1srcNode" val="1"/>
          <dgm:constr type="l" for="ch" forName="gear1srcNode" refType="w" fact="0.72"/>
          <dgm:constr type="t" for="ch" forName="gear1srcNode" refType="w" fact="0.4"/>
          <dgm:constr type="w" for="ch" forName="gear1dstNode" val="1"/>
          <dgm:constr type="h" for="ch" forName="gear1dstNode" val="1"/>
          <dgm:constr type="r" for="ch" forName="gear1dstNode" refType="w" fact="0.98"/>
          <dgm:constr type="t" for="ch" forName="gear1dstNode" refType="h" fact="0.95"/>
          <dgm:constr type="diam" for="des" forName="connector1" refType="w" refFor="ch" refForName="gear1" op="equ" fact="1.15"/>
          <dgm:constr type="h" for="des" forName="connector1" refType="w" refFor="ch" refForName="gear1" op="equ" fact="0.1"/>
          <dgm:constr type="w" for="ch" forName="gear1ch" refType="w" fact="0.35"/>
          <dgm:constr type="h" for="ch" forName="gear1ch" refType="w" refFor="ch" refForName="gear1ch" fact="0.6"/>
          <dgm:constr type="l" for="ch" forName="gear1ch" refType="w" fact="0.38"/>
          <dgm:constr type="b" for="ch" forName="gear1ch" refType="h"/>
          <dgm:constr type="w" for="ch" forName="gear2" refType="w" fact="0.4"/>
          <dgm:constr type="h" for="ch" forName="gear2" refType="w" fact="0.4"/>
          <dgm:constr type="l" for="ch" forName="gear2" refType="w" fact="0.13"/>
          <dgm:constr type="t" for="ch" forName="gear2" refType="w" fact="0.32"/>
          <dgm:constr type="w" for="ch" forName="gear2srcNode" val="1"/>
          <dgm:constr type="h" for="ch" forName="gear2srcNode" val="1"/>
          <dgm:constr type="l" for="ch" forName="gear2srcNode" refType="w" fact="0.23"/>
          <dgm:constr type="t" for="ch" forName="gear2srcNode" refType="w" fact="0.28"/>
          <dgm:constr type="w" for="ch" forName="gear2dstNode" val="1"/>
          <dgm:constr type="h" for="ch" forName="gear2dstNode" val="1"/>
          <dgm:constr type="l" for="ch" forName="gear2dstNode" refType="w" fact="0.1"/>
          <dgm:constr type="t" for="ch" forName="gear2dstNode" refType="h" fact="0.53"/>
          <dgm:constr type="diam" for="des" forName="connector2" refType="w" refFor="ch" refForName="gear2" op="equ" fact="-1.1"/>
          <dgm:constr type="h" for="des" forName="connector2" refType="w" refFor="ch" refForName="gear1" op="equ" fact="0.1"/>
          <dgm:constr type="w" for="ch" forName="gear2ch" refType="w" fact="0.35"/>
          <dgm:constr type="h" for="ch" forName="gear2ch" refType="w" refFor="ch" refForName="gear2ch" fact="0.6"/>
          <dgm:constr type="l" for="ch" forName="gear2ch"/>
          <dgm:constr type="t" for="ch" forName="gear2ch" refType="w" fact="0.58"/>
          <dgm:constr type="w" for="ch" forName="gear3" refType="w" fact="0.48"/>
          <dgm:constr type="h" for="ch" forName="gear3" refType="w" fact="0.48"/>
          <dgm:constr type="l" for="ch" forName="gear3" refType="w" fact="0.31"/>
          <dgm:constr type="t" for="ch" forName="gear3"/>
          <dgm:constr type="w" for="ch" forName="gear3tx" refType="w" fact="0.22"/>
          <dgm:constr type="h" for="ch" forName="gear3tx" refType="w" fact="0.22"/>
          <dgm:constr type="ctrX" for="ch" forName="gear3tx" refType="ctrX" refFor="ch" refForName="gear3"/>
          <dgm:constr type="ctrY" for="ch" forName="gear3tx" refType="ctrY" refFor="ch" refForName="gear3"/>
          <dgm:constr type="w" for="ch" forName="gear3srcNode" val="1"/>
          <dgm:constr type="h" for="ch" forName="gear3srcNode" val="1"/>
          <dgm:constr type="l" for="ch" forName="gear3srcNode" refType="w" fact="0.3"/>
          <dgm:constr type="t" for="ch" forName="gear3srcNode" refType="w" fact="0.25"/>
          <dgm:constr type="w" for="ch" forName="gear3dstNode" val="1"/>
          <dgm:constr type="h" for="ch" forName="gear3dstNode" val="1"/>
          <dgm:constr type="l" for="ch" forName="gear3dstNode" refType="w" fact="0.38"/>
          <dgm:constr type="t" for="ch" forName="gear3dstNode" refType="h" fact="0.05"/>
          <dgm:constr type="diam" for="des" forName="connector3" refType="w" refFor="ch" refForName="gear3" op="equ"/>
          <dgm:constr type="h" for="des" forName="connector3" refType="w" refFor="ch" refForName="gear1" op="equ" fact="0.1"/>
          <dgm:constr type="w" for="ch" forName="gear3ch" refType="w" fact="0.35"/>
          <dgm:constr type="h" for="ch" forName="gear3ch" refType="w" refFor="ch" refForName="gear3ch" fact="0.6"/>
          <dgm:constr type="l" for="ch" forName="gear3ch" refType="w" fact="0.65"/>
          <dgm:constr type="t" for="ch" forName="gear3ch" refType="h" fact="0.13"/>
        </dgm:constrLst>
      </dgm:else>
    </dgm:choose>
    <dgm:ruleLst/>
    <dgm:forEach name="Name4" axis="ch" ptType="node" cnt="1">
      <dgm:layoutNode name="gear1" styleLbl="node1">
        <dgm:varLst>
          <dgm:chMax val="1"/>
          <dgm:bulletEnabled val="1"/>
        </dgm:varLst>
        <dgm:alg type="tx">
          <dgm:param type="txAnchorVertCh" val="mid"/>
        </dgm:alg>
        <dgm:shape xmlns:r="http://schemas.openxmlformats.org/officeDocument/2006/relationships" type="gear9" r:blip="">
          <dgm:adjLst/>
        </dgm:shape>
        <dgm:presOf axis="self"/>
        <dgm:constrLst>
          <dgm:constr type="tMarg" refType="primFontSz" fact="0.1"/>
          <dgm:constr type="bMarg" refType="primFontSz" fact="0.1"/>
          <dgm:constr type="lMarg" refType="primFontSz" fact="0.1"/>
          <dgm:constr type="rMarg" refType="primFontSz" fact="0.1"/>
        </dgm:constrLst>
        <dgm:ruleLst>
          <dgm:rule type="primFontSz" val="5" fact="NaN" max="NaN"/>
        </dgm:ruleLst>
      </dgm:layoutNode>
      <dgm:layoutNode name="gear1srcNode">
        <dgm:alg type="sp"/>
        <dgm:shape xmlns:r="http://schemas.openxmlformats.org/officeDocument/2006/relationships" type="rect" r:blip="" hideGeom="1">
          <dgm:adjLst/>
        </dgm:shape>
        <dgm:presOf axis="self"/>
        <dgm:constrLst/>
        <dgm:ruleLst/>
      </dgm:layoutNode>
      <dgm:layoutNode name="gear1dstNode">
        <dgm:alg type="sp"/>
        <dgm:shape xmlns:r="http://schemas.openxmlformats.org/officeDocument/2006/relationships" type="rect" r:blip="" hideGeom="1">
          <dgm:adjLst/>
        </dgm:shape>
        <dgm:presOf axis="self"/>
        <dgm:constrLst/>
        <dgm:ruleLst/>
      </dgm:layoutNode>
      <dgm:choose name="Name5">
        <dgm:if name="Name6" axis="ch" ptType="node" func="cnt" op="gte" val="1">
          <dgm:layoutNode name="gear1ch" styleLbl="fgAcc1">
            <dgm:varLst>
              <dgm:chMax val="0"/>
              <dgm:bulletEnabled val="1"/>
            </dgm:varLst>
            <dgm:alg type="tx">
              <dgm:param type="stBulletLvl" val="1"/>
            </dgm:alg>
            <dgm:shape xmlns:r="http://schemas.openxmlformats.org/officeDocument/2006/relationships" type="roundRect" r:blip="">
              <dgm:adjLst>
                <dgm:adj idx="1" val="0.1"/>
              </dgm:adjLst>
            </dgm:shape>
            <dgm:presOf axis="des" ptType="node"/>
            <dgm:constrLst>
              <dgm:constr type="tMarg" refType="primFontSz" fact="0.3"/>
              <dgm:constr type="bMarg" refType="primFontSz" fact="0.3"/>
              <dgm:constr type="lMarg" refType="primFontSz" fact="0.3"/>
              <dgm:constr type="rMarg" refType="primFontSz" fact="0.3"/>
            </dgm:constrLst>
            <dgm:ruleLst>
              <dgm:rule type="primFontSz" val="5" fact="NaN" max="NaN"/>
            </dgm:ruleLst>
          </dgm:layoutNode>
        </dgm:if>
        <dgm:else name="Name7"/>
      </dgm:choose>
    </dgm:forEach>
    <dgm:forEach name="Name8" axis="ch" ptType="node" st="2" cnt="1">
      <dgm:layoutNode name="gear2" styleLbl="node1">
        <dgm:varLst>
          <dgm:chMax val="1"/>
          <dgm:bulletEnabled val="1"/>
        </dgm:varLst>
        <dgm:alg type="tx">
          <dgm:param type="txAnchorVertCh" val="mid"/>
        </dgm:alg>
        <dgm:shape xmlns:r="http://schemas.openxmlformats.org/officeDocument/2006/relationships" type="gear6" r:blip="">
          <dgm:adjLst/>
        </dgm:shape>
        <dgm:presOf axis="self"/>
        <dgm:constrLst>
          <dgm:constr type="tMarg" refType="primFontSz" fact="0.1"/>
          <dgm:constr type="bMarg" refType="primFontSz" fact="0.1"/>
          <dgm:constr type="lMarg" refType="primFontSz" fact="0.1"/>
          <dgm:constr type="rMarg" refType="primFontSz" fact="0.1"/>
        </dgm:constrLst>
        <dgm:ruleLst>
          <dgm:rule type="primFontSz" val="5" fact="NaN" max="NaN"/>
        </dgm:ruleLst>
      </dgm:layoutNode>
      <dgm:layoutNode name="gear2srcNode">
        <dgm:alg type="sp"/>
        <dgm:shape xmlns:r="http://schemas.openxmlformats.org/officeDocument/2006/relationships" type="rect" r:blip="" hideGeom="1">
          <dgm:adjLst/>
        </dgm:shape>
        <dgm:presOf axis="self"/>
        <dgm:constrLst/>
        <dgm:ruleLst/>
      </dgm:layoutNode>
      <dgm:layoutNode name="gear2dstNode">
        <dgm:alg type="sp"/>
        <dgm:shape xmlns:r="http://schemas.openxmlformats.org/officeDocument/2006/relationships" type="rect" r:blip="" hideGeom="1">
          <dgm:adjLst/>
        </dgm:shape>
        <dgm:presOf axis="self"/>
        <dgm:constrLst/>
        <dgm:ruleLst/>
      </dgm:layoutNode>
      <dgm:choose name="Name9">
        <dgm:if name="Name10" axis="ch" ptType="node" func="cnt" op="gte" val="1">
          <dgm:layoutNode name="gear2ch" styleLbl="fgAcc1">
            <dgm:varLst>
              <dgm:chMax val="0"/>
              <dgm:bulletEnabled val="1"/>
            </dgm:varLst>
            <dgm:alg type="tx">
              <dgm:param type="stBulletLvl" val="1"/>
            </dgm:alg>
            <dgm:shape xmlns:r="http://schemas.openxmlformats.org/officeDocument/2006/relationships" type="roundRect" r:blip="">
              <dgm:adjLst>
                <dgm:adj idx="1" val="0.1"/>
              </dgm:adjLst>
            </dgm:shape>
            <dgm:presOf axis="des" ptType="node"/>
            <dgm:constrLst>
              <dgm:constr type="tMarg" refType="primFontSz" fact="0.3"/>
              <dgm:constr type="bMarg" refType="primFontSz" fact="0.3"/>
              <dgm:constr type="lMarg" refType="primFontSz" fact="0.3"/>
              <dgm:constr type="rMarg" refType="primFontSz" fact="0.3"/>
            </dgm:constrLst>
            <dgm:ruleLst>
              <dgm:rule type="primFontSz" val="5" fact="NaN" max="NaN"/>
            </dgm:ruleLst>
          </dgm:layoutNode>
        </dgm:if>
        <dgm:else name="Name11"/>
      </dgm:choose>
    </dgm:forEach>
    <dgm:forEach name="Name12" axis="ch" ptType="node" st="3" cnt="1">
      <dgm:layoutNode name="gear3" styleLbl="node1">
        <dgm:alg type="sp"/>
        <dgm:shape xmlns:r="http://schemas.openxmlformats.org/officeDocument/2006/relationships" rot="-15" type="gear6" r:blip="">
          <dgm:adjLst/>
        </dgm:shape>
        <dgm:presOf axis="self"/>
        <dgm:constrLst/>
        <dgm:ruleLst/>
      </dgm:layoutNode>
      <dgm:layoutNode name="gear3tx" styleLbl="node1">
        <dgm:varLst>
          <dgm:chMax val="1"/>
          <dgm:bulletEnabled val="1"/>
        </dgm:varLst>
        <dgm:alg type="tx">
          <dgm:param type="txAnchorVertCh" val="mid"/>
        </dgm:alg>
        <dgm:shape xmlns:r="http://schemas.openxmlformats.org/officeDocument/2006/relationships" type="rect" r:blip="" hideGeom="1">
          <dgm:adjLst/>
        </dgm:shape>
        <dgm:presOf axis="self"/>
        <dgm:constrLst>
          <dgm:constr type="tMarg" refType="primFontSz" fact="0.1"/>
          <dgm:constr type="bMarg" refType="primFontSz" fact="0.1"/>
          <dgm:constr type="lMarg" refType="primFontSz" fact="0.1"/>
          <dgm:constr type="rMarg" refType="primFontSz" fact="0.1"/>
        </dgm:constrLst>
        <dgm:ruleLst>
          <dgm:rule type="primFontSz" val="5" fact="NaN" max="NaN"/>
        </dgm:ruleLst>
      </dgm:layoutNode>
      <dgm:layoutNode name="gear3srcNode">
        <dgm:alg type="sp"/>
        <dgm:shape xmlns:r="http://schemas.openxmlformats.org/officeDocument/2006/relationships" type="rect" r:blip="" hideGeom="1">
          <dgm:adjLst/>
        </dgm:shape>
        <dgm:presOf axis="self"/>
        <dgm:constrLst/>
        <dgm:ruleLst/>
      </dgm:layoutNode>
      <dgm:layoutNode name="gear3dstNode">
        <dgm:alg type="sp"/>
        <dgm:shape xmlns:r="http://schemas.openxmlformats.org/officeDocument/2006/relationships" type="rect" r:blip="" hideGeom="1">
          <dgm:adjLst/>
        </dgm:shape>
        <dgm:presOf axis="self"/>
        <dgm:constrLst/>
        <dgm:ruleLst/>
      </dgm:layoutNode>
      <dgm:choose name="Name13">
        <dgm:if name="Name14" axis="ch" ptType="node" func="cnt" op="gte" val="1">
          <dgm:layoutNode name="gear3ch" styleLbl="fgAcc1">
            <dgm:varLst>
              <dgm:chMax val="0"/>
              <dgm:bulletEnabled val="1"/>
            </dgm:varLst>
            <dgm:alg type="tx">
              <dgm:param type="stBulletLvl" val="1"/>
            </dgm:alg>
            <dgm:shape xmlns:r="http://schemas.openxmlformats.org/officeDocument/2006/relationships" type="roundRect" r:blip="">
              <dgm:adjLst>
                <dgm:adj idx="1" val="0.1"/>
              </dgm:adjLst>
            </dgm:shape>
            <dgm:presOf axis="des" ptType="node"/>
            <dgm:constrLst>
              <dgm:constr type="tMarg" refType="primFontSz" fact="0.3"/>
              <dgm:constr type="bMarg" refType="primFontSz" fact="0.3"/>
              <dgm:constr type="lMarg" refType="primFontSz" fact="0.3"/>
              <dgm:constr type="rMarg" refType="primFontSz" fact="0.3"/>
            </dgm:constrLst>
            <dgm:ruleLst>
              <dgm:rule type="primFontSz" val="5" fact="NaN" max="NaN"/>
            </dgm:ruleLst>
          </dgm:layoutNode>
        </dgm:if>
        <dgm:else name="Name15"/>
      </dgm:choose>
    </dgm:forEach>
    <dgm:forEach name="Name16" axis="ch" ptType="sibTrans" hideLastTrans="0" cnt="1">
      <dgm:layoutNode name="connector1" styleLbl="sibTrans2D1">
        <dgm:alg type="conn">
          <dgm:param type="connRout" val="curve"/>
          <dgm:param type="srcNode" val="gear1srcNode"/>
          <dgm:param type="dstNode" val="gear1dstNode"/>
          <dgm:param type="begPts" val="midR"/>
          <dgm:param type="endPts" val="tCtr"/>
        </dgm:alg>
        <dgm:shape xmlns:r="http://schemas.openxmlformats.org/officeDocument/2006/relationships" type="conn" r:blip="">
          <dgm:adjLst/>
        </dgm:shape>
        <dgm:presOf axis="self"/>
        <dgm:constrLst>
          <dgm:constr type="w" val="10"/>
          <dgm:constr type="h" val="10"/>
          <dgm:constr type="begPad"/>
          <dgm:constr type="endPad"/>
        </dgm:constrLst>
        <dgm:ruleLst/>
      </dgm:layoutNode>
    </dgm:forEach>
    <dgm:forEach name="Name17" axis="ch" ptType="sibTrans" hideLastTrans="0" st="2" cnt="1">
      <dgm:layoutNode name="connector2" styleLbl="sibTrans2D1">
        <dgm:alg type="conn">
          <dgm:param type="connRout" val="curve"/>
          <dgm:param type="srcNode" val="gear2srcNode"/>
          <dgm:param type="dstNode" val="gear2dstNode"/>
          <dgm:param type="begPts" val="midL"/>
          <dgm:param type="endPts" val="midL"/>
        </dgm:alg>
        <dgm:shape xmlns:r="http://schemas.openxmlformats.org/officeDocument/2006/relationships" type="conn" r:blip="">
          <dgm:adjLst/>
        </dgm:shape>
        <dgm:presOf axis="self"/>
        <dgm:constrLst>
          <dgm:constr type="w" val="10"/>
          <dgm:constr type="h" val="10"/>
          <dgm:constr type="begPad"/>
          <dgm:constr type="endPad"/>
        </dgm:constrLst>
        <dgm:ruleLst/>
      </dgm:layoutNode>
    </dgm:forEach>
    <dgm:forEach name="Name18" axis="ch" ptType="sibTrans" hideLastTrans="0" st="3" cnt="1">
      <dgm:layoutNode name="connector3" styleLbl="sibTrans2D1">
        <dgm:alg type="conn">
          <dgm:param type="connRout" val="curve"/>
          <dgm:param type="srcNode" val="gear3srcNode"/>
          <dgm:param type="dstNode" val="gear3dstNode"/>
          <dgm:param type="begPts" val="midL"/>
          <dgm:param type="endPts" val="midL"/>
        </dgm:alg>
        <dgm:shape xmlns:r="http://schemas.openxmlformats.org/officeDocument/2006/relationships" type="conn" r:blip="">
          <dgm:adjLst/>
        </dgm:shape>
        <dgm:presOf axis="self"/>
        <dgm:constrLst>
          <dgm:constr type="w" val="10"/>
          <dgm:constr type="h" val="10"/>
          <dgm:constr type="begPad"/>
          <dgm:constr type="endPad"/>
        </dgm:constrLst>
        <dgm:ruleLst/>
      </dgm:layoutNode>
    </dgm:forEach>
  </dgm:layoutNode>
</dgm:layoutDef>
</file>

<file path=xl/diagrams/layout2.xml><?xml version="1.0" encoding="utf-8"?>
<dgm:layoutDef xmlns:dgm="http://schemas.openxmlformats.org/drawingml/2006/diagram" xmlns:a="http://schemas.openxmlformats.org/drawingml/2006/main" uniqueId="urn:microsoft.com/office/officeart/2005/8/layout/gear1">
  <dgm:title val=""/>
  <dgm:desc val=""/>
  <dgm:catLst>
    <dgm:cat type="relationship" pri="3000"/>
    <dgm:cat type="process" pri="28000"/>
    <dgm:cat type="cycle" pri="14000"/>
  </dgm:catLst>
  <dgm:sampData useDef="1">
    <dgm:dataModel>
      <dgm:ptLst/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 useDef="1">
    <dgm:dataModel>
      <dgm:ptLst/>
      <dgm:bg/>
      <dgm:whole/>
    </dgm:dataModel>
  </dgm:clrData>
  <dgm:layoutNode name="composite">
    <dgm:varLst>
      <dgm:chMax val="3"/>
      <dgm:animLvl val="lvl"/>
      <dgm:resizeHandles val="exact"/>
    </dgm:varLst>
    <dgm:alg type="composite">
      <dgm:param type="ar" val="1"/>
    </dgm:alg>
    <dgm:shape xmlns:r="http://schemas.openxmlformats.org/officeDocument/2006/relationships" r:blip="">
      <dgm:adjLst/>
    </dgm:shape>
    <dgm:presOf/>
    <dgm:choose name="Name0">
      <dgm:if name="Name1" axis="ch" ptType="node" func="cnt" op="lte" val="1">
        <dgm:constrLst>
          <dgm:constr type="primFontSz" for="ch" ptType="node" op="equ" val="65"/>
          <dgm:constr type="w" for="ch" forName="gear1" refType="w" fact="0.55"/>
          <dgm:constr type="h" for="ch" forName="gear1" refType="w" fact="0.55"/>
          <dgm:constr type="l" for="ch" forName="gear1" refType="w" fact="0.05"/>
          <dgm:constr type="t" for="ch" forName="gear1" refType="w" fact="0.05"/>
          <dgm:constr type="w" for="ch" forName="gear1srcNode" val="1"/>
          <dgm:constr type="h" for="ch" forName="gear1srcNode" val="1"/>
          <dgm:constr type="l" for="ch" forName="gear1srcNode" refType="w" fact="0.32"/>
          <dgm:constr type="t" for="ch" forName="gear1srcNode"/>
          <dgm:constr type="w" for="ch" forName="gear1dstNode" val="1"/>
          <dgm:constr type="h" for="ch" forName="gear1dstNode" val="1"/>
          <dgm:constr type="r" for="ch" forName="gear1dstNode" refType="w" fact="0.58"/>
          <dgm:constr type="t" for="ch" forName="gear1dstNode" refType="h" fact="0.55"/>
          <dgm:constr type="diam" for="des" forName="connector1" refType="w" refFor="ch" refForName="gear1" op="equ" fact="1.1"/>
          <dgm:constr type="h" for="des" forName="connector1" refType="w" refFor="ch" refForName="gear1" op="equ" fact="0.1"/>
          <dgm:constr type="w" for="ch" forName="gear1ch" refType="w" fact="0.35"/>
          <dgm:constr type="h" for="ch" forName="gear1ch" refType="w" refFor="ch" refForName="gear1ch" fact="0.6"/>
          <dgm:constr type="l" for="ch" forName="gear1ch"/>
          <dgm:constr type="b" for="ch" forName="gear1ch" refType="h" fact="0.6"/>
        </dgm:constrLst>
      </dgm:if>
      <dgm:if name="Name2" axis="ch" ptType="node" func="cnt" op="equ" val="2">
        <dgm:constrLst>
          <dgm:constr type="primFontSz" for="ch" ptType="node" op="equ" val="65"/>
          <dgm:constr type="w" for="ch" forName="gear1" refType="w" fact="0.55"/>
          <dgm:constr type="h" for="ch" forName="gear1" refType="w" fact="0.55"/>
          <dgm:constr type="l" for="ch" forName="gear1" refType="w" fact="0.45"/>
          <dgm:constr type="t" for="ch" forName="gear1" refType="w" fact="0.25"/>
          <dgm:constr type="w" for="ch" forName="gear1srcNode" val="1"/>
          <dgm:constr type="h" for="ch" forName="gear1srcNode" val="1"/>
          <dgm:constr type="l" for="ch" forName="gear1srcNode" refType="w" fact="0.72"/>
          <dgm:constr type="t" for="ch" forName="gear1srcNode" refType="w" fact="0.2"/>
          <dgm:constr type="w" for="ch" forName="gear1dstNode" val="1"/>
          <dgm:constr type="h" for="ch" forName="gear1dstNode" val="1"/>
          <dgm:constr type="r" for="ch" forName="gear1dstNode" refType="w" fact="0.98"/>
          <dgm:constr type="t" for="ch" forName="gear1dstNode" refType="h" fact="0.75"/>
          <dgm:constr type="diam" for="des" forName="connector1" refType="w" refFor="ch" refForName="gear1" op="equ" fact="1.1"/>
          <dgm:constr type="h" for="des" forName="connector1" refType="w" refFor="ch" refForName="gear1" op="equ" fact="0.1"/>
          <dgm:constr type="w" for="ch" forName="gear1ch" refType="w" fact="0.35"/>
          <dgm:constr type="h" for="ch" forName="gear1ch" refType="w" refFor="ch" refForName="gear1ch" fact="0.6"/>
          <dgm:constr type="l" for="ch" forName="gear1ch" refType="w" fact="0.38"/>
          <dgm:constr type="b" for="ch" forName="gear1ch" refType="w" fact="0.8"/>
          <dgm:constr type="w" for="ch" forName="gear2" refType="w" fact="0.4"/>
          <dgm:constr type="h" for="ch" forName="gear2" refType="w" fact="0.4"/>
          <dgm:constr type="l" for="ch" forName="gear2" refType="w" fact="0.13"/>
          <dgm:constr type="t" for="ch" forName="gear2" refType="w" fact="0.12"/>
          <dgm:constr type="w" for="ch" forName="gear2srcNode" val="1"/>
          <dgm:constr type="h" for="ch" forName="gear2srcNode" val="1"/>
          <dgm:constr type="l" for="ch" forName="gear2srcNode" refType="w" fact="0.23"/>
          <dgm:constr type="t" for="ch" forName="gear2srcNode" refType="w" fact="0.08"/>
          <dgm:constr type="w" for="ch" forName="gear2dstNode" val="1"/>
          <dgm:constr type="h" for="ch" forName="gear2dstNode" val="1"/>
          <dgm:constr type="l" for="ch" forName="gear2dstNode" refType="w" fact="0.1"/>
          <dgm:constr type="t" for="ch" forName="gear2dstNode" refType="h" fact="0.33"/>
          <dgm:constr type="diam" for="des" forName="connector2" refType="w" refFor="ch" refForName="gear2" op="equ" fact="-1.1"/>
          <dgm:constr type="h" for="des" forName="connector2" refType="w" refFor="ch" refForName="gear1" op="equ" fact="0.1"/>
          <dgm:constr type="w" for="ch" forName="gear2ch" refType="w" fact="0.35"/>
          <dgm:constr type="h" for="ch" forName="gear2ch" refType="w" refFor="ch" refForName="gear2ch" fact="0.6"/>
          <dgm:constr type="l" for="ch" forName="gear2ch" refType="w" fact="0.34"/>
          <dgm:constr type="t" for="ch" forName="gear2ch" refType="w" fact="0.04"/>
        </dgm:constrLst>
      </dgm:if>
      <dgm:else name="Name3">
        <dgm:constrLst>
          <dgm:constr type="primFontSz" for="ch" ptType="node" op="equ" val="65"/>
          <dgm:constr type="w" for="ch" forName="gear1" refType="w" fact="0.55"/>
          <dgm:constr type="h" for="ch" forName="gear1" refType="w" fact="0.55"/>
          <dgm:constr type="l" for="ch" forName="gear1" refType="w" fact="0.45"/>
          <dgm:constr type="t" for="ch" forName="gear1" refType="w" fact="0.45"/>
          <dgm:constr type="w" for="ch" forName="gear1srcNode" val="1"/>
          <dgm:constr type="h" for="ch" forName="gear1srcNode" val="1"/>
          <dgm:constr type="l" for="ch" forName="gear1srcNode" refType="w" fact="0.72"/>
          <dgm:constr type="t" for="ch" forName="gear1srcNode" refType="w" fact="0.4"/>
          <dgm:constr type="w" for="ch" forName="gear1dstNode" val="1"/>
          <dgm:constr type="h" for="ch" forName="gear1dstNode" val="1"/>
          <dgm:constr type="r" for="ch" forName="gear1dstNode" refType="w" fact="0.98"/>
          <dgm:constr type="t" for="ch" forName="gear1dstNode" refType="h" fact="0.95"/>
          <dgm:constr type="diam" for="des" forName="connector1" refType="w" refFor="ch" refForName="gear1" op="equ" fact="1.15"/>
          <dgm:constr type="h" for="des" forName="connector1" refType="w" refFor="ch" refForName="gear1" op="equ" fact="0.1"/>
          <dgm:constr type="w" for="ch" forName="gear1ch" refType="w" fact="0.35"/>
          <dgm:constr type="h" for="ch" forName="gear1ch" refType="w" refFor="ch" refForName="gear1ch" fact="0.6"/>
          <dgm:constr type="l" for="ch" forName="gear1ch" refType="w" fact="0.38"/>
          <dgm:constr type="b" for="ch" forName="gear1ch" refType="h"/>
          <dgm:constr type="w" for="ch" forName="gear2" refType="w" fact="0.4"/>
          <dgm:constr type="h" for="ch" forName="gear2" refType="w" fact="0.4"/>
          <dgm:constr type="l" for="ch" forName="gear2" refType="w" fact="0.13"/>
          <dgm:constr type="t" for="ch" forName="gear2" refType="w" fact="0.32"/>
          <dgm:constr type="w" for="ch" forName="gear2srcNode" val="1"/>
          <dgm:constr type="h" for="ch" forName="gear2srcNode" val="1"/>
          <dgm:constr type="l" for="ch" forName="gear2srcNode" refType="w" fact="0.23"/>
          <dgm:constr type="t" for="ch" forName="gear2srcNode" refType="w" fact="0.28"/>
          <dgm:constr type="w" for="ch" forName="gear2dstNode" val="1"/>
          <dgm:constr type="h" for="ch" forName="gear2dstNode" val="1"/>
          <dgm:constr type="l" for="ch" forName="gear2dstNode" refType="w" fact="0.1"/>
          <dgm:constr type="t" for="ch" forName="gear2dstNode" refType="h" fact="0.53"/>
          <dgm:constr type="diam" for="des" forName="connector2" refType="w" refFor="ch" refForName="gear2" op="equ" fact="-1.1"/>
          <dgm:constr type="h" for="des" forName="connector2" refType="w" refFor="ch" refForName="gear1" op="equ" fact="0.1"/>
          <dgm:constr type="w" for="ch" forName="gear2ch" refType="w" fact="0.35"/>
          <dgm:constr type="h" for="ch" forName="gear2ch" refType="w" refFor="ch" refForName="gear2ch" fact="0.6"/>
          <dgm:constr type="l" for="ch" forName="gear2ch"/>
          <dgm:constr type="t" for="ch" forName="gear2ch" refType="w" fact="0.58"/>
          <dgm:constr type="w" for="ch" forName="gear3" refType="w" fact="0.48"/>
          <dgm:constr type="h" for="ch" forName="gear3" refType="w" fact="0.48"/>
          <dgm:constr type="l" for="ch" forName="gear3" refType="w" fact="0.31"/>
          <dgm:constr type="t" for="ch" forName="gear3"/>
          <dgm:constr type="w" for="ch" forName="gear3tx" refType="w" fact="0.22"/>
          <dgm:constr type="h" for="ch" forName="gear3tx" refType="w" fact="0.22"/>
          <dgm:constr type="ctrX" for="ch" forName="gear3tx" refType="ctrX" refFor="ch" refForName="gear3"/>
          <dgm:constr type="ctrY" for="ch" forName="gear3tx" refType="ctrY" refFor="ch" refForName="gear3"/>
          <dgm:constr type="w" for="ch" forName="gear3srcNode" val="1"/>
          <dgm:constr type="h" for="ch" forName="gear3srcNode" val="1"/>
          <dgm:constr type="l" for="ch" forName="gear3srcNode" refType="w" fact="0.3"/>
          <dgm:constr type="t" for="ch" forName="gear3srcNode" refType="w" fact="0.25"/>
          <dgm:constr type="w" for="ch" forName="gear3dstNode" val="1"/>
          <dgm:constr type="h" for="ch" forName="gear3dstNode" val="1"/>
          <dgm:constr type="l" for="ch" forName="gear3dstNode" refType="w" fact="0.38"/>
          <dgm:constr type="t" for="ch" forName="gear3dstNode" refType="h" fact="0.05"/>
          <dgm:constr type="diam" for="des" forName="connector3" refType="w" refFor="ch" refForName="gear3" op="equ"/>
          <dgm:constr type="h" for="des" forName="connector3" refType="w" refFor="ch" refForName="gear1" op="equ" fact="0.1"/>
          <dgm:constr type="w" for="ch" forName="gear3ch" refType="w" fact="0.35"/>
          <dgm:constr type="h" for="ch" forName="gear3ch" refType="w" refFor="ch" refForName="gear3ch" fact="0.6"/>
          <dgm:constr type="l" for="ch" forName="gear3ch" refType="w" fact="0.65"/>
          <dgm:constr type="t" for="ch" forName="gear3ch" refType="h" fact="0.13"/>
        </dgm:constrLst>
      </dgm:else>
    </dgm:choose>
    <dgm:ruleLst/>
    <dgm:forEach name="Name4" axis="ch" ptType="node" cnt="1">
      <dgm:layoutNode name="gear1" styleLbl="node1">
        <dgm:varLst>
          <dgm:chMax val="1"/>
          <dgm:bulletEnabled val="1"/>
        </dgm:varLst>
        <dgm:alg type="tx">
          <dgm:param type="txAnchorVertCh" val="mid"/>
        </dgm:alg>
        <dgm:shape xmlns:r="http://schemas.openxmlformats.org/officeDocument/2006/relationships" type="gear9" r:blip="">
          <dgm:adjLst/>
        </dgm:shape>
        <dgm:presOf axis="self"/>
        <dgm:constrLst>
          <dgm:constr type="tMarg" refType="primFontSz" fact="0.1"/>
          <dgm:constr type="bMarg" refType="primFontSz" fact="0.1"/>
          <dgm:constr type="lMarg" refType="primFontSz" fact="0.1"/>
          <dgm:constr type="rMarg" refType="primFontSz" fact="0.1"/>
        </dgm:constrLst>
        <dgm:ruleLst>
          <dgm:rule type="primFontSz" val="5" fact="NaN" max="NaN"/>
        </dgm:ruleLst>
      </dgm:layoutNode>
      <dgm:layoutNode name="gear1srcNode">
        <dgm:alg type="sp"/>
        <dgm:shape xmlns:r="http://schemas.openxmlformats.org/officeDocument/2006/relationships" type="rect" r:blip="" hideGeom="1">
          <dgm:adjLst/>
        </dgm:shape>
        <dgm:presOf axis="self"/>
        <dgm:constrLst/>
        <dgm:ruleLst/>
      </dgm:layoutNode>
      <dgm:layoutNode name="gear1dstNode">
        <dgm:alg type="sp"/>
        <dgm:shape xmlns:r="http://schemas.openxmlformats.org/officeDocument/2006/relationships" type="rect" r:blip="" hideGeom="1">
          <dgm:adjLst/>
        </dgm:shape>
        <dgm:presOf axis="self"/>
        <dgm:constrLst/>
        <dgm:ruleLst/>
      </dgm:layoutNode>
      <dgm:choose name="Name5">
        <dgm:if name="Name6" axis="ch" ptType="node" func="cnt" op="gte" val="1">
          <dgm:layoutNode name="gear1ch" styleLbl="fgAcc1">
            <dgm:varLst>
              <dgm:chMax val="0"/>
              <dgm:bulletEnabled val="1"/>
            </dgm:varLst>
            <dgm:alg type="tx">
              <dgm:param type="stBulletLvl" val="1"/>
            </dgm:alg>
            <dgm:shape xmlns:r="http://schemas.openxmlformats.org/officeDocument/2006/relationships" type="roundRect" r:blip="">
              <dgm:adjLst>
                <dgm:adj idx="1" val="0.1"/>
              </dgm:adjLst>
            </dgm:shape>
            <dgm:presOf axis="des" ptType="node"/>
            <dgm:constrLst>
              <dgm:constr type="tMarg" refType="primFontSz" fact="0.3"/>
              <dgm:constr type="bMarg" refType="primFontSz" fact="0.3"/>
              <dgm:constr type="lMarg" refType="primFontSz" fact="0.3"/>
              <dgm:constr type="rMarg" refType="primFontSz" fact="0.3"/>
            </dgm:constrLst>
            <dgm:ruleLst>
              <dgm:rule type="primFontSz" val="5" fact="NaN" max="NaN"/>
            </dgm:ruleLst>
          </dgm:layoutNode>
        </dgm:if>
        <dgm:else name="Name7"/>
      </dgm:choose>
    </dgm:forEach>
    <dgm:forEach name="Name8" axis="ch" ptType="node" st="2" cnt="1">
      <dgm:layoutNode name="gear2" styleLbl="node1">
        <dgm:varLst>
          <dgm:chMax val="1"/>
          <dgm:bulletEnabled val="1"/>
        </dgm:varLst>
        <dgm:alg type="tx">
          <dgm:param type="txAnchorVertCh" val="mid"/>
        </dgm:alg>
        <dgm:shape xmlns:r="http://schemas.openxmlformats.org/officeDocument/2006/relationships" type="gear6" r:blip="">
          <dgm:adjLst/>
        </dgm:shape>
        <dgm:presOf axis="self"/>
        <dgm:constrLst>
          <dgm:constr type="tMarg" refType="primFontSz" fact="0.1"/>
          <dgm:constr type="bMarg" refType="primFontSz" fact="0.1"/>
          <dgm:constr type="lMarg" refType="primFontSz" fact="0.1"/>
          <dgm:constr type="rMarg" refType="primFontSz" fact="0.1"/>
        </dgm:constrLst>
        <dgm:ruleLst>
          <dgm:rule type="primFontSz" val="5" fact="NaN" max="NaN"/>
        </dgm:ruleLst>
      </dgm:layoutNode>
      <dgm:layoutNode name="gear2srcNode">
        <dgm:alg type="sp"/>
        <dgm:shape xmlns:r="http://schemas.openxmlformats.org/officeDocument/2006/relationships" type="rect" r:blip="" hideGeom="1">
          <dgm:adjLst/>
        </dgm:shape>
        <dgm:presOf axis="self"/>
        <dgm:constrLst/>
        <dgm:ruleLst/>
      </dgm:layoutNode>
      <dgm:layoutNode name="gear2dstNode">
        <dgm:alg type="sp"/>
        <dgm:shape xmlns:r="http://schemas.openxmlformats.org/officeDocument/2006/relationships" type="rect" r:blip="" hideGeom="1">
          <dgm:adjLst/>
        </dgm:shape>
        <dgm:presOf axis="self"/>
        <dgm:constrLst/>
        <dgm:ruleLst/>
      </dgm:layoutNode>
      <dgm:choose name="Name9">
        <dgm:if name="Name10" axis="ch" ptType="node" func="cnt" op="gte" val="1">
          <dgm:layoutNode name="gear2ch" styleLbl="fgAcc1">
            <dgm:varLst>
              <dgm:chMax val="0"/>
              <dgm:bulletEnabled val="1"/>
            </dgm:varLst>
            <dgm:alg type="tx">
              <dgm:param type="stBulletLvl" val="1"/>
            </dgm:alg>
            <dgm:shape xmlns:r="http://schemas.openxmlformats.org/officeDocument/2006/relationships" type="roundRect" r:blip="">
              <dgm:adjLst>
                <dgm:adj idx="1" val="0.1"/>
              </dgm:adjLst>
            </dgm:shape>
            <dgm:presOf axis="des" ptType="node"/>
            <dgm:constrLst>
              <dgm:constr type="tMarg" refType="primFontSz" fact="0.3"/>
              <dgm:constr type="bMarg" refType="primFontSz" fact="0.3"/>
              <dgm:constr type="lMarg" refType="primFontSz" fact="0.3"/>
              <dgm:constr type="rMarg" refType="primFontSz" fact="0.3"/>
            </dgm:constrLst>
            <dgm:ruleLst>
              <dgm:rule type="primFontSz" val="5" fact="NaN" max="NaN"/>
            </dgm:ruleLst>
          </dgm:layoutNode>
        </dgm:if>
        <dgm:else name="Name11"/>
      </dgm:choose>
    </dgm:forEach>
    <dgm:forEach name="Name12" axis="ch" ptType="node" st="3" cnt="1">
      <dgm:layoutNode name="gear3" styleLbl="node1">
        <dgm:alg type="sp"/>
        <dgm:shape xmlns:r="http://schemas.openxmlformats.org/officeDocument/2006/relationships" rot="-15" type="gear6" r:blip="">
          <dgm:adjLst/>
        </dgm:shape>
        <dgm:presOf axis="self"/>
        <dgm:constrLst/>
        <dgm:ruleLst/>
      </dgm:layoutNode>
      <dgm:layoutNode name="gear3tx" styleLbl="node1">
        <dgm:varLst>
          <dgm:chMax val="1"/>
          <dgm:bulletEnabled val="1"/>
        </dgm:varLst>
        <dgm:alg type="tx">
          <dgm:param type="txAnchorVertCh" val="mid"/>
        </dgm:alg>
        <dgm:shape xmlns:r="http://schemas.openxmlformats.org/officeDocument/2006/relationships" type="rect" r:blip="" hideGeom="1">
          <dgm:adjLst/>
        </dgm:shape>
        <dgm:presOf axis="self"/>
        <dgm:constrLst>
          <dgm:constr type="tMarg" refType="primFontSz" fact="0.1"/>
          <dgm:constr type="bMarg" refType="primFontSz" fact="0.1"/>
          <dgm:constr type="lMarg" refType="primFontSz" fact="0.1"/>
          <dgm:constr type="rMarg" refType="primFontSz" fact="0.1"/>
        </dgm:constrLst>
        <dgm:ruleLst>
          <dgm:rule type="primFontSz" val="5" fact="NaN" max="NaN"/>
        </dgm:ruleLst>
      </dgm:layoutNode>
      <dgm:layoutNode name="gear3srcNode">
        <dgm:alg type="sp"/>
        <dgm:shape xmlns:r="http://schemas.openxmlformats.org/officeDocument/2006/relationships" type="rect" r:blip="" hideGeom="1">
          <dgm:adjLst/>
        </dgm:shape>
        <dgm:presOf axis="self"/>
        <dgm:constrLst/>
        <dgm:ruleLst/>
      </dgm:layoutNode>
      <dgm:layoutNode name="gear3dstNode">
        <dgm:alg type="sp"/>
        <dgm:shape xmlns:r="http://schemas.openxmlformats.org/officeDocument/2006/relationships" type="rect" r:blip="" hideGeom="1">
          <dgm:adjLst/>
        </dgm:shape>
        <dgm:presOf axis="self"/>
        <dgm:constrLst/>
        <dgm:ruleLst/>
      </dgm:layoutNode>
      <dgm:choose name="Name13">
        <dgm:if name="Name14" axis="ch" ptType="node" func="cnt" op="gte" val="1">
          <dgm:layoutNode name="gear3ch" styleLbl="fgAcc1">
            <dgm:varLst>
              <dgm:chMax val="0"/>
              <dgm:bulletEnabled val="1"/>
            </dgm:varLst>
            <dgm:alg type="tx">
              <dgm:param type="stBulletLvl" val="1"/>
            </dgm:alg>
            <dgm:shape xmlns:r="http://schemas.openxmlformats.org/officeDocument/2006/relationships" type="roundRect" r:blip="">
              <dgm:adjLst>
                <dgm:adj idx="1" val="0.1"/>
              </dgm:adjLst>
            </dgm:shape>
            <dgm:presOf axis="des" ptType="node"/>
            <dgm:constrLst>
              <dgm:constr type="tMarg" refType="primFontSz" fact="0.3"/>
              <dgm:constr type="bMarg" refType="primFontSz" fact="0.3"/>
              <dgm:constr type="lMarg" refType="primFontSz" fact="0.3"/>
              <dgm:constr type="rMarg" refType="primFontSz" fact="0.3"/>
            </dgm:constrLst>
            <dgm:ruleLst>
              <dgm:rule type="primFontSz" val="5" fact="NaN" max="NaN"/>
            </dgm:ruleLst>
          </dgm:layoutNode>
        </dgm:if>
        <dgm:else name="Name15"/>
      </dgm:choose>
    </dgm:forEach>
    <dgm:forEach name="Name16" axis="ch" ptType="sibTrans" hideLastTrans="0" cnt="1">
      <dgm:layoutNode name="connector1" styleLbl="sibTrans2D1">
        <dgm:alg type="conn">
          <dgm:param type="connRout" val="curve"/>
          <dgm:param type="srcNode" val="gear1srcNode"/>
          <dgm:param type="dstNode" val="gear1dstNode"/>
          <dgm:param type="begPts" val="midR"/>
          <dgm:param type="endPts" val="tCtr"/>
        </dgm:alg>
        <dgm:shape xmlns:r="http://schemas.openxmlformats.org/officeDocument/2006/relationships" type="conn" r:blip="">
          <dgm:adjLst/>
        </dgm:shape>
        <dgm:presOf axis="self"/>
        <dgm:constrLst>
          <dgm:constr type="w" val="10"/>
          <dgm:constr type="h" val="10"/>
          <dgm:constr type="begPad"/>
          <dgm:constr type="endPad"/>
        </dgm:constrLst>
        <dgm:ruleLst/>
      </dgm:layoutNode>
    </dgm:forEach>
    <dgm:forEach name="Name17" axis="ch" ptType="sibTrans" hideLastTrans="0" st="2" cnt="1">
      <dgm:layoutNode name="connector2" styleLbl="sibTrans2D1">
        <dgm:alg type="conn">
          <dgm:param type="connRout" val="curve"/>
          <dgm:param type="srcNode" val="gear2srcNode"/>
          <dgm:param type="dstNode" val="gear2dstNode"/>
          <dgm:param type="begPts" val="midL"/>
          <dgm:param type="endPts" val="midL"/>
        </dgm:alg>
        <dgm:shape xmlns:r="http://schemas.openxmlformats.org/officeDocument/2006/relationships" type="conn" r:blip="">
          <dgm:adjLst/>
        </dgm:shape>
        <dgm:presOf axis="self"/>
        <dgm:constrLst>
          <dgm:constr type="w" val="10"/>
          <dgm:constr type="h" val="10"/>
          <dgm:constr type="begPad"/>
          <dgm:constr type="endPad"/>
        </dgm:constrLst>
        <dgm:ruleLst/>
      </dgm:layoutNode>
    </dgm:forEach>
    <dgm:forEach name="Name18" axis="ch" ptType="sibTrans" hideLastTrans="0" st="3" cnt="1">
      <dgm:layoutNode name="connector3" styleLbl="sibTrans2D1">
        <dgm:alg type="conn">
          <dgm:param type="connRout" val="curve"/>
          <dgm:param type="srcNode" val="gear3srcNode"/>
          <dgm:param type="dstNode" val="gear3dstNode"/>
          <dgm:param type="begPts" val="midL"/>
          <dgm:param type="endPts" val="midL"/>
        </dgm:alg>
        <dgm:shape xmlns:r="http://schemas.openxmlformats.org/officeDocument/2006/relationships" type="conn" r:blip="">
          <dgm:adjLst/>
        </dgm:shape>
        <dgm:presOf axis="self"/>
        <dgm:constrLst>
          <dgm:constr type="w" val="10"/>
          <dgm:constr type="h" val="10"/>
          <dgm:constr type="begPad"/>
          <dgm:constr type="endPad"/>
        </dgm:constrLst>
        <dgm:ruleLst/>
      </dgm:layoutNode>
    </dgm:forEach>
  </dgm:layoutNode>
</dgm:layoutDef>
</file>

<file path=xl/diagrams/quickStyle1.xml><?xml version="1.0" encoding="utf-8"?>
<dgm:styleDef xmlns:dgm="http://schemas.openxmlformats.org/drawingml/2006/diagram" xmlns:a="http://schemas.openxmlformats.org/drawingml/2006/main" uniqueId="urn:microsoft.com/office/officeart/2005/8/quickstyle/simple5">
  <dgm:title val=""/>
  <dgm:desc val=""/>
  <dgm:catLst>
    <dgm:cat type="simple" pri="105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iagrams/quickStyle2.xml><?xml version="1.0" encoding="utf-8"?>
<dgm:styleDef xmlns:dgm="http://schemas.openxmlformats.org/drawingml/2006/diagram" xmlns:a="http://schemas.openxmlformats.org/drawingml/2006/main" uniqueId="urn:microsoft.com/office/officeart/2005/8/quickstyle/simple5">
  <dgm:title val=""/>
  <dgm:desc val=""/>
  <dgm:catLst>
    <dgm:cat type="simple" pri="105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1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2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3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3">
        <a:scrgbClr r="0" g="0" b="0"/>
      </a:fillRef>
      <a:effectRef idx="3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diagramQuickStyle" Target="../diagrams/quickStyle2.xml"/><Relationship Id="rId3" Type="http://schemas.openxmlformats.org/officeDocument/2006/relationships/diagramQuickStyle" Target="../diagrams/quickStyle1.xml"/><Relationship Id="rId7" Type="http://schemas.openxmlformats.org/officeDocument/2006/relationships/diagramLayout" Target="../diagrams/layout2.xml"/><Relationship Id="rId2" Type="http://schemas.openxmlformats.org/officeDocument/2006/relationships/diagramLayout" Target="../diagrams/layout1.xml"/><Relationship Id="rId1" Type="http://schemas.openxmlformats.org/officeDocument/2006/relationships/diagramData" Target="../diagrams/data1.xml"/><Relationship Id="rId6" Type="http://schemas.openxmlformats.org/officeDocument/2006/relationships/diagramData" Target="../diagrams/data2.xml"/><Relationship Id="rId5" Type="http://schemas.microsoft.com/office/2007/relationships/diagramDrawing" Target="../diagrams/drawing1.xml"/><Relationship Id="rId10" Type="http://schemas.microsoft.com/office/2007/relationships/diagramDrawing" Target="../diagrams/drawing2.xml"/><Relationship Id="rId4" Type="http://schemas.openxmlformats.org/officeDocument/2006/relationships/diagramColors" Target="../diagrams/colors1.xml"/><Relationship Id="rId9" Type="http://schemas.openxmlformats.org/officeDocument/2006/relationships/diagramColors" Target="../diagrams/colors2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276225</xdr:colOff>
      <xdr:row>0</xdr:row>
      <xdr:rowOff>1</xdr:rowOff>
    </xdr:from>
    <xdr:to>
      <xdr:col>16</xdr:col>
      <xdr:colOff>685800</xdr:colOff>
      <xdr:row>25</xdr:row>
      <xdr:rowOff>38101</xdr:rowOff>
    </xdr:to>
    <xdr:graphicFrame macro="">
      <xdr:nvGraphicFramePr>
        <xdr:cNvPr id="3" name="Diagramme 2"/>
        <xdr:cNvGraphicFramePr/>
      </xdr:nvGraphicFramePr>
      <xdr:xfrm>
        <a:off x="0" y="0"/>
        <a:ext cx="0" cy="0"/>
      </xdr:xfrm>
      <a:graphic>
        <a:graphicData uri="http://schemas.openxmlformats.org/drawingml/2006/diagram">
          <dgm:relIds xmlns:dgm="http://schemas.openxmlformats.org/drawingml/2006/diagram" xmlns:r="http://schemas.openxmlformats.org/officeDocument/2006/relationships" r:dm="rId1" r:lo="rId2" r:qs="rId3" r:cs="rId4"/>
        </a:graphicData>
      </a:graphic>
    </xdr:graphicFrame>
    <xdr:clientData/>
  </xdr:twoCellAnchor>
  <xdr:twoCellAnchor>
    <xdr:from>
      <xdr:col>0</xdr:col>
      <xdr:colOff>9524</xdr:colOff>
      <xdr:row>0</xdr:row>
      <xdr:rowOff>9524</xdr:rowOff>
    </xdr:from>
    <xdr:to>
      <xdr:col>7</xdr:col>
      <xdr:colOff>323849</xdr:colOff>
      <xdr:row>25</xdr:row>
      <xdr:rowOff>28575</xdr:rowOff>
    </xdr:to>
    <xdr:graphicFrame macro="">
      <xdr:nvGraphicFramePr>
        <xdr:cNvPr id="2" name="Diagramme 1"/>
        <xdr:cNvGraphicFramePr/>
      </xdr:nvGraphicFramePr>
      <xdr:xfrm>
        <a:off x="0" y="0"/>
        <a:ext cx="0" cy="0"/>
      </xdr:xfrm>
      <a:graphic>
        <a:graphicData uri="http://schemas.openxmlformats.org/drawingml/2006/diagram">
          <dgm:relIds xmlns:dgm="http://schemas.openxmlformats.org/drawingml/2006/diagram" xmlns:r="http://schemas.openxmlformats.org/officeDocument/2006/relationships" r:dm="rId6" r:lo="rId7" r:qs="rId8" r:cs="rId9"/>
        </a:graphicData>
      </a:graphic>
    </xdr:graphicFrame>
    <xdr:clientData/>
  </xdr:twoCellAnchor>
  <xdr:twoCellAnchor>
    <xdr:from>
      <xdr:col>3</xdr:col>
      <xdr:colOff>152400</xdr:colOff>
      <xdr:row>2</xdr:row>
      <xdr:rowOff>133350</xdr:rowOff>
    </xdr:from>
    <xdr:to>
      <xdr:col>4</xdr:col>
      <xdr:colOff>666750</xdr:colOff>
      <xdr:row>9</xdr:row>
      <xdr:rowOff>57150</xdr:rowOff>
    </xdr:to>
    <xdr:sp macro="[0]!BoutonExportelec" textlink="">
      <xdr:nvSpPr>
        <xdr:cNvPr id="6" name="Ellipse 5"/>
        <xdr:cNvSpPr/>
      </xdr:nvSpPr>
      <xdr:spPr>
        <a:xfrm>
          <a:off x="2438400" y="514350"/>
          <a:ext cx="1276350" cy="1257300"/>
        </a:xfrm>
        <a:prstGeom prst="ellipse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495300</xdr:colOff>
      <xdr:row>2</xdr:row>
      <xdr:rowOff>142875</xdr:rowOff>
    </xdr:from>
    <xdr:to>
      <xdr:col>13</xdr:col>
      <xdr:colOff>219075</xdr:colOff>
      <xdr:row>9</xdr:row>
      <xdr:rowOff>9525</xdr:rowOff>
    </xdr:to>
    <xdr:sp macro="[0]!BoutonExportGaz" textlink="">
      <xdr:nvSpPr>
        <xdr:cNvPr id="5" name="Ellipse 4"/>
        <xdr:cNvSpPr/>
      </xdr:nvSpPr>
      <xdr:spPr>
        <a:xfrm>
          <a:off x="8877300" y="523875"/>
          <a:ext cx="1247775" cy="1200150"/>
        </a:xfrm>
        <a:prstGeom prst="ellipse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1571624</xdr:colOff>
      <xdr:row>0</xdr:row>
      <xdr:rowOff>180975</xdr:rowOff>
    </xdr:from>
    <xdr:to>
      <xdr:col>7</xdr:col>
      <xdr:colOff>104775</xdr:colOff>
      <xdr:row>11</xdr:row>
      <xdr:rowOff>19050</xdr:rowOff>
    </xdr:to>
    <xdr:sp macro="[0]!rechercheelec" textlink="">
      <xdr:nvSpPr>
        <xdr:cNvPr id="2" name="Rectangle à coins arrondis 1"/>
        <xdr:cNvSpPr/>
      </xdr:nvSpPr>
      <xdr:spPr>
        <a:xfrm>
          <a:off x="2333624" y="180975"/>
          <a:ext cx="4171951" cy="1933575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14300" prst="hardEdg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chemeClr val="tx2">
                  <a:lumMod val="50000"/>
                </a:schemeClr>
              </a:solidFill>
            </a:rPr>
            <a:t>Etude consommation Clients Elec</a:t>
          </a:r>
        </a:p>
      </xdr:txBody>
    </xdr:sp>
    <xdr:clientData/>
  </xdr:twoCellAnchor>
  <xdr:twoCellAnchor editAs="oneCell">
    <xdr:from>
      <xdr:col>8</xdr:col>
      <xdr:colOff>523875</xdr:colOff>
      <xdr:row>2</xdr:row>
      <xdr:rowOff>171450</xdr:rowOff>
    </xdr:from>
    <xdr:to>
      <xdr:col>10</xdr:col>
      <xdr:colOff>642258</xdr:colOff>
      <xdr:row>11</xdr:row>
      <xdr:rowOff>148522</xdr:rowOff>
    </xdr:to>
    <xdr:pic macro="[0]!Boutonretouraccueil">
      <xdr:nvPicPr>
        <xdr:cNvPr id="3" name="Image 2" descr="retour_menu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686675" y="552450"/>
          <a:ext cx="1642383" cy="1691572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1571624</xdr:colOff>
      <xdr:row>0</xdr:row>
      <xdr:rowOff>180975</xdr:rowOff>
    </xdr:from>
    <xdr:to>
      <xdr:col>7</xdr:col>
      <xdr:colOff>104775</xdr:colOff>
      <xdr:row>11</xdr:row>
      <xdr:rowOff>19050</xdr:rowOff>
    </xdr:to>
    <xdr:sp macro="[0]!recherchegaz" textlink="">
      <xdr:nvSpPr>
        <xdr:cNvPr id="2" name="Rectangle à coins arrondis 1"/>
        <xdr:cNvSpPr/>
      </xdr:nvSpPr>
      <xdr:spPr>
        <a:xfrm>
          <a:off x="2333624" y="180975"/>
          <a:ext cx="4171951" cy="1933575"/>
        </a:xfrm>
        <a:prstGeom prst="roundRect">
          <a:avLst/>
        </a:prstGeom>
        <a:solidFill>
          <a:schemeClr val="accent3">
            <a:lumMod val="60000"/>
            <a:lumOff val="40000"/>
          </a:schemeClr>
        </a:solidFill>
        <a:ln>
          <a:solidFill>
            <a:schemeClr val="bg2">
              <a:lumMod val="50000"/>
            </a:schemeClr>
          </a:solidFill>
        </a:ln>
        <a:scene3d>
          <a:camera prst="orthographicFront"/>
          <a:lightRig rig="threePt" dir="t"/>
        </a:scene3d>
        <a:sp3d>
          <a:bevelT w="114300" prst="hardEdg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chemeClr val="tx2">
                  <a:lumMod val="50000"/>
                </a:schemeClr>
              </a:solidFill>
            </a:rPr>
            <a:t>Etude consommation Clients Gaz</a:t>
          </a:r>
        </a:p>
      </xdr:txBody>
    </xdr:sp>
    <xdr:clientData/>
  </xdr:twoCellAnchor>
  <xdr:twoCellAnchor editAs="oneCell">
    <xdr:from>
      <xdr:col>9</xdr:col>
      <xdr:colOff>0</xdr:colOff>
      <xdr:row>4</xdr:row>
      <xdr:rowOff>0</xdr:rowOff>
    </xdr:from>
    <xdr:to>
      <xdr:col>10</xdr:col>
      <xdr:colOff>185058</xdr:colOff>
      <xdr:row>12</xdr:row>
      <xdr:rowOff>167572</xdr:rowOff>
    </xdr:to>
    <xdr:pic macro="[0]!Boutonretouraccueil">
      <xdr:nvPicPr>
        <xdr:cNvPr id="3" name="Image 2" descr="retour_menu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924800" y="762000"/>
          <a:ext cx="1642383" cy="1691572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266700</xdr:colOff>
      <xdr:row>0</xdr:row>
      <xdr:rowOff>28575</xdr:rowOff>
    </xdr:from>
    <xdr:to>
      <xdr:col>15</xdr:col>
      <xdr:colOff>9525</xdr:colOff>
      <xdr:row>4</xdr:row>
      <xdr:rowOff>571341</xdr:rowOff>
    </xdr:to>
    <xdr:pic macro="[0]!Boutonretouraccueil">
      <xdr:nvPicPr>
        <xdr:cNvPr id="2" name="Image 1" descr="retour_menu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2411075" y="28575"/>
          <a:ext cx="1266825" cy="1304766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771525</xdr:colOff>
      <xdr:row>0</xdr:row>
      <xdr:rowOff>123825</xdr:rowOff>
    </xdr:from>
    <xdr:to>
      <xdr:col>12</xdr:col>
      <xdr:colOff>70758</xdr:colOff>
      <xdr:row>7</xdr:row>
      <xdr:rowOff>100897</xdr:rowOff>
    </xdr:to>
    <xdr:pic macro="[0]!Boutonretouraccueil">
      <xdr:nvPicPr>
        <xdr:cNvPr id="2" name="Image 1" descr="retour_menu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0553700" y="123825"/>
          <a:ext cx="1642383" cy="169157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0"/>
  <dimension ref="A1:A4"/>
  <sheetViews>
    <sheetView workbookViewId="0">
      <selection activeCell="A7" sqref="A7"/>
    </sheetView>
  </sheetViews>
  <sheetFormatPr baseColWidth="10" defaultRowHeight="15"/>
  <sheetData>
    <row r="1" spans="1:1">
      <c r="A1" s="4" t="s">
        <v>13</v>
      </c>
    </row>
    <row r="2" spans="1:1">
      <c r="A2" s="4" t="s">
        <v>55</v>
      </c>
    </row>
    <row r="3" spans="1:1">
      <c r="A3" s="19" t="s">
        <v>155</v>
      </c>
    </row>
    <row r="4" spans="1:1">
      <c r="A4" s="19" t="s">
        <v>158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9"/>
  <dimension ref="A1"/>
  <sheetViews>
    <sheetView workbookViewId="0"/>
  </sheetViews>
  <sheetFormatPr baseColWidth="10" defaultRowHeight="15"/>
  <cols>
    <col min="1" max="16384" width="11.42578125" style="14"/>
  </cols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5:N99"/>
  <sheetViews>
    <sheetView workbookViewId="0">
      <selection activeCell="K84" sqref="K84:K85"/>
    </sheetView>
  </sheetViews>
  <sheetFormatPr baseColWidth="10" defaultRowHeight="15"/>
  <cols>
    <col min="1" max="1" width="11.42578125" style="15"/>
    <col min="2" max="2" width="27.42578125" style="15" customWidth="1"/>
    <col min="3" max="10" width="11.42578125" style="15"/>
    <col min="11" max="11" width="17.5703125" style="15" customWidth="1"/>
    <col min="12" max="13" width="13.7109375" style="15" bestFit="1" customWidth="1"/>
    <col min="14" max="14" width="15.140625" style="15" bestFit="1" customWidth="1"/>
    <col min="15" max="16384" width="11.42578125" style="15"/>
  </cols>
  <sheetData>
    <row r="15" spans="1:14">
      <c r="A15" s="17" t="s">
        <v>0</v>
      </c>
      <c r="B15" s="17" t="s">
        <v>1</v>
      </c>
      <c r="C15" s="17" t="s">
        <v>2</v>
      </c>
      <c r="D15" s="17" t="s">
        <v>3</v>
      </c>
      <c r="E15" s="17" t="s">
        <v>4</v>
      </c>
      <c r="F15" s="17" t="s">
        <v>5</v>
      </c>
      <c r="G15" s="17" t="s">
        <v>6</v>
      </c>
      <c r="H15" s="17" t="s">
        <v>7</v>
      </c>
      <c r="I15" s="17" t="s">
        <v>8</v>
      </c>
      <c r="J15" s="17" t="s">
        <v>9</v>
      </c>
      <c r="K15" s="17" t="s">
        <v>10</v>
      </c>
      <c r="L15" s="15" t="s">
        <v>16</v>
      </c>
      <c r="M15" s="15" t="s">
        <v>17</v>
      </c>
      <c r="N15" s="15" t="s">
        <v>160</v>
      </c>
    </row>
    <row r="16" spans="1:14">
      <c r="A16" s="19" t="s">
        <v>11</v>
      </c>
      <c r="B16" s="19" t="s">
        <v>32</v>
      </c>
      <c r="C16" s="19" t="s">
        <v>33</v>
      </c>
      <c r="D16" s="19" t="s">
        <v>34</v>
      </c>
      <c r="E16" s="19" t="s">
        <v>12</v>
      </c>
      <c r="F16" s="19">
        <v>37628</v>
      </c>
      <c r="G16" s="19" t="s">
        <v>35</v>
      </c>
      <c r="H16" s="19" t="s">
        <v>36</v>
      </c>
      <c r="I16" s="19" t="s">
        <v>37</v>
      </c>
      <c r="J16" s="19" t="s">
        <v>38</v>
      </c>
      <c r="K16" s="19" t="s">
        <v>13</v>
      </c>
      <c r="L16" s="19" t="str">
        <f>RIGHT(I16,5)</f>
        <v>00503</v>
      </c>
      <c r="M16" s="19" t="str">
        <f>RIGHT(J16,5)</f>
        <v>00861</v>
      </c>
      <c r="N16" s="15" t="str">
        <f>RIGHT(G16,3)</f>
        <v>408</v>
      </c>
    </row>
    <row r="17" spans="1:14">
      <c r="A17" s="19" t="s">
        <v>11</v>
      </c>
      <c r="B17" s="19" t="s">
        <v>32</v>
      </c>
      <c r="C17" s="19" t="s">
        <v>33</v>
      </c>
      <c r="D17" s="19" t="s">
        <v>34</v>
      </c>
      <c r="E17" s="19" t="s">
        <v>12</v>
      </c>
      <c r="F17" s="19">
        <v>37810</v>
      </c>
      <c r="G17" s="19" t="s">
        <v>35</v>
      </c>
      <c r="H17" s="19" t="s">
        <v>36</v>
      </c>
      <c r="I17" s="19" t="s">
        <v>39</v>
      </c>
      <c r="J17" s="19" t="s">
        <v>40</v>
      </c>
      <c r="K17" s="19" t="s">
        <v>41</v>
      </c>
      <c r="L17" s="19" t="str">
        <f t="shared" ref="L17:M32" si="0">RIGHT(I17,5)</f>
        <v>03436</v>
      </c>
      <c r="M17" s="19" t="str">
        <f t="shared" si="0"/>
        <v>06676</v>
      </c>
      <c r="N17" s="15" t="str">
        <f t="shared" ref="N17:N79" si="1">RIGHT(G17,3)</f>
        <v>408</v>
      </c>
    </row>
    <row r="18" spans="1:14">
      <c r="A18" s="19" t="s">
        <v>11</v>
      </c>
      <c r="B18" s="19" t="s">
        <v>32</v>
      </c>
      <c r="C18" s="19" t="s">
        <v>33</v>
      </c>
      <c r="D18" s="19" t="s">
        <v>34</v>
      </c>
      <c r="E18" s="19" t="s">
        <v>12</v>
      </c>
      <c r="F18" s="19">
        <v>37994</v>
      </c>
      <c r="G18" s="19" t="s">
        <v>35</v>
      </c>
      <c r="H18" s="19" t="s">
        <v>36</v>
      </c>
      <c r="I18" s="19" t="s">
        <v>42</v>
      </c>
      <c r="J18" s="19" t="s">
        <v>43</v>
      </c>
      <c r="K18" s="19" t="s">
        <v>13</v>
      </c>
      <c r="L18" s="19" t="str">
        <f t="shared" si="0"/>
        <v>05762</v>
      </c>
      <c r="M18" s="19" t="str">
        <f t="shared" si="0"/>
        <v>11566</v>
      </c>
      <c r="N18" s="15" t="str">
        <f t="shared" si="1"/>
        <v>408</v>
      </c>
    </row>
    <row r="19" spans="1:14">
      <c r="A19" s="19" t="s">
        <v>11</v>
      </c>
      <c r="B19" s="19" t="s">
        <v>32</v>
      </c>
      <c r="C19" s="19" t="s">
        <v>33</v>
      </c>
      <c r="D19" s="19" t="s">
        <v>34</v>
      </c>
      <c r="E19" s="19" t="s">
        <v>12</v>
      </c>
      <c r="F19" s="19">
        <v>38175</v>
      </c>
      <c r="G19" s="19" t="s">
        <v>35</v>
      </c>
      <c r="H19" s="19" t="s">
        <v>36</v>
      </c>
      <c r="I19" s="19" t="s">
        <v>44</v>
      </c>
      <c r="J19" s="19" t="s">
        <v>45</v>
      </c>
      <c r="K19" s="19" t="s">
        <v>41</v>
      </c>
      <c r="L19" s="19" t="str">
        <f t="shared" si="0"/>
        <v>08317</v>
      </c>
      <c r="M19" s="19" t="str">
        <f t="shared" si="0"/>
        <v>17136</v>
      </c>
      <c r="N19" s="15" t="str">
        <f t="shared" si="1"/>
        <v>408</v>
      </c>
    </row>
    <row r="20" spans="1:14">
      <c r="A20" s="19" t="s">
        <v>11</v>
      </c>
      <c r="B20" s="19" t="s">
        <v>32</v>
      </c>
      <c r="C20" s="19" t="s">
        <v>33</v>
      </c>
      <c r="D20" s="19" t="s">
        <v>34</v>
      </c>
      <c r="E20" s="19" t="s">
        <v>12</v>
      </c>
      <c r="F20" s="19">
        <v>38362</v>
      </c>
      <c r="G20" s="19" t="s">
        <v>35</v>
      </c>
      <c r="H20" s="19" t="s">
        <v>36</v>
      </c>
      <c r="I20" s="19" t="s">
        <v>46</v>
      </c>
      <c r="J20" s="19" t="s">
        <v>47</v>
      </c>
      <c r="K20" s="19" t="s">
        <v>13</v>
      </c>
      <c r="L20" s="19" t="str">
        <f t="shared" si="0"/>
        <v>11492</v>
      </c>
      <c r="M20" s="19" t="str">
        <f t="shared" si="0"/>
        <v>23559</v>
      </c>
      <c r="N20" s="15" t="str">
        <f t="shared" si="1"/>
        <v>408</v>
      </c>
    </row>
    <row r="21" spans="1:14">
      <c r="A21" s="19" t="s">
        <v>11</v>
      </c>
      <c r="B21" s="19" t="s">
        <v>32</v>
      </c>
      <c r="C21" s="19" t="s">
        <v>33</v>
      </c>
      <c r="D21" s="19" t="s">
        <v>34</v>
      </c>
      <c r="E21" s="19" t="s">
        <v>12</v>
      </c>
      <c r="F21" s="19">
        <v>38540</v>
      </c>
      <c r="G21" s="19" t="s">
        <v>35</v>
      </c>
      <c r="H21" s="19" t="s">
        <v>36</v>
      </c>
      <c r="I21" s="19" t="s">
        <v>48</v>
      </c>
      <c r="J21" s="19" t="s">
        <v>49</v>
      </c>
      <c r="K21" s="19" t="s">
        <v>41</v>
      </c>
      <c r="L21" s="19" t="str">
        <f t="shared" si="0"/>
        <v>14222</v>
      </c>
      <c r="M21" s="19" t="str">
        <f t="shared" si="0"/>
        <v>29300</v>
      </c>
      <c r="N21" s="15" t="str">
        <f t="shared" si="1"/>
        <v>408</v>
      </c>
    </row>
    <row r="22" spans="1:14">
      <c r="A22" s="19" t="s">
        <v>11</v>
      </c>
      <c r="B22" s="19" t="s">
        <v>50</v>
      </c>
      <c r="C22" s="19" t="s">
        <v>51</v>
      </c>
      <c r="D22" s="19" t="s">
        <v>34</v>
      </c>
      <c r="E22" s="19" t="s">
        <v>12</v>
      </c>
      <c r="F22" s="19">
        <v>38855</v>
      </c>
      <c r="G22" s="19" t="s">
        <v>35</v>
      </c>
      <c r="H22" s="19" t="s">
        <v>52</v>
      </c>
      <c r="I22" s="19" t="s">
        <v>53</v>
      </c>
      <c r="J22" s="19" t="s">
        <v>54</v>
      </c>
      <c r="K22" s="19" t="s">
        <v>55</v>
      </c>
      <c r="L22" s="19" t="str">
        <f t="shared" si="0"/>
        <v>18920</v>
      </c>
      <c r="M22" s="19" t="str">
        <f t="shared" si="0"/>
        <v>40270</v>
      </c>
      <c r="N22" s="15" t="str">
        <f t="shared" si="1"/>
        <v>408</v>
      </c>
    </row>
    <row r="23" spans="1:14">
      <c r="A23" s="19" t="s">
        <v>11</v>
      </c>
      <c r="B23" s="19" t="s">
        <v>50</v>
      </c>
      <c r="C23" s="19" t="s">
        <v>51</v>
      </c>
      <c r="D23" s="19" t="s">
        <v>34</v>
      </c>
      <c r="E23" s="19" t="s">
        <v>12</v>
      </c>
      <c r="F23" s="19">
        <v>38922</v>
      </c>
      <c r="G23" s="19" t="s">
        <v>35</v>
      </c>
      <c r="H23" s="19" t="s">
        <v>52</v>
      </c>
      <c r="I23" s="19" t="s">
        <v>53</v>
      </c>
      <c r="J23" s="19" t="s">
        <v>54</v>
      </c>
      <c r="K23" s="19" t="s">
        <v>15</v>
      </c>
      <c r="L23" s="19" t="str">
        <f t="shared" si="0"/>
        <v>18920</v>
      </c>
      <c r="M23" s="19" t="str">
        <f t="shared" si="0"/>
        <v>40270</v>
      </c>
      <c r="N23" s="15" t="str">
        <f t="shared" si="1"/>
        <v>408</v>
      </c>
    </row>
    <row r="24" spans="1:14">
      <c r="A24" s="19" t="s">
        <v>11</v>
      </c>
      <c r="B24" s="19" t="s">
        <v>50</v>
      </c>
      <c r="C24" s="19" t="s">
        <v>51</v>
      </c>
      <c r="D24" s="19" t="s">
        <v>34</v>
      </c>
      <c r="E24" s="19" t="s">
        <v>12</v>
      </c>
      <c r="F24" s="19">
        <v>39098</v>
      </c>
      <c r="G24" s="19" t="s">
        <v>35</v>
      </c>
      <c r="H24" s="19" t="s">
        <v>52</v>
      </c>
      <c r="I24" s="19" t="s">
        <v>56</v>
      </c>
      <c r="J24" s="19" t="s">
        <v>57</v>
      </c>
      <c r="K24" s="19" t="s">
        <v>41</v>
      </c>
      <c r="L24" s="19" t="str">
        <f t="shared" si="0"/>
        <v>21397</v>
      </c>
      <c r="M24" s="19" t="str">
        <f t="shared" si="0"/>
        <v>45318</v>
      </c>
      <c r="N24" s="15" t="str">
        <f t="shared" si="1"/>
        <v>408</v>
      </c>
    </row>
    <row r="25" spans="1:14">
      <c r="A25" s="19" t="s">
        <v>11</v>
      </c>
      <c r="B25" s="19" t="s">
        <v>50</v>
      </c>
      <c r="C25" s="19" t="s">
        <v>51</v>
      </c>
      <c r="D25" s="19" t="s">
        <v>34</v>
      </c>
      <c r="E25" s="19" t="s">
        <v>12</v>
      </c>
      <c r="F25" s="19">
        <v>39275</v>
      </c>
      <c r="G25" s="19" t="s">
        <v>35</v>
      </c>
      <c r="H25" s="19" t="s">
        <v>52</v>
      </c>
      <c r="I25" s="19" t="s">
        <v>58</v>
      </c>
      <c r="J25" s="19" t="s">
        <v>59</v>
      </c>
      <c r="K25" s="19" t="s">
        <v>13</v>
      </c>
      <c r="L25" s="19" t="str">
        <f t="shared" si="0"/>
        <v>21653</v>
      </c>
      <c r="M25" s="19" t="str">
        <f t="shared" si="0"/>
        <v>45776</v>
      </c>
      <c r="N25" s="15" t="str">
        <f t="shared" si="1"/>
        <v>408</v>
      </c>
    </row>
    <row r="26" spans="1:14">
      <c r="A26" s="19" t="s">
        <v>11</v>
      </c>
      <c r="B26" s="19" t="s">
        <v>50</v>
      </c>
      <c r="C26" s="19" t="s">
        <v>51</v>
      </c>
      <c r="D26" s="19" t="s">
        <v>34</v>
      </c>
      <c r="E26" s="19" t="s">
        <v>12</v>
      </c>
      <c r="F26" s="19">
        <v>39275</v>
      </c>
      <c r="G26" s="19" t="s">
        <v>35</v>
      </c>
      <c r="H26" s="19" t="s">
        <v>60</v>
      </c>
      <c r="I26" s="19" t="s">
        <v>61</v>
      </c>
      <c r="J26" s="19" t="s">
        <v>62</v>
      </c>
      <c r="K26" s="19" t="s">
        <v>13</v>
      </c>
      <c r="L26" s="19" t="str">
        <f t="shared" si="0"/>
        <v>00037</v>
      </c>
      <c r="M26" s="19" t="str">
        <f t="shared" si="0"/>
        <v>00096</v>
      </c>
      <c r="N26" s="15" t="str">
        <f t="shared" si="1"/>
        <v>408</v>
      </c>
    </row>
    <row r="27" spans="1:14">
      <c r="A27" s="19" t="s">
        <v>11</v>
      </c>
      <c r="B27" s="19" t="s">
        <v>50</v>
      </c>
      <c r="C27" s="19" t="s">
        <v>51</v>
      </c>
      <c r="D27" s="19" t="s">
        <v>34</v>
      </c>
      <c r="E27" s="19" t="s">
        <v>12</v>
      </c>
      <c r="F27" s="19">
        <v>39275</v>
      </c>
      <c r="G27" s="19" t="s">
        <v>35</v>
      </c>
      <c r="H27" s="19" t="s">
        <v>63</v>
      </c>
      <c r="I27" s="19" t="s">
        <v>64</v>
      </c>
      <c r="J27" s="19" t="s">
        <v>65</v>
      </c>
      <c r="K27" s="19" t="s">
        <v>13</v>
      </c>
      <c r="L27" s="19" t="str">
        <f t="shared" si="0"/>
        <v>00200</v>
      </c>
      <c r="M27" s="19" t="str">
        <f t="shared" si="0"/>
        <v>00324</v>
      </c>
      <c r="N27" s="15" t="str">
        <f t="shared" si="1"/>
        <v>408</v>
      </c>
    </row>
    <row r="28" spans="1:14">
      <c r="A28" s="19" t="s">
        <v>11</v>
      </c>
      <c r="B28" s="19" t="s">
        <v>50</v>
      </c>
      <c r="C28" s="19" t="s">
        <v>51</v>
      </c>
      <c r="D28" s="19" t="s">
        <v>34</v>
      </c>
      <c r="E28" s="19" t="s">
        <v>12</v>
      </c>
      <c r="F28" s="19">
        <v>39653</v>
      </c>
      <c r="G28" s="19" t="s">
        <v>35</v>
      </c>
      <c r="H28" s="19" t="s">
        <v>52</v>
      </c>
      <c r="I28" s="19" t="s">
        <v>66</v>
      </c>
      <c r="J28" s="19" t="s">
        <v>67</v>
      </c>
      <c r="K28" s="19" t="s">
        <v>68</v>
      </c>
      <c r="L28" s="19" t="str">
        <f t="shared" si="0"/>
        <v>24596</v>
      </c>
      <c r="M28" s="19" t="str">
        <f t="shared" si="0"/>
        <v>51712</v>
      </c>
      <c r="N28" s="15" t="str">
        <f t="shared" si="1"/>
        <v>408</v>
      </c>
    </row>
    <row r="29" spans="1:14">
      <c r="A29" s="19" t="s">
        <v>11</v>
      </c>
      <c r="B29" s="19" t="s">
        <v>50</v>
      </c>
      <c r="C29" s="19" t="s">
        <v>51</v>
      </c>
      <c r="D29" s="19" t="s">
        <v>34</v>
      </c>
      <c r="E29" s="19" t="s">
        <v>12</v>
      </c>
      <c r="F29" s="19">
        <v>39653</v>
      </c>
      <c r="G29" s="19" t="s">
        <v>35</v>
      </c>
      <c r="H29" s="19" t="s">
        <v>60</v>
      </c>
      <c r="I29" s="19" t="s">
        <v>69</v>
      </c>
      <c r="J29" s="19" t="s">
        <v>70</v>
      </c>
      <c r="K29" s="19" t="s">
        <v>68</v>
      </c>
      <c r="L29" s="19" t="str">
        <f t="shared" si="0"/>
        <v>00076</v>
      </c>
      <c r="M29" s="19" t="str">
        <f t="shared" si="0"/>
        <v>00199</v>
      </c>
      <c r="N29" s="15" t="str">
        <f t="shared" si="1"/>
        <v>408</v>
      </c>
    </row>
    <row r="30" spans="1:14">
      <c r="A30" s="19" t="s">
        <v>11</v>
      </c>
      <c r="B30" s="19" t="s">
        <v>50</v>
      </c>
      <c r="C30" s="19" t="s">
        <v>51</v>
      </c>
      <c r="D30" s="19" t="s">
        <v>34</v>
      </c>
      <c r="E30" s="19" t="s">
        <v>12</v>
      </c>
      <c r="F30" s="19">
        <v>39653</v>
      </c>
      <c r="G30" s="19" t="s">
        <v>35</v>
      </c>
      <c r="H30" s="19" t="s">
        <v>63</v>
      </c>
      <c r="I30" s="19" t="s">
        <v>71</v>
      </c>
      <c r="J30" s="19" t="s">
        <v>72</v>
      </c>
      <c r="K30" s="19" t="s">
        <v>68</v>
      </c>
      <c r="L30" s="19" t="str">
        <f t="shared" si="0"/>
        <v>00421</v>
      </c>
      <c r="M30" s="19" t="str">
        <f t="shared" si="0"/>
        <v>00683</v>
      </c>
      <c r="N30" s="15" t="str">
        <f t="shared" si="1"/>
        <v>408</v>
      </c>
    </row>
    <row r="31" spans="1:14">
      <c r="A31" s="19" t="s">
        <v>11</v>
      </c>
      <c r="B31" s="19" t="s">
        <v>50</v>
      </c>
      <c r="C31" s="19" t="s">
        <v>51</v>
      </c>
      <c r="D31" s="19" t="s">
        <v>34</v>
      </c>
      <c r="E31" s="19" t="s">
        <v>12</v>
      </c>
      <c r="F31" s="19">
        <v>40018</v>
      </c>
      <c r="G31" s="19" t="s">
        <v>35</v>
      </c>
      <c r="H31" s="19" t="s">
        <v>52</v>
      </c>
      <c r="I31" s="19" t="s">
        <v>73</v>
      </c>
      <c r="J31" s="19" t="s">
        <v>74</v>
      </c>
      <c r="K31" s="19" t="s">
        <v>68</v>
      </c>
      <c r="L31" s="19" t="str">
        <f t="shared" si="0"/>
        <v>28211</v>
      </c>
      <c r="M31" s="19" t="str">
        <f t="shared" si="0"/>
        <v>58994</v>
      </c>
      <c r="N31" s="15" t="str">
        <f t="shared" si="1"/>
        <v>408</v>
      </c>
    </row>
    <row r="32" spans="1:14">
      <c r="A32" s="19" t="s">
        <v>11</v>
      </c>
      <c r="B32" s="19" t="s">
        <v>50</v>
      </c>
      <c r="C32" s="19" t="s">
        <v>51</v>
      </c>
      <c r="D32" s="19" t="s">
        <v>34</v>
      </c>
      <c r="E32" s="19" t="s">
        <v>12</v>
      </c>
      <c r="F32" s="19">
        <v>40018</v>
      </c>
      <c r="G32" s="19" t="s">
        <v>35</v>
      </c>
      <c r="H32" s="19" t="s">
        <v>60</v>
      </c>
      <c r="I32" s="19" t="s">
        <v>75</v>
      </c>
      <c r="J32" s="19" t="s">
        <v>76</v>
      </c>
      <c r="K32" s="19" t="s">
        <v>68</v>
      </c>
      <c r="L32" s="19" t="str">
        <f t="shared" si="0"/>
        <v>00111</v>
      </c>
      <c r="M32" s="19" t="str">
        <f t="shared" si="0"/>
        <v>00294</v>
      </c>
      <c r="N32" s="15" t="str">
        <f t="shared" si="1"/>
        <v>408</v>
      </c>
    </row>
    <row r="33" spans="1:14">
      <c r="A33" s="19" t="s">
        <v>11</v>
      </c>
      <c r="B33" s="19" t="s">
        <v>50</v>
      </c>
      <c r="C33" s="19" t="s">
        <v>51</v>
      </c>
      <c r="D33" s="19" t="s">
        <v>34</v>
      </c>
      <c r="E33" s="19" t="s">
        <v>12</v>
      </c>
      <c r="F33" s="19">
        <v>40018</v>
      </c>
      <c r="G33" s="19" t="s">
        <v>35</v>
      </c>
      <c r="H33" s="19" t="s">
        <v>63</v>
      </c>
      <c r="I33" s="19" t="s">
        <v>77</v>
      </c>
      <c r="J33" s="19" t="s">
        <v>78</v>
      </c>
      <c r="K33" s="19" t="s">
        <v>68</v>
      </c>
      <c r="L33" s="19" t="str">
        <f t="shared" ref="L33:M82" si="2">RIGHT(I33,5)</f>
        <v>00599</v>
      </c>
      <c r="M33" s="19" t="str">
        <f t="shared" si="2"/>
        <v>00972</v>
      </c>
      <c r="N33" s="15" t="str">
        <f t="shared" si="1"/>
        <v>408</v>
      </c>
    </row>
    <row r="34" spans="1:14">
      <c r="A34" s="19" t="s">
        <v>11</v>
      </c>
      <c r="B34" s="19" t="s">
        <v>79</v>
      </c>
      <c r="C34" s="19" t="s">
        <v>80</v>
      </c>
      <c r="D34" s="19" t="s">
        <v>34</v>
      </c>
      <c r="E34" s="19" t="s">
        <v>12</v>
      </c>
      <c r="F34" s="19">
        <v>40287</v>
      </c>
      <c r="G34" s="19" t="s">
        <v>35</v>
      </c>
      <c r="H34" s="19" t="s">
        <v>81</v>
      </c>
      <c r="I34" s="19" t="s">
        <v>82</v>
      </c>
      <c r="J34" s="19" t="s">
        <v>83</v>
      </c>
      <c r="K34" s="19" t="s">
        <v>55</v>
      </c>
      <c r="L34" s="19" t="str">
        <f t="shared" si="2"/>
        <v>25564</v>
      </c>
      <c r="M34" s="19" t="str">
        <f t="shared" si="2"/>
        <v>55268</v>
      </c>
      <c r="N34" s="15" t="str">
        <f t="shared" si="1"/>
        <v>408</v>
      </c>
    </row>
    <row r="35" spans="1:14">
      <c r="A35" s="19" t="s">
        <v>11</v>
      </c>
      <c r="B35" s="19" t="s">
        <v>79</v>
      </c>
      <c r="C35" s="19" t="s">
        <v>80</v>
      </c>
      <c r="D35" s="19" t="s">
        <v>34</v>
      </c>
      <c r="E35" s="19" t="s">
        <v>12</v>
      </c>
      <c r="F35" s="19">
        <v>40287</v>
      </c>
      <c r="G35" s="19" t="s">
        <v>35</v>
      </c>
      <c r="H35" s="19" t="s">
        <v>84</v>
      </c>
      <c r="I35" s="19" t="s">
        <v>85</v>
      </c>
      <c r="J35" s="19" t="s">
        <v>86</v>
      </c>
      <c r="K35" s="19" t="s">
        <v>55</v>
      </c>
      <c r="L35" s="19" t="str">
        <f t="shared" si="2"/>
        <v>00349</v>
      </c>
      <c r="M35" s="19" t="str">
        <f t="shared" si="2"/>
        <v>00760</v>
      </c>
      <c r="N35" s="15" t="str">
        <f t="shared" si="1"/>
        <v>408</v>
      </c>
    </row>
    <row r="36" spans="1:14">
      <c r="A36" s="19" t="s">
        <v>11</v>
      </c>
      <c r="B36" s="19" t="s">
        <v>79</v>
      </c>
      <c r="C36" s="19" t="s">
        <v>80</v>
      </c>
      <c r="D36" s="19" t="s">
        <v>34</v>
      </c>
      <c r="E36" s="19" t="s">
        <v>12</v>
      </c>
      <c r="F36" s="19">
        <v>40287</v>
      </c>
      <c r="G36" s="19" t="s">
        <v>35</v>
      </c>
      <c r="H36" s="19" t="s">
        <v>87</v>
      </c>
      <c r="I36" s="19" t="s">
        <v>88</v>
      </c>
      <c r="J36" s="19" t="s">
        <v>89</v>
      </c>
      <c r="K36" s="19" t="s">
        <v>55</v>
      </c>
      <c r="L36" s="19" t="str">
        <f t="shared" si="2"/>
        <v>00258</v>
      </c>
      <c r="M36" s="19" t="str">
        <f t="shared" si="2"/>
        <v>00379</v>
      </c>
      <c r="N36" s="15" t="str">
        <f t="shared" si="1"/>
        <v>408</v>
      </c>
    </row>
    <row r="37" spans="1:14">
      <c r="A37" s="19" t="s">
        <v>11</v>
      </c>
      <c r="B37" s="19" t="s">
        <v>79</v>
      </c>
      <c r="C37" s="19" t="s">
        <v>80</v>
      </c>
      <c r="D37" s="19" t="s">
        <v>34</v>
      </c>
      <c r="E37" s="19" t="s">
        <v>12</v>
      </c>
      <c r="F37" s="19">
        <v>40382</v>
      </c>
      <c r="G37" s="19" t="s">
        <v>35</v>
      </c>
      <c r="H37" s="19" t="s">
        <v>81</v>
      </c>
      <c r="I37" s="19" t="s">
        <v>90</v>
      </c>
      <c r="J37" s="19" t="s">
        <v>91</v>
      </c>
      <c r="K37" s="19" t="s">
        <v>15</v>
      </c>
      <c r="L37" s="19" t="str">
        <f t="shared" si="2"/>
        <v>25807</v>
      </c>
      <c r="M37" s="19" t="str">
        <f t="shared" si="2"/>
        <v>55511</v>
      </c>
      <c r="N37" s="15" t="str">
        <f t="shared" si="1"/>
        <v>408</v>
      </c>
    </row>
    <row r="38" spans="1:14">
      <c r="A38" s="19" t="s">
        <v>11</v>
      </c>
      <c r="B38" s="19" t="s">
        <v>79</v>
      </c>
      <c r="C38" s="19" t="s">
        <v>80</v>
      </c>
      <c r="D38" s="19" t="s">
        <v>34</v>
      </c>
      <c r="E38" s="19" t="s">
        <v>12</v>
      </c>
      <c r="F38" s="19">
        <v>40382</v>
      </c>
      <c r="G38" s="19" t="s">
        <v>35</v>
      </c>
      <c r="H38" s="19" t="s">
        <v>84</v>
      </c>
      <c r="I38" s="19" t="s">
        <v>85</v>
      </c>
      <c r="J38" s="19" t="s">
        <v>86</v>
      </c>
      <c r="K38" s="19" t="s">
        <v>15</v>
      </c>
      <c r="L38" s="19" t="str">
        <f t="shared" si="2"/>
        <v>00349</v>
      </c>
      <c r="M38" s="19" t="str">
        <f t="shared" si="2"/>
        <v>00760</v>
      </c>
      <c r="N38" s="15" t="str">
        <f t="shared" si="1"/>
        <v>408</v>
      </c>
    </row>
    <row r="39" spans="1:14">
      <c r="A39" s="19" t="s">
        <v>11</v>
      </c>
      <c r="B39" s="19" t="s">
        <v>79</v>
      </c>
      <c r="C39" s="19" t="s">
        <v>80</v>
      </c>
      <c r="D39" s="19" t="s">
        <v>34</v>
      </c>
      <c r="E39" s="19" t="s">
        <v>12</v>
      </c>
      <c r="F39" s="19">
        <v>40382</v>
      </c>
      <c r="G39" s="19" t="s">
        <v>35</v>
      </c>
      <c r="H39" s="19" t="s">
        <v>87</v>
      </c>
      <c r="I39" s="19" t="s">
        <v>88</v>
      </c>
      <c r="J39" s="19" t="s">
        <v>89</v>
      </c>
      <c r="K39" s="19" t="s">
        <v>15</v>
      </c>
      <c r="L39" s="19" t="str">
        <f t="shared" si="2"/>
        <v>00258</v>
      </c>
      <c r="M39" s="19" t="str">
        <f t="shared" si="2"/>
        <v>00379</v>
      </c>
      <c r="N39" s="15" t="str">
        <f t="shared" si="1"/>
        <v>408</v>
      </c>
    </row>
    <row r="40" spans="1:14">
      <c r="A40" s="19" t="s">
        <v>11</v>
      </c>
      <c r="B40" s="19" t="s">
        <v>79</v>
      </c>
      <c r="C40" s="19" t="s">
        <v>80</v>
      </c>
      <c r="D40" s="19" t="s">
        <v>34</v>
      </c>
      <c r="E40" s="19" t="s">
        <v>12</v>
      </c>
      <c r="F40" s="19">
        <v>40428</v>
      </c>
      <c r="G40" s="19" t="s">
        <v>35</v>
      </c>
      <c r="H40" s="19" t="s">
        <v>81</v>
      </c>
      <c r="I40" s="19" t="s">
        <v>92</v>
      </c>
      <c r="J40" s="19" t="s">
        <v>93</v>
      </c>
      <c r="K40" s="19" t="s">
        <v>14</v>
      </c>
      <c r="L40" s="19" t="str">
        <f t="shared" si="2"/>
        <v>25840</v>
      </c>
      <c r="M40" s="19" t="str">
        <f t="shared" si="2"/>
        <v>55544</v>
      </c>
      <c r="N40" s="15" t="str">
        <f t="shared" si="1"/>
        <v>408</v>
      </c>
    </row>
    <row r="41" spans="1:14">
      <c r="A41" s="19" t="s">
        <v>11</v>
      </c>
      <c r="B41" s="19" t="s">
        <v>79</v>
      </c>
      <c r="C41" s="19" t="s">
        <v>80</v>
      </c>
      <c r="D41" s="19" t="s">
        <v>34</v>
      </c>
      <c r="E41" s="19" t="s">
        <v>12</v>
      </c>
      <c r="F41" s="19">
        <v>40428</v>
      </c>
      <c r="G41" s="19" t="s">
        <v>35</v>
      </c>
      <c r="H41" s="19" t="s">
        <v>84</v>
      </c>
      <c r="I41" s="19" t="s">
        <v>85</v>
      </c>
      <c r="J41" s="19" t="s">
        <v>86</v>
      </c>
      <c r="K41" s="19" t="s">
        <v>14</v>
      </c>
      <c r="L41" s="19" t="str">
        <f t="shared" si="2"/>
        <v>00349</v>
      </c>
      <c r="M41" s="19" t="str">
        <f t="shared" si="2"/>
        <v>00760</v>
      </c>
      <c r="N41" s="15" t="str">
        <f t="shared" si="1"/>
        <v>408</v>
      </c>
    </row>
    <row r="42" spans="1:14">
      <c r="A42" s="19" t="s">
        <v>11</v>
      </c>
      <c r="B42" s="19" t="s">
        <v>79</v>
      </c>
      <c r="C42" s="19" t="s">
        <v>80</v>
      </c>
      <c r="D42" s="19" t="s">
        <v>34</v>
      </c>
      <c r="E42" s="19" t="s">
        <v>12</v>
      </c>
      <c r="F42" s="19">
        <v>40428</v>
      </c>
      <c r="G42" s="19" t="s">
        <v>35</v>
      </c>
      <c r="H42" s="19" t="s">
        <v>87</v>
      </c>
      <c r="I42" s="19" t="s">
        <v>88</v>
      </c>
      <c r="J42" s="19" t="s">
        <v>89</v>
      </c>
      <c r="K42" s="19" t="s">
        <v>14</v>
      </c>
      <c r="L42" s="19" t="str">
        <f t="shared" si="2"/>
        <v>00258</v>
      </c>
      <c r="M42" s="19" t="str">
        <f t="shared" si="2"/>
        <v>00379</v>
      </c>
      <c r="N42" s="15" t="str">
        <f t="shared" si="1"/>
        <v>408</v>
      </c>
    </row>
    <row r="43" spans="1:14">
      <c r="A43" s="19" t="s">
        <v>11</v>
      </c>
      <c r="B43" s="19" t="s">
        <v>79</v>
      </c>
      <c r="C43" s="19" t="s">
        <v>80</v>
      </c>
      <c r="D43" s="19" t="s">
        <v>34</v>
      </c>
      <c r="E43" s="19" t="s">
        <v>12</v>
      </c>
      <c r="F43" s="19">
        <v>40490</v>
      </c>
      <c r="G43" s="19" t="s">
        <v>35</v>
      </c>
      <c r="H43" s="19" t="s">
        <v>81</v>
      </c>
      <c r="I43" s="19" t="s">
        <v>94</v>
      </c>
      <c r="J43" s="19" t="s">
        <v>95</v>
      </c>
      <c r="K43" s="19" t="s">
        <v>14</v>
      </c>
      <c r="L43" s="19" t="str">
        <f t="shared" si="2"/>
        <v>26003</v>
      </c>
      <c r="M43" s="19" t="str">
        <f t="shared" si="2"/>
        <v>55707</v>
      </c>
      <c r="N43" s="15" t="str">
        <f t="shared" si="1"/>
        <v>408</v>
      </c>
    </row>
    <row r="44" spans="1:14">
      <c r="A44" s="19" t="s">
        <v>11</v>
      </c>
      <c r="B44" s="19" t="s">
        <v>79</v>
      </c>
      <c r="C44" s="19" t="s">
        <v>80</v>
      </c>
      <c r="D44" s="19" t="s">
        <v>34</v>
      </c>
      <c r="E44" s="19" t="s">
        <v>12</v>
      </c>
      <c r="F44" s="19">
        <v>40490</v>
      </c>
      <c r="G44" s="19" t="s">
        <v>35</v>
      </c>
      <c r="H44" s="19" t="s">
        <v>84</v>
      </c>
      <c r="I44" s="19" t="s">
        <v>96</v>
      </c>
      <c r="J44" s="19" t="s">
        <v>97</v>
      </c>
      <c r="K44" s="19" t="s">
        <v>14</v>
      </c>
      <c r="L44" s="19" t="str">
        <f t="shared" si="2"/>
        <v>00449</v>
      </c>
      <c r="M44" s="19" t="str">
        <f t="shared" si="2"/>
        <v>00915</v>
      </c>
      <c r="N44" s="15" t="str">
        <f t="shared" si="1"/>
        <v>408</v>
      </c>
    </row>
    <row r="45" spans="1:14">
      <c r="A45" s="19" t="s">
        <v>11</v>
      </c>
      <c r="B45" s="19" t="s">
        <v>79</v>
      </c>
      <c r="C45" s="19" t="s">
        <v>80</v>
      </c>
      <c r="D45" s="19" t="s">
        <v>34</v>
      </c>
      <c r="E45" s="19" t="s">
        <v>12</v>
      </c>
      <c r="F45" s="19">
        <v>40490</v>
      </c>
      <c r="G45" s="19" t="s">
        <v>35</v>
      </c>
      <c r="H45" s="19" t="s">
        <v>87</v>
      </c>
      <c r="I45" s="19" t="s">
        <v>88</v>
      </c>
      <c r="J45" s="19" t="s">
        <v>89</v>
      </c>
      <c r="K45" s="19" t="s">
        <v>14</v>
      </c>
      <c r="L45" s="19" t="str">
        <f t="shared" si="2"/>
        <v>00258</v>
      </c>
      <c r="M45" s="19" t="str">
        <f t="shared" si="2"/>
        <v>00379</v>
      </c>
      <c r="N45" s="15" t="str">
        <f t="shared" si="1"/>
        <v>408</v>
      </c>
    </row>
    <row r="46" spans="1:14">
      <c r="A46" s="19" t="s">
        <v>11</v>
      </c>
      <c r="B46" s="19" t="s">
        <v>79</v>
      </c>
      <c r="C46" s="19" t="s">
        <v>80</v>
      </c>
      <c r="D46" s="19" t="s">
        <v>34</v>
      </c>
      <c r="E46" s="19" t="s">
        <v>12</v>
      </c>
      <c r="F46" s="19">
        <v>40567</v>
      </c>
      <c r="G46" s="19" t="s">
        <v>35</v>
      </c>
      <c r="H46" s="19" t="s">
        <v>84</v>
      </c>
      <c r="I46" s="19" t="s">
        <v>98</v>
      </c>
      <c r="J46" s="19" t="s">
        <v>99</v>
      </c>
      <c r="K46" s="19" t="s">
        <v>15</v>
      </c>
      <c r="L46" s="19" t="str">
        <f t="shared" si="2"/>
        <v>00782</v>
      </c>
      <c r="M46" s="19" t="str">
        <f t="shared" si="2"/>
        <v>01433</v>
      </c>
      <c r="N46" s="15" t="str">
        <f t="shared" si="1"/>
        <v>408</v>
      </c>
    </row>
    <row r="47" spans="1:14">
      <c r="A47" s="19" t="s">
        <v>11</v>
      </c>
      <c r="B47" s="19" t="s">
        <v>79</v>
      </c>
      <c r="C47" s="19" t="s">
        <v>80</v>
      </c>
      <c r="D47" s="19" t="s">
        <v>34</v>
      </c>
      <c r="E47" s="19" t="s">
        <v>12</v>
      </c>
      <c r="F47" s="19">
        <v>40567</v>
      </c>
      <c r="G47" s="19" t="s">
        <v>35</v>
      </c>
      <c r="H47" s="19" t="s">
        <v>87</v>
      </c>
      <c r="I47" s="19" t="s">
        <v>100</v>
      </c>
      <c r="J47" s="19" t="s">
        <v>101</v>
      </c>
      <c r="K47" s="19" t="s">
        <v>15</v>
      </c>
      <c r="L47" s="19" t="str">
        <f t="shared" si="2"/>
        <v>00369</v>
      </c>
      <c r="M47" s="19" t="str">
        <f t="shared" si="2"/>
        <v>00527</v>
      </c>
      <c r="N47" s="15" t="str">
        <f t="shared" si="1"/>
        <v>408</v>
      </c>
    </row>
    <row r="48" spans="1:14">
      <c r="A48" s="19" t="s">
        <v>11</v>
      </c>
      <c r="B48" s="19" t="s">
        <v>79</v>
      </c>
      <c r="C48" s="19" t="s">
        <v>80</v>
      </c>
      <c r="D48" s="19" t="s">
        <v>34</v>
      </c>
      <c r="E48" s="19" t="s">
        <v>12</v>
      </c>
      <c r="F48" s="19">
        <v>40609</v>
      </c>
      <c r="G48" s="19" t="s">
        <v>35</v>
      </c>
      <c r="H48" s="19" t="s">
        <v>81</v>
      </c>
      <c r="I48" s="19" t="s">
        <v>102</v>
      </c>
      <c r="J48" s="19" t="s">
        <v>103</v>
      </c>
      <c r="K48" s="19" t="s">
        <v>14</v>
      </c>
      <c r="L48" s="19" t="str">
        <f t="shared" si="2"/>
        <v>26441</v>
      </c>
      <c r="M48" s="19" t="str">
        <f t="shared" si="2"/>
        <v>56145</v>
      </c>
      <c r="N48" s="15" t="str">
        <f t="shared" si="1"/>
        <v>408</v>
      </c>
    </row>
    <row r="49" spans="1:14">
      <c r="A49" s="19" t="s">
        <v>11</v>
      </c>
      <c r="B49" s="19" t="s">
        <v>79</v>
      </c>
      <c r="C49" s="19" t="s">
        <v>80</v>
      </c>
      <c r="D49" s="19" t="s">
        <v>34</v>
      </c>
      <c r="E49" s="19" t="s">
        <v>12</v>
      </c>
      <c r="F49" s="19">
        <v>40609</v>
      </c>
      <c r="G49" s="19" t="s">
        <v>35</v>
      </c>
      <c r="H49" s="19" t="s">
        <v>84</v>
      </c>
      <c r="I49" s="19" t="s">
        <v>104</v>
      </c>
      <c r="J49" s="19" t="s">
        <v>105</v>
      </c>
      <c r="K49" s="19" t="s">
        <v>14</v>
      </c>
      <c r="L49" s="19" t="str">
        <f t="shared" si="2"/>
        <v>00932</v>
      </c>
      <c r="M49" s="19" t="str">
        <f t="shared" si="2"/>
        <v>01666</v>
      </c>
      <c r="N49" s="15" t="str">
        <f t="shared" si="1"/>
        <v>408</v>
      </c>
    </row>
    <row r="50" spans="1:14">
      <c r="A50" s="19" t="s">
        <v>11</v>
      </c>
      <c r="B50" s="19" t="s">
        <v>79</v>
      </c>
      <c r="C50" s="19" t="s">
        <v>80</v>
      </c>
      <c r="D50" s="19" t="s">
        <v>34</v>
      </c>
      <c r="E50" s="19" t="s">
        <v>12</v>
      </c>
      <c r="F50" s="19">
        <v>40609</v>
      </c>
      <c r="G50" s="19" t="s">
        <v>35</v>
      </c>
      <c r="H50" s="19" t="s">
        <v>87</v>
      </c>
      <c r="I50" s="19" t="s">
        <v>106</v>
      </c>
      <c r="J50" s="19" t="s">
        <v>107</v>
      </c>
      <c r="K50" s="19" t="s">
        <v>14</v>
      </c>
      <c r="L50" s="19" t="str">
        <f t="shared" si="2"/>
        <v>00549</v>
      </c>
      <c r="M50" s="19" t="str">
        <f t="shared" si="2"/>
        <v>00768</v>
      </c>
      <c r="N50" s="15" t="str">
        <f t="shared" si="1"/>
        <v>408</v>
      </c>
    </row>
    <row r="51" spans="1:14">
      <c r="A51" s="19" t="s">
        <v>11</v>
      </c>
      <c r="B51" s="19" t="s">
        <v>79</v>
      </c>
      <c r="C51" s="19" t="s">
        <v>80</v>
      </c>
      <c r="D51" s="19" t="s">
        <v>34</v>
      </c>
      <c r="E51" s="19" t="s">
        <v>12</v>
      </c>
      <c r="F51" s="19">
        <v>40669</v>
      </c>
      <c r="G51" s="19" t="s">
        <v>35</v>
      </c>
      <c r="H51" s="19" t="s">
        <v>81</v>
      </c>
      <c r="I51" s="19" t="s">
        <v>108</v>
      </c>
      <c r="J51" s="19" t="s">
        <v>109</v>
      </c>
      <c r="K51" s="19" t="s">
        <v>14</v>
      </c>
      <c r="L51" s="19" t="str">
        <f t="shared" si="2"/>
        <v>26645</v>
      </c>
      <c r="M51" s="19" t="str">
        <f t="shared" si="2"/>
        <v>56349</v>
      </c>
      <c r="N51" s="15" t="str">
        <f t="shared" si="1"/>
        <v>408</v>
      </c>
    </row>
    <row r="52" spans="1:14">
      <c r="A52" s="19" t="s">
        <v>11</v>
      </c>
      <c r="B52" s="19" t="s">
        <v>79</v>
      </c>
      <c r="C52" s="19" t="s">
        <v>80</v>
      </c>
      <c r="D52" s="19" t="s">
        <v>34</v>
      </c>
      <c r="E52" s="19" t="s">
        <v>12</v>
      </c>
      <c r="F52" s="19">
        <v>40669</v>
      </c>
      <c r="G52" s="19" t="s">
        <v>35</v>
      </c>
      <c r="H52" s="19" t="s">
        <v>84</v>
      </c>
      <c r="I52" s="19" t="s">
        <v>110</v>
      </c>
      <c r="J52" s="19" t="s">
        <v>111</v>
      </c>
      <c r="K52" s="19" t="s">
        <v>14</v>
      </c>
      <c r="L52" s="19" t="str">
        <f t="shared" si="2"/>
        <v>00982</v>
      </c>
      <c r="M52" s="19" t="str">
        <f t="shared" si="2"/>
        <v>01744</v>
      </c>
      <c r="N52" s="15" t="str">
        <f t="shared" si="1"/>
        <v>408</v>
      </c>
    </row>
    <row r="53" spans="1:14">
      <c r="A53" s="19" t="s">
        <v>11</v>
      </c>
      <c r="B53" s="19" t="s">
        <v>79</v>
      </c>
      <c r="C53" s="19" t="s">
        <v>80</v>
      </c>
      <c r="D53" s="19" t="s">
        <v>34</v>
      </c>
      <c r="E53" s="19" t="s">
        <v>12</v>
      </c>
      <c r="F53" s="19">
        <v>40669</v>
      </c>
      <c r="G53" s="19" t="s">
        <v>35</v>
      </c>
      <c r="H53" s="19" t="s">
        <v>87</v>
      </c>
      <c r="I53" s="19" t="s">
        <v>112</v>
      </c>
      <c r="J53" s="19" t="s">
        <v>113</v>
      </c>
      <c r="K53" s="19" t="s">
        <v>14</v>
      </c>
      <c r="L53" s="19" t="str">
        <f t="shared" si="2"/>
        <v>00563</v>
      </c>
      <c r="M53" s="19" t="str">
        <f t="shared" si="2"/>
        <v>00787</v>
      </c>
      <c r="N53" s="15" t="str">
        <f t="shared" si="1"/>
        <v>408</v>
      </c>
    </row>
    <row r="54" spans="1:14">
      <c r="A54" s="19" t="s">
        <v>11</v>
      </c>
      <c r="B54" s="19" t="s">
        <v>79</v>
      </c>
      <c r="C54" s="19" t="s">
        <v>80</v>
      </c>
      <c r="D54" s="19" t="s">
        <v>34</v>
      </c>
      <c r="E54" s="19" t="s">
        <v>12</v>
      </c>
      <c r="F54" s="19">
        <v>40746</v>
      </c>
      <c r="G54" s="19" t="s">
        <v>35</v>
      </c>
      <c r="H54" s="19" t="s">
        <v>81</v>
      </c>
      <c r="I54" s="19" t="s">
        <v>114</v>
      </c>
      <c r="J54" s="19" t="s">
        <v>115</v>
      </c>
      <c r="K54" s="19" t="s">
        <v>15</v>
      </c>
      <c r="L54" s="19" t="str">
        <f t="shared" si="2"/>
        <v>26842</v>
      </c>
      <c r="M54" s="19" t="str">
        <f t="shared" si="2"/>
        <v>56546</v>
      </c>
      <c r="N54" s="15" t="str">
        <f t="shared" si="1"/>
        <v>408</v>
      </c>
    </row>
    <row r="55" spans="1:14">
      <c r="A55" s="19" t="s">
        <v>11</v>
      </c>
      <c r="B55" s="19" t="s">
        <v>79</v>
      </c>
      <c r="C55" s="19" t="s">
        <v>80</v>
      </c>
      <c r="D55" s="19" t="s">
        <v>34</v>
      </c>
      <c r="E55" s="19" t="s">
        <v>12</v>
      </c>
      <c r="F55" s="19">
        <v>40746</v>
      </c>
      <c r="G55" s="19" t="s">
        <v>35</v>
      </c>
      <c r="H55" s="19" t="s">
        <v>84</v>
      </c>
      <c r="I55" s="19" t="s">
        <v>110</v>
      </c>
      <c r="J55" s="19" t="s">
        <v>111</v>
      </c>
      <c r="K55" s="19" t="s">
        <v>15</v>
      </c>
      <c r="L55" s="19" t="str">
        <f t="shared" si="2"/>
        <v>00982</v>
      </c>
      <c r="M55" s="19" t="str">
        <f t="shared" si="2"/>
        <v>01744</v>
      </c>
      <c r="N55" s="15" t="str">
        <f t="shared" si="1"/>
        <v>408</v>
      </c>
    </row>
    <row r="56" spans="1:14">
      <c r="A56" s="19" t="s">
        <v>11</v>
      </c>
      <c r="B56" s="19" t="s">
        <v>79</v>
      </c>
      <c r="C56" s="19" t="s">
        <v>80</v>
      </c>
      <c r="D56" s="19" t="s">
        <v>34</v>
      </c>
      <c r="E56" s="19" t="s">
        <v>12</v>
      </c>
      <c r="F56" s="19">
        <v>40746</v>
      </c>
      <c r="G56" s="19" t="s">
        <v>35</v>
      </c>
      <c r="H56" s="19" t="s">
        <v>87</v>
      </c>
      <c r="I56" s="19" t="s">
        <v>112</v>
      </c>
      <c r="J56" s="19" t="s">
        <v>113</v>
      </c>
      <c r="K56" s="19" t="s">
        <v>15</v>
      </c>
      <c r="L56" s="19" t="str">
        <f t="shared" si="2"/>
        <v>00563</v>
      </c>
      <c r="M56" s="19" t="str">
        <f t="shared" si="2"/>
        <v>00787</v>
      </c>
      <c r="N56" s="15" t="str">
        <f t="shared" si="1"/>
        <v>408</v>
      </c>
    </row>
    <row r="57" spans="1:14">
      <c r="A57" s="19" t="s">
        <v>11</v>
      </c>
      <c r="B57" s="19" t="s">
        <v>79</v>
      </c>
      <c r="C57" s="19" t="s">
        <v>80</v>
      </c>
      <c r="D57" s="19" t="s">
        <v>34</v>
      </c>
      <c r="E57" s="19" t="s">
        <v>12</v>
      </c>
      <c r="F57" s="19">
        <v>40794</v>
      </c>
      <c r="G57" s="19" t="s">
        <v>35</v>
      </c>
      <c r="H57" s="19" t="s">
        <v>81</v>
      </c>
      <c r="I57" s="19" t="s">
        <v>116</v>
      </c>
      <c r="J57" s="19" t="s">
        <v>117</v>
      </c>
      <c r="K57" s="19" t="s">
        <v>14</v>
      </c>
      <c r="L57" s="19" t="str">
        <f t="shared" si="2"/>
        <v>26876</v>
      </c>
      <c r="M57" s="19" t="str">
        <f t="shared" si="2"/>
        <v>56580</v>
      </c>
      <c r="N57" s="15" t="str">
        <f t="shared" si="1"/>
        <v>408</v>
      </c>
    </row>
    <row r="58" spans="1:14">
      <c r="A58" s="19" t="s">
        <v>11</v>
      </c>
      <c r="B58" s="19" t="s">
        <v>79</v>
      </c>
      <c r="C58" s="19" t="s">
        <v>80</v>
      </c>
      <c r="D58" s="19" t="s">
        <v>34</v>
      </c>
      <c r="E58" s="19" t="s">
        <v>12</v>
      </c>
      <c r="F58" s="19">
        <v>40794</v>
      </c>
      <c r="G58" s="19" t="s">
        <v>35</v>
      </c>
      <c r="H58" s="19" t="s">
        <v>84</v>
      </c>
      <c r="I58" s="19" t="s">
        <v>110</v>
      </c>
      <c r="J58" s="19" t="s">
        <v>111</v>
      </c>
      <c r="K58" s="19" t="s">
        <v>14</v>
      </c>
      <c r="L58" s="19" t="str">
        <f t="shared" si="2"/>
        <v>00982</v>
      </c>
      <c r="M58" s="19" t="str">
        <f t="shared" si="2"/>
        <v>01744</v>
      </c>
      <c r="N58" s="15" t="str">
        <f t="shared" si="1"/>
        <v>408</v>
      </c>
    </row>
    <row r="59" spans="1:14">
      <c r="A59" s="19" t="s">
        <v>11</v>
      </c>
      <c r="B59" s="19" t="s">
        <v>79</v>
      </c>
      <c r="C59" s="19" t="s">
        <v>80</v>
      </c>
      <c r="D59" s="19" t="s">
        <v>34</v>
      </c>
      <c r="E59" s="19" t="s">
        <v>12</v>
      </c>
      <c r="F59" s="19">
        <v>40794</v>
      </c>
      <c r="G59" s="19" t="s">
        <v>35</v>
      </c>
      <c r="H59" s="19" t="s">
        <v>87</v>
      </c>
      <c r="I59" s="19" t="s">
        <v>112</v>
      </c>
      <c r="J59" s="19" t="s">
        <v>113</v>
      </c>
      <c r="K59" s="19" t="s">
        <v>14</v>
      </c>
      <c r="L59" s="19" t="str">
        <f t="shared" si="2"/>
        <v>00563</v>
      </c>
      <c r="M59" s="19" t="str">
        <f t="shared" si="2"/>
        <v>00787</v>
      </c>
      <c r="N59" s="15" t="str">
        <f t="shared" si="1"/>
        <v>408</v>
      </c>
    </row>
    <row r="60" spans="1:14">
      <c r="A60" s="19" t="s">
        <v>11</v>
      </c>
      <c r="B60" s="19" t="s">
        <v>79</v>
      </c>
      <c r="C60" s="19" t="s">
        <v>80</v>
      </c>
      <c r="D60" s="19" t="s">
        <v>34</v>
      </c>
      <c r="E60" s="19" t="s">
        <v>12</v>
      </c>
      <c r="F60" s="19">
        <v>40855</v>
      </c>
      <c r="G60" s="19" t="s">
        <v>35</v>
      </c>
      <c r="H60" s="19" t="s">
        <v>81</v>
      </c>
      <c r="I60" s="19" t="s">
        <v>118</v>
      </c>
      <c r="J60" s="19" t="s">
        <v>119</v>
      </c>
      <c r="K60" s="19" t="s">
        <v>14</v>
      </c>
      <c r="L60" s="19" t="str">
        <f t="shared" si="2"/>
        <v>27051</v>
      </c>
      <c r="M60" s="19" t="str">
        <f t="shared" si="2"/>
        <v>56755</v>
      </c>
      <c r="N60" s="15" t="str">
        <f t="shared" si="1"/>
        <v>408</v>
      </c>
    </row>
    <row r="61" spans="1:14">
      <c r="A61" s="19" t="s">
        <v>11</v>
      </c>
      <c r="B61" s="19" t="s">
        <v>79</v>
      </c>
      <c r="C61" s="19" t="s">
        <v>80</v>
      </c>
      <c r="D61" s="19" t="s">
        <v>34</v>
      </c>
      <c r="E61" s="19" t="s">
        <v>12</v>
      </c>
      <c r="F61" s="19">
        <v>40855</v>
      </c>
      <c r="G61" s="19" t="s">
        <v>35</v>
      </c>
      <c r="H61" s="19" t="s">
        <v>84</v>
      </c>
      <c r="I61" s="19" t="s">
        <v>120</v>
      </c>
      <c r="J61" s="19" t="s">
        <v>121</v>
      </c>
      <c r="K61" s="19" t="s">
        <v>14</v>
      </c>
      <c r="L61" s="19" t="str">
        <f t="shared" si="2"/>
        <v>00999</v>
      </c>
      <c r="M61" s="19" t="str">
        <f t="shared" si="2"/>
        <v>01770</v>
      </c>
      <c r="N61" s="15" t="str">
        <f t="shared" si="1"/>
        <v>408</v>
      </c>
    </row>
    <row r="62" spans="1:14">
      <c r="A62" s="19" t="s">
        <v>11</v>
      </c>
      <c r="B62" s="19" t="s">
        <v>79</v>
      </c>
      <c r="C62" s="19" t="s">
        <v>80</v>
      </c>
      <c r="D62" s="19" t="s">
        <v>34</v>
      </c>
      <c r="E62" s="19" t="s">
        <v>12</v>
      </c>
      <c r="F62" s="19">
        <v>40855</v>
      </c>
      <c r="G62" s="19" t="s">
        <v>35</v>
      </c>
      <c r="H62" s="19" t="s">
        <v>87</v>
      </c>
      <c r="I62" s="19" t="s">
        <v>112</v>
      </c>
      <c r="J62" s="19" t="s">
        <v>113</v>
      </c>
      <c r="K62" s="19" t="s">
        <v>14</v>
      </c>
      <c r="L62" s="19" t="str">
        <f t="shared" si="2"/>
        <v>00563</v>
      </c>
      <c r="M62" s="19" t="str">
        <f t="shared" si="2"/>
        <v>00787</v>
      </c>
      <c r="N62" s="15" t="str">
        <f t="shared" si="1"/>
        <v>408</v>
      </c>
    </row>
    <row r="63" spans="1:14">
      <c r="A63" s="19" t="s">
        <v>11</v>
      </c>
      <c r="B63" s="19" t="s">
        <v>79</v>
      </c>
      <c r="C63" s="19" t="s">
        <v>80</v>
      </c>
      <c r="D63" s="19" t="s">
        <v>34</v>
      </c>
      <c r="E63" s="19" t="s">
        <v>12</v>
      </c>
      <c r="F63" s="19">
        <v>40932</v>
      </c>
      <c r="G63" s="19" t="s">
        <v>35</v>
      </c>
      <c r="H63" s="19" t="s">
        <v>84</v>
      </c>
      <c r="I63" s="19" t="s">
        <v>122</v>
      </c>
      <c r="J63" s="19" t="s">
        <v>123</v>
      </c>
      <c r="K63" s="19" t="s">
        <v>15</v>
      </c>
      <c r="L63" s="19" t="str">
        <f t="shared" si="2"/>
        <v>01315</v>
      </c>
      <c r="M63" s="19" t="str">
        <f t="shared" si="2"/>
        <v>02262</v>
      </c>
      <c r="N63" s="15" t="str">
        <f t="shared" si="1"/>
        <v>408</v>
      </c>
    </row>
    <row r="64" spans="1:14">
      <c r="A64" s="19" t="s">
        <v>11</v>
      </c>
      <c r="B64" s="19" t="s">
        <v>79</v>
      </c>
      <c r="C64" s="19" t="s">
        <v>80</v>
      </c>
      <c r="D64" s="19" t="s">
        <v>34</v>
      </c>
      <c r="E64" s="19" t="s">
        <v>12</v>
      </c>
      <c r="F64" s="19">
        <v>40932</v>
      </c>
      <c r="G64" s="19" t="s">
        <v>35</v>
      </c>
      <c r="H64" s="19" t="s">
        <v>87</v>
      </c>
      <c r="I64" s="19" t="s">
        <v>124</v>
      </c>
      <c r="J64" s="19" t="s">
        <v>38</v>
      </c>
      <c r="K64" s="19" t="s">
        <v>15</v>
      </c>
      <c r="L64" s="19" t="str">
        <f t="shared" si="2"/>
        <v>00619</v>
      </c>
      <c r="M64" s="19" t="str">
        <f t="shared" si="2"/>
        <v>00861</v>
      </c>
      <c r="N64" s="15" t="str">
        <f t="shared" si="1"/>
        <v>408</v>
      </c>
    </row>
    <row r="65" spans="1:14">
      <c r="A65" s="19" t="s">
        <v>11</v>
      </c>
      <c r="B65" s="19" t="s">
        <v>79</v>
      </c>
      <c r="C65" s="19" t="s">
        <v>80</v>
      </c>
      <c r="D65" s="19" t="s">
        <v>34</v>
      </c>
      <c r="E65" s="19" t="s">
        <v>12</v>
      </c>
      <c r="F65" s="19">
        <v>40976</v>
      </c>
      <c r="G65" s="19" t="s">
        <v>35</v>
      </c>
      <c r="H65" s="19" t="s">
        <v>81</v>
      </c>
      <c r="I65" s="19" t="s">
        <v>125</v>
      </c>
      <c r="J65" s="19" t="s">
        <v>126</v>
      </c>
      <c r="K65" s="19" t="s">
        <v>14</v>
      </c>
      <c r="L65" s="19" t="str">
        <f t="shared" si="2"/>
        <v>27459</v>
      </c>
      <c r="M65" s="19" t="str">
        <f t="shared" si="2"/>
        <v>57163</v>
      </c>
      <c r="N65" s="15" t="str">
        <f t="shared" si="1"/>
        <v>408</v>
      </c>
    </row>
    <row r="66" spans="1:14">
      <c r="A66" s="19" t="s">
        <v>11</v>
      </c>
      <c r="B66" s="19" t="s">
        <v>79</v>
      </c>
      <c r="C66" s="19" t="s">
        <v>80</v>
      </c>
      <c r="D66" s="19" t="s">
        <v>34</v>
      </c>
      <c r="E66" s="19" t="s">
        <v>12</v>
      </c>
      <c r="F66" s="19">
        <v>40976</v>
      </c>
      <c r="G66" s="19" t="s">
        <v>35</v>
      </c>
      <c r="H66" s="19" t="s">
        <v>84</v>
      </c>
      <c r="I66" s="19" t="s">
        <v>127</v>
      </c>
      <c r="J66" s="19" t="s">
        <v>128</v>
      </c>
      <c r="K66" s="19" t="s">
        <v>14</v>
      </c>
      <c r="L66" s="19" t="str">
        <f t="shared" si="2"/>
        <v>01565</v>
      </c>
      <c r="M66" s="19" t="str">
        <f t="shared" si="2"/>
        <v>02651</v>
      </c>
      <c r="N66" s="15" t="str">
        <f t="shared" si="1"/>
        <v>408</v>
      </c>
    </row>
    <row r="67" spans="1:14">
      <c r="A67" s="19" t="s">
        <v>11</v>
      </c>
      <c r="B67" s="19" t="s">
        <v>79</v>
      </c>
      <c r="C67" s="19" t="s">
        <v>80</v>
      </c>
      <c r="D67" s="19" t="s">
        <v>34</v>
      </c>
      <c r="E67" s="19" t="s">
        <v>12</v>
      </c>
      <c r="F67" s="19">
        <v>40976</v>
      </c>
      <c r="G67" s="19" t="s">
        <v>35</v>
      </c>
      <c r="H67" s="19" t="s">
        <v>87</v>
      </c>
      <c r="I67" s="19" t="s">
        <v>129</v>
      </c>
      <c r="J67" s="19" t="s">
        <v>130</v>
      </c>
      <c r="K67" s="19" t="s">
        <v>14</v>
      </c>
      <c r="L67" s="19" t="str">
        <f t="shared" si="2"/>
        <v>00869</v>
      </c>
      <c r="M67" s="19" t="str">
        <f t="shared" si="2"/>
        <v>01194</v>
      </c>
      <c r="N67" s="15" t="str">
        <f t="shared" si="1"/>
        <v>408</v>
      </c>
    </row>
    <row r="68" spans="1:14">
      <c r="A68" s="19" t="s">
        <v>11</v>
      </c>
      <c r="B68" s="19" t="s">
        <v>79</v>
      </c>
      <c r="C68" s="19" t="s">
        <v>80</v>
      </c>
      <c r="D68" s="19" t="s">
        <v>34</v>
      </c>
      <c r="E68" s="19" t="s">
        <v>12</v>
      </c>
      <c r="F68" s="19">
        <v>41038</v>
      </c>
      <c r="G68" s="19" t="s">
        <v>35</v>
      </c>
      <c r="H68" s="19" t="s">
        <v>81</v>
      </c>
      <c r="I68" s="19" t="s">
        <v>131</v>
      </c>
      <c r="J68" s="19" t="s">
        <v>132</v>
      </c>
      <c r="K68" s="19" t="s">
        <v>14</v>
      </c>
      <c r="L68" s="19" t="str">
        <f t="shared" si="2"/>
        <v>27655</v>
      </c>
      <c r="M68" s="19" t="str">
        <f t="shared" si="2"/>
        <v>57359</v>
      </c>
      <c r="N68" s="15" t="str">
        <f t="shared" si="1"/>
        <v>408</v>
      </c>
    </row>
    <row r="69" spans="1:14">
      <c r="A69" s="19" t="s">
        <v>11</v>
      </c>
      <c r="B69" s="19" t="s">
        <v>79</v>
      </c>
      <c r="C69" s="19" t="s">
        <v>80</v>
      </c>
      <c r="D69" s="19" t="s">
        <v>34</v>
      </c>
      <c r="E69" s="19" t="s">
        <v>12</v>
      </c>
      <c r="F69" s="19">
        <v>41038</v>
      </c>
      <c r="G69" s="19" t="s">
        <v>35</v>
      </c>
      <c r="H69" s="19" t="s">
        <v>84</v>
      </c>
      <c r="I69" s="19" t="s">
        <v>133</v>
      </c>
      <c r="J69" s="19" t="s">
        <v>134</v>
      </c>
      <c r="K69" s="19" t="s">
        <v>14</v>
      </c>
      <c r="L69" s="19" t="str">
        <f t="shared" si="2"/>
        <v>01698</v>
      </c>
      <c r="M69" s="19" t="str">
        <f t="shared" si="2"/>
        <v>02858</v>
      </c>
      <c r="N69" s="15" t="str">
        <f t="shared" si="1"/>
        <v>408</v>
      </c>
    </row>
    <row r="70" spans="1:14">
      <c r="A70" s="19" t="s">
        <v>11</v>
      </c>
      <c r="B70" s="19" t="s">
        <v>79</v>
      </c>
      <c r="C70" s="19" t="s">
        <v>80</v>
      </c>
      <c r="D70" s="19" t="s">
        <v>34</v>
      </c>
      <c r="E70" s="19" t="s">
        <v>12</v>
      </c>
      <c r="F70" s="19">
        <v>41038</v>
      </c>
      <c r="G70" s="19" t="s">
        <v>35</v>
      </c>
      <c r="H70" s="19" t="s">
        <v>87</v>
      </c>
      <c r="I70" s="19" t="s">
        <v>129</v>
      </c>
      <c r="J70" s="19" t="s">
        <v>130</v>
      </c>
      <c r="K70" s="19" t="s">
        <v>14</v>
      </c>
      <c r="L70" s="19" t="str">
        <f t="shared" si="2"/>
        <v>00869</v>
      </c>
      <c r="M70" s="19" t="str">
        <f t="shared" si="2"/>
        <v>01194</v>
      </c>
      <c r="N70" s="15" t="str">
        <f t="shared" si="1"/>
        <v>408</v>
      </c>
    </row>
    <row r="71" spans="1:14">
      <c r="A71" s="19" t="s">
        <v>11</v>
      </c>
      <c r="B71" s="19" t="s">
        <v>79</v>
      </c>
      <c r="C71" s="19" t="s">
        <v>80</v>
      </c>
      <c r="D71" s="19" t="s">
        <v>34</v>
      </c>
      <c r="E71" s="19" t="s">
        <v>12</v>
      </c>
      <c r="F71" s="19">
        <v>41114</v>
      </c>
      <c r="G71" s="19" t="s">
        <v>35</v>
      </c>
      <c r="H71" s="19" t="s">
        <v>81</v>
      </c>
      <c r="I71" s="19" t="s">
        <v>135</v>
      </c>
      <c r="J71" s="19" t="s">
        <v>136</v>
      </c>
      <c r="K71" s="19" t="s">
        <v>15</v>
      </c>
      <c r="L71" s="19" t="str">
        <f t="shared" si="2"/>
        <v>27849</v>
      </c>
      <c r="M71" s="19" t="str">
        <f t="shared" si="2"/>
        <v>57553</v>
      </c>
      <c r="N71" s="15" t="str">
        <f t="shared" si="1"/>
        <v>408</v>
      </c>
    </row>
    <row r="72" spans="1:14">
      <c r="A72" s="19" t="s">
        <v>11</v>
      </c>
      <c r="B72" s="19" t="s">
        <v>79</v>
      </c>
      <c r="C72" s="19" t="s">
        <v>80</v>
      </c>
      <c r="D72" s="19" t="s">
        <v>34</v>
      </c>
      <c r="E72" s="19" t="s">
        <v>12</v>
      </c>
      <c r="F72" s="19">
        <v>41114</v>
      </c>
      <c r="G72" s="19" t="s">
        <v>35</v>
      </c>
      <c r="H72" s="19" t="s">
        <v>84</v>
      </c>
      <c r="I72" s="19" t="s">
        <v>133</v>
      </c>
      <c r="J72" s="19" t="s">
        <v>134</v>
      </c>
      <c r="K72" s="19" t="s">
        <v>15</v>
      </c>
      <c r="L72" s="19" t="str">
        <f t="shared" si="2"/>
        <v>01698</v>
      </c>
      <c r="M72" s="19" t="str">
        <f t="shared" si="2"/>
        <v>02858</v>
      </c>
      <c r="N72" s="15" t="str">
        <f t="shared" si="1"/>
        <v>408</v>
      </c>
    </row>
    <row r="73" spans="1:14">
      <c r="A73" s="19" t="s">
        <v>11</v>
      </c>
      <c r="B73" s="19" t="s">
        <v>79</v>
      </c>
      <c r="C73" s="19" t="s">
        <v>80</v>
      </c>
      <c r="D73" s="19" t="s">
        <v>34</v>
      </c>
      <c r="E73" s="19" t="s">
        <v>12</v>
      </c>
      <c r="F73" s="19">
        <v>41114</v>
      </c>
      <c r="G73" s="19" t="s">
        <v>35</v>
      </c>
      <c r="H73" s="19" t="s">
        <v>87</v>
      </c>
      <c r="I73" s="19" t="s">
        <v>129</v>
      </c>
      <c r="J73" s="19" t="s">
        <v>130</v>
      </c>
      <c r="K73" s="19" t="s">
        <v>15</v>
      </c>
      <c r="L73" s="19" t="str">
        <f t="shared" si="2"/>
        <v>00869</v>
      </c>
      <c r="M73" s="19" t="str">
        <f t="shared" si="2"/>
        <v>01194</v>
      </c>
      <c r="N73" s="15" t="str">
        <f t="shared" si="1"/>
        <v>408</v>
      </c>
    </row>
    <row r="74" spans="1:14">
      <c r="A74" s="19" t="s">
        <v>11</v>
      </c>
      <c r="B74" s="19" t="s">
        <v>79</v>
      </c>
      <c r="C74" s="19" t="s">
        <v>80</v>
      </c>
      <c r="D74" s="19" t="s">
        <v>34</v>
      </c>
      <c r="E74" s="19" t="s">
        <v>12</v>
      </c>
      <c r="F74" s="19">
        <v>41159</v>
      </c>
      <c r="G74" s="19" t="s">
        <v>35</v>
      </c>
      <c r="H74" s="19" t="s">
        <v>81</v>
      </c>
      <c r="I74" s="19" t="s">
        <v>137</v>
      </c>
      <c r="J74" s="19" t="s">
        <v>138</v>
      </c>
      <c r="K74" s="19" t="s">
        <v>14</v>
      </c>
      <c r="L74" s="19" t="str">
        <f t="shared" si="2"/>
        <v>27881</v>
      </c>
      <c r="M74" s="19" t="str">
        <f t="shared" si="2"/>
        <v>57585</v>
      </c>
      <c r="N74" s="15" t="str">
        <f t="shared" si="1"/>
        <v>408</v>
      </c>
    </row>
    <row r="75" spans="1:14">
      <c r="A75" s="19" t="s">
        <v>11</v>
      </c>
      <c r="B75" s="19" t="s">
        <v>79</v>
      </c>
      <c r="C75" s="19" t="s">
        <v>80</v>
      </c>
      <c r="D75" s="19" t="s">
        <v>34</v>
      </c>
      <c r="E75" s="19" t="s">
        <v>12</v>
      </c>
      <c r="F75" s="19">
        <v>41159</v>
      </c>
      <c r="G75" s="19" t="s">
        <v>35</v>
      </c>
      <c r="H75" s="19" t="s">
        <v>84</v>
      </c>
      <c r="I75" s="19" t="s">
        <v>133</v>
      </c>
      <c r="J75" s="19" t="s">
        <v>134</v>
      </c>
      <c r="K75" s="19" t="s">
        <v>14</v>
      </c>
      <c r="L75" s="19" t="str">
        <f t="shared" si="2"/>
        <v>01698</v>
      </c>
      <c r="M75" s="19" t="str">
        <f t="shared" si="2"/>
        <v>02858</v>
      </c>
      <c r="N75" s="15" t="str">
        <f t="shared" si="1"/>
        <v>408</v>
      </c>
    </row>
    <row r="76" spans="1:14">
      <c r="A76" s="19" t="s">
        <v>11</v>
      </c>
      <c r="B76" s="19" t="s">
        <v>79</v>
      </c>
      <c r="C76" s="19" t="s">
        <v>80</v>
      </c>
      <c r="D76" s="19" t="s">
        <v>34</v>
      </c>
      <c r="E76" s="19" t="s">
        <v>12</v>
      </c>
      <c r="F76" s="19">
        <v>41159</v>
      </c>
      <c r="G76" s="19" t="s">
        <v>35</v>
      </c>
      <c r="H76" s="19" t="s">
        <v>87</v>
      </c>
      <c r="I76" s="19" t="s">
        <v>129</v>
      </c>
      <c r="J76" s="19" t="s">
        <v>130</v>
      </c>
      <c r="K76" s="19" t="s">
        <v>14</v>
      </c>
      <c r="L76" s="19" t="str">
        <f t="shared" si="2"/>
        <v>00869</v>
      </c>
      <c r="M76" s="19" t="str">
        <f t="shared" si="2"/>
        <v>01194</v>
      </c>
      <c r="N76" s="15" t="str">
        <f t="shared" si="1"/>
        <v>408</v>
      </c>
    </row>
    <row r="77" spans="1:14">
      <c r="A77" s="19" t="s">
        <v>11</v>
      </c>
      <c r="B77" s="19" t="s">
        <v>79</v>
      </c>
      <c r="C77" s="19" t="s">
        <v>80</v>
      </c>
      <c r="D77" s="19" t="s">
        <v>34</v>
      </c>
      <c r="E77" s="19" t="s">
        <v>12</v>
      </c>
      <c r="F77" s="19">
        <v>41221</v>
      </c>
      <c r="G77" s="19" t="s">
        <v>35</v>
      </c>
      <c r="H77" s="19" t="s">
        <v>81</v>
      </c>
      <c r="I77" s="19" t="s">
        <v>139</v>
      </c>
      <c r="J77" s="19" t="s">
        <v>140</v>
      </c>
      <c r="K77" s="19" t="s">
        <v>14</v>
      </c>
      <c r="L77" s="19" t="str">
        <f t="shared" si="2"/>
        <v>28099</v>
      </c>
      <c r="M77" s="19" t="str">
        <f t="shared" si="2"/>
        <v>57803</v>
      </c>
      <c r="N77" s="15" t="str">
        <f t="shared" si="1"/>
        <v>408</v>
      </c>
    </row>
    <row r="78" spans="1:14">
      <c r="A78" s="19" t="s">
        <v>11</v>
      </c>
      <c r="B78" s="19" t="s">
        <v>79</v>
      </c>
      <c r="C78" s="19" t="s">
        <v>80</v>
      </c>
      <c r="D78" s="19" t="s">
        <v>34</v>
      </c>
      <c r="E78" s="19" t="s">
        <v>12</v>
      </c>
      <c r="F78" s="19">
        <v>41221</v>
      </c>
      <c r="G78" s="19" t="s">
        <v>35</v>
      </c>
      <c r="H78" s="19" t="s">
        <v>84</v>
      </c>
      <c r="I78" s="19" t="s">
        <v>141</v>
      </c>
      <c r="J78" s="19" t="s">
        <v>142</v>
      </c>
      <c r="K78" s="19" t="s">
        <v>14</v>
      </c>
      <c r="L78" s="19" t="str">
        <f t="shared" si="2"/>
        <v>01731</v>
      </c>
      <c r="M78" s="19" t="str">
        <f t="shared" si="2"/>
        <v>02910</v>
      </c>
      <c r="N78" s="15" t="str">
        <f t="shared" si="1"/>
        <v>408</v>
      </c>
    </row>
    <row r="79" spans="1:14">
      <c r="A79" s="19" t="s">
        <v>11</v>
      </c>
      <c r="B79" s="19" t="s">
        <v>79</v>
      </c>
      <c r="C79" s="19" t="s">
        <v>80</v>
      </c>
      <c r="D79" s="19" t="s">
        <v>34</v>
      </c>
      <c r="E79" s="19" t="s">
        <v>12</v>
      </c>
      <c r="F79" s="19">
        <v>41221</v>
      </c>
      <c r="G79" s="19" t="s">
        <v>35</v>
      </c>
      <c r="H79" s="19" t="s">
        <v>87</v>
      </c>
      <c r="I79" s="19" t="s">
        <v>129</v>
      </c>
      <c r="J79" s="19" t="s">
        <v>130</v>
      </c>
      <c r="K79" s="19" t="s">
        <v>14</v>
      </c>
      <c r="L79" s="19" t="str">
        <f t="shared" si="2"/>
        <v>00869</v>
      </c>
      <c r="M79" s="19" t="str">
        <f t="shared" si="2"/>
        <v>01194</v>
      </c>
      <c r="N79" s="15" t="str">
        <f t="shared" si="1"/>
        <v>408</v>
      </c>
    </row>
    <row r="80" spans="1:14">
      <c r="A80" s="19" t="s">
        <v>11</v>
      </c>
      <c r="B80" s="19" t="s">
        <v>79</v>
      </c>
      <c r="C80" s="19" t="s">
        <v>143</v>
      </c>
      <c r="D80" s="19" t="s">
        <v>34</v>
      </c>
      <c r="E80" s="19" t="s">
        <v>12</v>
      </c>
      <c r="F80" s="19">
        <v>41478</v>
      </c>
      <c r="G80" s="19" t="s">
        <v>144</v>
      </c>
      <c r="H80" s="19" t="s">
        <v>22</v>
      </c>
      <c r="I80" s="19" t="s">
        <v>145</v>
      </c>
      <c r="J80" s="19" t="s">
        <v>146</v>
      </c>
      <c r="K80" s="19" t="s">
        <v>15</v>
      </c>
      <c r="L80" s="19" t="str">
        <f t="shared" si="2"/>
        <v>28821</v>
      </c>
      <c r="M80" s="19" t="str">
        <f t="shared" si="2"/>
        <v>58525</v>
      </c>
      <c r="N80" s="15" t="str">
        <f t="shared" ref="N80:N99" si="3">RIGHT(G80,3)</f>
        <v>562</v>
      </c>
    </row>
    <row r="81" spans="1:14">
      <c r="A81" s="19" t="s">
        <v>11</v>
      </c>
      <c r="B81" s="19" t="s">
        <v>79</v>
      </c>
      <c r="C81" s="19" t="s">
        <v>143</v>
      </c>
      <c r="D81" s="19" t="s">
        <v>34</v>
      </c>
      <c r="E81" s="19" t="s">
        <v>12</v>
      </c>
      <c r="F81" s="19">
        <v>41523</v>
      </c>
      <c r="G81" s="19" t="s">
        <v>144</v>
      </c>
      <c r="H81" s="19" t="s">
        <v>22</v>
      </c>
      <c r="I81" s="19" t="s">
        <v>147</v>
      </c>
      <c r="J81" s="19" t="s">
        <v>148</v>
      </c>
      <c r="K81" s="19" t="s">
        <v>14</v>
      </c>
      <c r="L81" s="19" t="str">
        <f t="shared" si="2"/>
        <v>28907</v>
      </c>
      <c r="M81" s="19" t="str">
        <f t="shared" si="2"/>
        <v>58611</v>
      </c>
      <c r="N81" s="15" t="str">
        <f t="shared" si="3"/>
        <v>562</v>
      </c>
    </row>
    <row r="82" spans="1:14">
      <c r="A82" s="19" t="s">
        <v>11</v>
      </c>
      <c r="B82" s="19" t="s">
        <v>79</v>
      </c>
      <c r="C82" s="19" t="s">
        <v>143</v>
      </c>
      <c r="D82" s="19" t="s">
        <v>34</v>
      </c>
      <c r="E82" s="19" t="s">
        <v>12</v>
      </c>
      <c r="F82" s="19">
        <v>41586</v>
      </c>
      <c r="G82" s="19" t="s">
        <v>144</v>
      </c>
      <c r="H82" s="19" t="s">
        <v>22</v>
      </c>
      <c r="I82" s="19" t="s">
        <v>149</v>
      </c>
      <c r="J82" s="19" t="s">
        <v>150</v>
      </c>
      <c r="K82" s="19" t="s">
        <v>14</v>
      </c>
      <c r="L82" s="19"/>
      <c r="M82" s="19" t="str">
        <f t="shared" si="2"/>
        <v>58797</v>
      </c>
      <c r="N82" s="15" t="str">
        <f t="shared" si="3"/>
        <v>562</v>
      </c>
    </row>
    <row r="83" spans="1:14">
      <c r="A83" s="19" t="s">
        <v>11</v>
      </c>
      <c r="B83" s="19" t="s">
        <v>79</v>
      </c>
      <c r="C83" s="19" t="s">
        <v>143</v>
      </c>
      <c r="D83" s="19" t="s">
        <v>34</v>
      </c>
      <c r="E83" s="19" t="s">
        <v>12</v>
      </c>
      <c r="F83" s="19">
        <v>41663</v>
      </c>
      <c r="G83" s="19" t="s">
        <v>144</v>
      </c>
      <c r="H83" s="19" t="s">
        <v>22</v>
      </c>
      <c r="I83" s="19" t="s">
        <v>151</v>
      </c>
      <c r="J83" s="19" t="s">
        <v>152</v>
      </c>
      <c r="K83" s="19" t="s">
        <v>15</v>
      </c>
      <c r="L83" s="19"/>
      <c r="M83" s="19" t="str">
        <f t="shared" ref="M83:M99" si="4">RIGHT(J83,5)</f>
        <v>59035</v>
      </c>
      <c r="N83" s="15" t="str">
        <f t="shared" si="3"/>
        <v>562</v>
      </c>
    </row>
    <row r="84" spans="1:14">
      <c r="A84" s="19" t="s">
        <v>11</v>
      </c>
      <c r="B84" s="19" t="s">
        <v>79</v>
      </c>
      <c r="C84" s="19" t="s">
        <v>143</v>
      </c>
      <c r="D84" s="19" t="s">
        <v>34</v>
      </c>
      <c r="E84" s="19" t="s">
        <v>12</v>
      </c>
      <c r="F84" s="19">
        <v>41696</v>
      </c>
      <c r="G84" s="19" t="s">
        <v>144</v>
      </c>
      <c r="H84" s="19" t="s">
        <v>22</v>
      </c>
      <c r="I84" s="19" t="s">
        <v>153</v>
      </c>
      <c r="J84" s="19" t="s">
        <v>154</v>
      </c>
      <c r="K84" s="19" t="s">
        <v>155</v>
      </c>
      <c r="L84" s="19"/>
      <c r="M84" s="19" t="str">
        <f t="shared" si="4"/>
        <v>66764</v>
      </c>
      <c r="N84" s="15" t="str">
        <f t="shared" si="3"/>
        <v>562</v>
      </c>
    </row>
    <row r="85" spans="1:14">
      <c r="A85" s="19" t="s">
        <v>11</v>
      </c>
      <c r="B85" s="19" t="s">
        <v>79</v>
      </c>
      <c r="C85" s="19" t="s">
        <v>143</v>
      </c>
      <c r="D85" s="19" t="s">
        <v>34</v>
      </c>
      <c r="E85" s="19" t="s">
        <v>12</v>
      </c>
      <c r="F85" s="19">
        <v>41696</v>
      </c>
      <c r="G85" s="19" t="s">
        <v>144</v>
      </c>
      <c r="H85" s="19" t="s">
        <v>156</v>
      </c>
      <c r="I85" s="19" t="s">
        <v>157</v>
      </c>
      <c r="J85" s="19" t="s">
        <v>157</v>
      </c>
      <c r="K85" s="19" t="s">
        <v>158</v>
      </c>
      <c r="L85" s="19"/>
      <c r="M85" s="19" t="str">
        <f t="shared" si="4"/>
        <v>00000</v>
      </c>
      <c r="N85" s="15" t="str">
        <f t="shared" si="3"/>
        <v>562</v>
      </c>
    </row>
    <row r="86" spans="1:14">
      <c r="M86" s="19" t="str">
        <f t="shared" si="4"/>
        <v/>
      </c>
      <c r="N86" s="15" t="str">
        <f t="shared" si="3"/>
        <v/>
      </c>
    </row>
    <row r="87" spans="1:14">
      <c r="M87" s="19" t="str">
        <f t="shared" si="4"/>
        <v/>
      </c>
      <c r="N87" s="15" t="str">
        <f t="shared" si="3"/>
        <v/>
      </c>
    </row>
    <row r="88" spans="1:14">
      <c r="M88" s="19" t="str">
        <f t="shared" si="4"/>
        <v/>
      </c>
      <c r="N88" s="15" t="str">
        <f t="shared" si="3"/>
        <v/>
      </c>
    </row>
    <row r="89" spans="1:14">
      <c r="M89" s="19" t="str">
        <f t="shared" si="4"/>
        <v/>
      </c>
      <c r="N89" s="15" t="str">
        <f t="shared" si="3"/>
        <v/>
      </c>
    </row>
    <row r="90" spans="1:14">
      <c r="M90" s="19" t="str">
        <f t="shared" si="4"/>
        <v/>
      </c>
      <c r="N90" s="15" t="str">
        <f t="shared" si="3"/>
        <v/>
      </c>
    </row>
    <row r="91" spans="1:14">
      <c r="M91" s="19" t="str">
        <f t="shared" si="4"/>
        <v/>
      </c>
      <c r="N91" s="15" t="str">
        <f t="shared" si="3"/>
        <v/>
      </c>
    </row>
    <row r="92" spans="1:14">
      <c r="M92" s="19" t="str">
        <f t="shared" si="4"/>
        <v/>
      </c>
      <c r="N92" s="15" t="str">
        <f t="shared" si="3"/>
        <v/>
      </c>
    </row>
    <row r="93" spans="1:14">
      <c r="M93" s="19" t="str">
        <f t="shared" si="4"/>
        <v/>
      </c>
      <c r="N93" s="15" t="str">
        <f t="shared" si="3"/>
        <v/>
      </c>
    </row>
    <row r="94" spans="1:14">
      <c r="M94" s="19" t="str">
        <f t="shared" si="4"/>
        <v/>
      </c>
      <c r="N94" s="15" t="str">
        <f t="shared" si="3"/>
        <v/>
      </c>
    </row>
    <row r="95" spans="1:14">
      <c r="M95" s="19" t="str">
        <f t="shared" si="4"/>
        <v/>
      </c>
      <c r="N95" s="15" t="str">
        <f t="shared" si="3"/>
        <v/>
      </c>
    </row>
    <row r="96" spans="1:14">
      <c r="M96" s="19" t="str">
        <f t="shared" si="4"/>
        <v/>
      </c>
      <c r="N96" s="15" t="str">
        <f t="shared" si="3"/>
        <v/>
      </c>
    </row>
    <row r="97" spans="13:14">
      <c r="M97" s="19" t="str">
        <f t="shared" si="4"/>
        <v/>
      </c>
      <c r="N97" s="15" t="str">
        <f t="shared" si="3"/>
        <v/>
      </c>
    </row>
    <row r="98" spans="13:14">
      <c r="M98" s="19" t="str">
        <f t="shared" si="4"/>
        <v/>
      </c>
      <c r="N98" s="15" t="str">
        <f t="shared" si="3"/>
        <v/>
      </c>
    </row>
    <row r="99" spans="13:14">
      <c r="M99" s="19" t="str">
        <f t="shared" si="4"/>
        <v/>
      </c>
      <c r="N99" s="15" t="str">
        <f t="shared" si="3"/>
        <v/>
      </c>
    </row>
  </sheetData>
  <autoFilter ref="A15:N99"/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/>
  <dimension ref="A15:L60"/>
  <sheetViews>
    <sheetView workbookViewId="0">
      <selection activeCell="J19" sqref="J19"/>
    </sheetView>
  </sheetViews>
  <sheetFormatPr baseColWidth="10" defaultRowHeight="15"/>
  <cols>
    <col min="1" max="1" width="11.42578125" style="15"/>
    <col min="2" max="2" width="27.42578125" style="15" customWidth="1"/>
    <col min="3" max="9" width="11.42578125" style="15"/>
    <col min="10" max="10" width="21.85546875" style="15" bestFit="1" customWidth="1"/>
    <col min="11" max="11" width="16.5703125" style="15" bestFit="1" customWidth="1"/>
    <col min="12" max="12" width="14.85546875" style="15" bestFit="1" customWidth="1"/>
    <col min="13" max="16384" width="11.42578125" style="15"/>
  </cols>
  <sheetData>
    <row r="15" spans="1:12">
      <c r="A15" s="18" t="s">
        <v>0</v>
      </c>
      <c r="B15" s="18" t="s">
        <v>1</v>
      </c>
      <c r="C15" s="18" t="s">
        <v>2</v>
      </c>
      <c r="D15" s="18" t="s">
        <v>3</v>
      </c>
      <c r="E15" s="18" t="s">
        <v>4</v>
      </c>
      <c r="F15" s="18" t="s">
        <v>5</v>
      </c>
      <c r="G15" s="18" t="s">
        <v>6</v>
      </c>
      <c r="H15" s="18" t="s">
        <v>7</v>
      </c>
      <c r="I15" s="18" t="s">
        <v>165</v>
      </c>
      <c r="J15" s="18" t="s">
        <v>10</v>
      </c>
      <c r="K15" s="18" t="s">
        <v>184</v>
      </c>
      <c r="L15" s="18" t="s">
        <v>185</v>
      </c>
    </row>
    <row r="16" spans="1:12">
      <c r="A16" s="4" t="s">
        <v>159</v>
      </c>
      <c r="B16" s="4" t="s">
        <v>166</v>
      </c>
      <c r="C16" s="4" t="s">
        <v>167</v>
      </c>
      <c r="D16" s="4" t="s">
        <v>168</v>
      </c>
      <c r="E16" s="4" t="s">
        <v>169</v>
      </c>
      <c r="F16" s="6">
        <v>40751</v>
      </c>
      <c r="G16" s="4" t="s">
        <v>170</v>
      </c>
      <c r="H16" s="4" t="s">
        <v>171</v>
      </c>
      <c r="I16" s="4" t="s">
        <v>172</v>
      </c>
      <c r="J16" s="4" t="s">
        <v>13</v>
      </c>
      <c r="K16" s="15" t="str">
        <f>RIGHT(I16,5)</f>
        <v>00038</v>
      </c>
      <c r="L16" s="15" t="str">
        <f>RIGHT(G16,3)</f>
        <v>914</v>
      </c>
    </row>
    <row r="17" spans="1:12">
      <c r="A17" s="4" t="s">
        <v>159</v>
      </c>
      <c r="B17" s="4" t="s">
        <v>166</v>
      </c>
      <c r="C17" s="4" t="s">
        <v>173</v>
      </c>
      <c r="D17" s="4" t="s">
        <v>168</v>
      </c>
      <c r="E17" s="4" t="s">
        <v>169</v>
      </c>
      <c r="F17" s="6">
        <v>40935</v>
      </c>
      <c r="G17" s="4" t="s">
        <v>170</v>
      </c>
      <c r="H17" s="4" t="s">
        <v>171</v>
      </c>
      <c r="I17" s="4" t="s">
        <v>77</v>
      </c>
      <c r="J17" s="4" t="s">
        <v>13</v>
      </c>
      <c r="K17" s="15" t="str">
        <f t="shared" ref="K17:K60" si="0">RIGHT(I17,5)</f>
        <v>00599</v>
      </c>
      <c r="L17" s="15" t="str">
        <f t="shared" ref="L17:L60" si="1">RIGHT(G17,3)</f>
        <v>914</v>
      </c>
    </row>
    <row r="18" spans="1:12">
      <c r="A18" s="4" t="s">
        <v>159</v>
      </c>
      <c r="B18" s="4" t="s">
        <v>166</v>
      </c>
      <c r="C18" s="4" t="s">
        <v>173</v>
      </c>
      <c r="D18" s="4" t="s">
        <v>168</v>
      </c>
      <c r="E18" s="4" t="s">
        <v>169</v>
      </c>
      <c r="F18" s="6">
        <v>41117</v>
      </c>
      <c r="G18" s="4" t="s">
        <v>170</v>
      </c>
      <c r="H18" s="4" t="s">
        <v>171</v>
      </c>
      <c r="I18" s="4" t="s">
        <v>174</v>
      </c>
      <c r="J18" s="4" t="s">
        <v>13</v>
      </c>
      <c r="K18" s="15" t="str">
        <f t="shared" si="0"/>
        <v>01286</v>
      </c>
      <c r="L18" s="15" t="str">
        <f t="shared" si="1"/>
        <v>914</v>
      </c>
    </row>
    <row r="19" spans="1:12">
      <c r="A19" s="4" t="s">
        <v>159</v>
      </c>
      <c r="B19" s="4" t="s">
        <v>175</v>
      </c>
      <c r="C19" s="4" t="s">
        <v>176</v>
      </c>
      <c r="D19" s="4" t="s">
        <v>168</v>
      </c>
      <c r="E19" s="4" t="s">
        <v>169</v>
      </c>
      <c r="F19" s="6">
        <v>41463</v>
      </c>
      <c r="G19" s="4" t="s">
        <v>170</v>
      </c>
      <c r="H19" s="4" t="s">
        <v>171</v>
      </c>
      <c r="I19" s="4" t="s">
        <v>177</v>
      </c>
      <c r="J19" s="4" t="s">
        <v>55</v>
      </c>
      <c r="K19" s="15" t="str">
        <f t="shared" si="0"/>
        <v>02586</v>
      </c>
      <c r="L19" s="15" t="str">
        <f t="shared" si="1"/>
        <v>914</v>
      </c>
    </row>
    <row r="20" spans="1:12">
      <c r="A20" s="4" t="s">
        <v>159</v>
      </c>
      <c r="B20" s="4" t="s">
        <v>175</v>
      </c>
      <c r="C20" s="4" t="s">
        <v>176</v>
      </c>
      <c r="D20" s="4" t="s">
        <v>168</v>
      </c>
      <c r="E20" s="4" t="s">
        <v>169</v>
      </c>
      <c r="F20" s="6">
        <v>41480</v>
      </c>
      <c r="G20" s="4" t="s">
        <v>170</v>
      </c>
      <c r="H20" s="4" t="s">
        <v>171</v>
      </c>
      <c r="I20" s="4" t="s">
        <v>177</v>
      </c>
      <c r="J20" s="4" t="s">
        <v>13</v>
      </c>
      <c r="K20" s="15" t="str">
        <f t="shared" si="0"/>
        <v>02586</v>
      </c>
      <c r="L20" s="15" t="str">
        <f t="shared" si="1"/>
        <v>914</v>
      </c>
    </row>
    <row r="21" spans="1:12">
      <c r="A21" s="4" t="s">
        <v>159</v>
      </c>
      <c r="B21" s="4" t="s">
        <v>175</v>
      </c>
      <c r="C21" s="4" t="s">
        <v>176</v>
      </c>
      <c r="D21" s="4" t="s">
        <v>168</v>
      </c>
      <c r="E21" s="4" t="s">
        <v>169</v>
      </c>
      <c r="F21" s="6">
        <v>41667</v>
      </c>
      <c r="G21" s="4" t="s">
        <v>170</v>
      </c>
      <c r="H21" s="4" t="s">
        <v>171</v>
      </c>
      <c r="I21" s="4" t="s">
        <v>178</v>
      </c>
      <c r="J21" s="4" t="s">
        <v>13</v>
      </c>
      <c r="K21" s="15" t="str">
        <f t="shared" si="0"/>
        <v>03121</v>
      </c>
      <c r="L21" s="15" t="str">
        <f t="shared" si="1"/>
        <v>914</v>
      </c>
    </row>
    <row r="22" spans="1:12">
      <c r="F22" s="16"/>
      <c r="K22" s="15" t="str">
        <f t="shared" si="0"/>
        <v/>
      </c>
      <c r="L22" s="15" t="str">
        <f t="shared" si="1"/>
        <v/>
      </c>
    </row>
    <row r="23" spans="1:12">
      <c r="F23" s="16"/>
      <c r="K23" s="15" t="str">
        <f t="shared" si="0"/>
        <v/>
      </c>
      <c r="L23" s="15" t="str">
        <f t="shared" si="1"/>
        <v/>
      </c>
    </row>
    <row r="24" spans="1:12">
      <c r="F24" s="16"/>
      <c r="K24" s="15" t="str">
        <f t="shared" si="0"/>
        <v/>
      </c>
      <c r="L24" s="15" t="str">
        <f t="shared" si="1"/>
        <v/>
      </c>
    </row>
    <row r="25" spans="1:12">
      <c r="F25" s="16"/>
      <c r="K25" s="15" t="str">
        <f t="shared" si="0"/>
        <v/>
      </c>
      <c r="L25" s="15" t="str">
        <f t="shared" si="1"/>
        <v/>
      </c>
    </row>
    <row r="26" spans="1:12">
      <c r="F26" s="16"/>
      <c r="K26" s="15" t="str">
        <f t="shared" si="0"/>
        <v/>
      </c>
      <c r="L26" s="15" t="str">
        <f t="shared" si="1"/>
        <v/>
      </c>
    </row>
    <row r="27" spans="1:12">
      <c r="F27" s="16"/>
      <c r="K27" s="15" t="str">
        <f t="shared" si="0"/>
        <v/>
      </c>
      <c r="L27" s="15" t="str">
        <f t="shared" si="1"/>
        <v/>
      </c>
    </row>
    <row r="28" spans="1:12">
      <c r="F28" s="16"/>
      <c r="K28" s="15" t="str">
        <f t="shared" si="0"/>
        <v/>
      </c>
      <c r="L28" s="15" t="str">
        <f t="shared" si="1"/>
        <v/>
      </c>
    </row>
    <row r="29" spans="1:12">
      <c r="F29" s="16"/>
      <c r="K29" s="15" t="str">
        <f t="shared" si="0"/>
        <v/>
      </c>
      <c r="L29" s="15" t="str">
        <f t="shared" si="1"/>
        <v/>
      </c>
    </row>
    <row r="30" spans="1:12">
      <c r="F30" s="16"/>
      <c r="K30" s="15" t="str">
        <f t="shared" si="0"/>
        <v/>
      </c>
      <c r="L30" s="15" t="str">
        <f t="shared" si="1"/>
        <v/>
      </c>
    </row>
    <row r="31" spans="1:12">
      <c r="F31" s="16"/>
      <c r="K31" s="15" t="str">
        <f t="shared" si="0"/>
        <v/>
      </c>
      <c r="L31" s="15" t="str">
        <f t="shared" si="1"/>
        <v/>
      </c>
    </row>
    <row r="32" spans="1:12">
      <c r="F32" s="16"/>
      <c r="K32" s="15" t="str">
        <f t="shared" si="0"/>
        <v/>
      </c>
      <c r="L32" s="15" t="str">
        <f t="shared" si="1"/>
        <v/>
      </c>
    </row>
    <row r="33" spans="6:12">
      <c r="F33" s="16"/>
      <c r="K33" s="15" t="str">
        <f t="shared" si="0"/>
        <v/>
      </c>
      <c r="L33" s="15" t="str">
        <f t="shared" si="1"/>
        <v/>
      </c>
    </row>
    <row r="34" spans="6:12">
      <c r="F34" s="16"/>
      <c r="K34" s="15" t="str">
        <f t="shared" si="0"/>
        <v/>
      </c>
      <c r="L34" s="15" t="str">
        <f t="shared" si="1"/>
        <v/>
      </c>
    </row>
    <row r="35" spans="6:12">
      <c r="F35" s="16"/>
      <c r="K35" s="15" t="str">
        <f t="shared" si="0"/>
        <v/>
      </c>
      <c r="L35" s="15" t="str">
        <f t="shared" si="1"/>
        <v/>
      </c>
    </row>
    <row r="36" spans="6:12">
      <c r="F36" s="16"/>
      <c r="K36" s="15" t="str">
        <f t="shared" si="0"/>
        <v/>
      </c>
      <c r="L36" s="15" t="str">
        <f t="shared" si="1"/>
        <v/>
      </c>
    </row>
    <row r="37" spans="6:12">
      <c r="F37" s="16"/>
      <c r="K37" s="15" t="str">
        <f t="shared" si="0"/>
        <v/>
      </c>
      <c r="L37" s="15" t="str">
        <f t="shared" si="1"/>
        <v/>
      </c>
    </row>
    <row r="38" spans="6:12">
      <c r="F38" s="16"/>
      <c r="K38" s="15" t="str">
        <f t="shared" si="0"/>
        <v/>
      </c>
      <c r="L38" s="15" t="str">
        <f t="shared" si="1"/>
        <v/>
      </c>
    </row>
    <row r="39" spans="6:12">
      <c r="F39" s="16"/>
      <c r="K39" s="15" t="str">
        <f t="shared" si="0"/>
        <v/>
      </c>
      <c r="L39" s="15" t="str">
        <f t="shared" si="1"/>
        <v/>
      </c>
    </row>
    <row r="40" spans="6:12">
      <c r="F40" s="16"/>
      <c r="K40" s="15" t="str">
        <f t="shared" si="0"/>
        <v/>
      </c>
      <c r="L40" s="15" t="str">
        <f t="shared" si="1"/>
        <v/>
      </c>
    </row>
    <row r="41" spans="6:12">
      <c r="F41" s="16"/>
      <c r="K41" s="15" t="str">
        <f t="shared" si="0"/>
        <v/>
      </c>
      <c r="L41" s="15" t="str">
        <f t="shared" si="1"/>
        <v/>
      </c>
    </row>
    <row r="42" spans="6:12">
      <c r="F42" s="16"/>
      <c r="K42" s="15" t="str">
        <f t="shared" si="0"/>
        <v/>
      </c>
      <c r="L42" s="15" t="str">
        <f t="shared" si="1"/>
        <v/>
      </c>
    </row>
    <row r="43" spans="6:12">
      <c r="F43" s="16"/>
      <c r="K43" s="15" t="str">
        <f t="shared" si="0"/>
        <v/>
      </c>
      <c r="L43" s="15" t="str">
        <f t="shared" si="1"/>
        <v/>
      </c>
    </row>
    <row r="44" spans="6:12">
      <c r="F44" s="16"/>
      <c r="K44" s="15" t="str">
        <f t="shared" si="0"/>
        <v/>
      </c>
      <c r="L44" s="15" t="str">
        <f t="shared" si="1"/>
        <v/>
      </c>
    </row>
    <row r="45" spans="6:12">
      <c r="F45" s="16"/>
      <c r="K45" s="15" t="str">
        <f t="shared" si="0"/>
        <v/>
      </c>
      <c r="L45" s="15" t="str">
        <f t="shared" si="1"/>
        <v/>
      </c>
    </row>
    <row r="46" spans="6:12">
      <c r="F46" s="16"/>
      <c r="K46" s="15" t="str">
        <f t="shared" si="0"/>
        <v/>
      </c>
      <c r="L46" s="15" t="str">
        <f t="shared" si="1"/>
        <v/>
      </c>
    </row>
    <row r="47" spans="6:12">
      <c r="F47" s="16"/>
      <c r="K47" s="15" t="str">
        <f t="shared" si="0"/>
        <v/>
      </c>
      <c r="L47" s="15" t="str">
        <f t="shared" si="1"/>
        <v/>
      </c>
    </row>
    <row r="48" spans="6:12">
      <c r="F48" s="16"/>
      <c r="K48" s="15" t="str">
        <f t="shared" si="0"/>
        <v/>
      </c>
      <c r="L48" s="15" t="str">
        <f t="shared" si="1"/>
        <v/>
      </c>
    </row>
    <row r="49" spans="6:12">
      <c r="F49" s="16"/>
      <c r="K49" s="15" t="str">
        <f t="shared" si="0"/>
        <v/>
      </c>
      <c r="L49" s="15" t="str">
        <f t="shared" si="1"/>
        <v/>
      </c>
    </row>
    <row r="50" spans="6:12">
      <c r="K50" s="15" t="str">
        <f t="shared" si="0"/>
        <v/>
      </c>
      <c r="L50" s="15" t="str">
        <f t="shared" si="1"/>
        <v/>
      </c>
    </row>
    <row r="51" spans="6:12">
      <c r="K51" s="15" t="str">
        <f t="shared" si="0"/>
        <v/>
      </c>
      <c r="L51" s="15" t="str">
        <f t="shared" si="1"/>
        <v/>
      </c>
    </row>
    <row r="52" spans="6:12">
      <c r="K52" s="15" t="str">
        <f t="shared" si="0"/>
        <v/>
      </c>
      <c r="L52" s="15" t="str">
        <f t="shared" si="1"/>
        <v/>
      </c>
    </row>
    <row r="53" spans="6:12">
      <c r="K53" s="15" t="str">
        <f t="shared" si="0"/>
        <v/>
      </c>
      <c r="L53" s="15" t="str">
        <f t="shared" si="1"/>
        <v/>
      </c>
    </row>
    <row r="54" spans="6:12">
      <c r="K54" s="15" t="str">
        <f t="shared" si="0"/>
        <v/>
      </c>
      <c r="L54" s="15" t="str">
        <f t="shared" si="1"/>
        <v/>
      </c>
    </row>
    <row r="55" spans="6:12">
      <c r="K55" s="15" t="str">
        <f t="shared" si="0"/>
        <v/>
      </c>
      <c r="L55" s="15" t="str">
        <f t="shared" si="1"/>
        <v/>
      </c>
    </row>
    <row r="56" spans="6:12">
      <c r="K56" s="15" t="str">
        <f t="shared" si="0"/>
        <v/>
      </c>
      <c r="L56" s="15" t="str">
        <f t="shared" si="1"/>
        <v/>
      </c>
    </row>
    <row r="57" spans="6:12">
      <c r="K57" s="15" t="str">
        <f t="shared" si="0"/>
        <v/>
      </c>
      <c r="L57" s="15" t="str">
        <f t="shared" si="1"/>
        <v/>
      </c>
    </row>
    <row r="58" spans="6:12">
      <c r="K58" s="15" t="str">
        <f t="shared" si="0"/>
        <v/>
      </c>
      <c r="L58" s="15" t="str">
        <f t="shared" si="1"/>
        <v/>
      </c>
    </row>
    <row r="59" spans="6:12">
      <c r="K59" s="15" t="str">
        <f t="shared" si="0"/>
        <v/>
      </c>
      <c r="L59" s="15" t="str">
        <f t="shared" si="1"/>
        <v/>
      </c>
    </row>
    <row r="60" spans="6:12">
      <c r="K60" s="15" t="str">
        <f t="shared" si="0"/>
        <v/>
      </c>
      <c r="L60" s="15" t="str">
        <f t="shared" si="1"/>
        <v/>
      </c>
    </row>
  </sheetData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:E27"/>
  <sheetViews>
    <sheetView tabSelected="1" workbookViewId="0">
      <selection activeCell="F12" sqref="F12"/>
    </sheetView>
  </sheetViews>
  <sheetFormatPr baseColWidth="10" defaultRowHeight="15"/>
  <cols>
    <col min="1" max="1" width="16.7109375" bestFit="1" customWidth="1"/>
    <col min="4" max="4" width="17.7109375" style="6" customWidth="1"/>
  </cols>
  <sheetData>
    <row r="1" spans="1:5">
      <c r="A1" s="1" t="s">
        <v>18</v>
      </c>
      <c r="B1" s="1" t="s">
        <v>19</v>
      </c>
      <c r="C1" s="1" t="s">
        <v>20</v>
      </c>
      <c r="D1" s="6" t="s">
        <v>21</v>
      </c>
      <c r="E1" s="4" t="s">
        <v>161</v>
      </c>
    </row>
    <row r="2" spans="1:5">
      <c r="A2" s="19" t="s">
        <v>13</v>
      </c>
      <c r="B2" t="s">
        <v>186</v>
      </c>
      <c r="C2" t="s">
        <v>187</v>
      </c>
      <c r="D2" s="19">
        <v>37628</v>
      </c>
      <c r="E2" t="s">
        <v>188</v>
      </c>
    </row>
    <row r="3" spans="1:5">
      <c r="A3" s="19" t="s">
        <v>13</v>
      </c>
      <c r="B3" t="s">
        <v>189</v>
      </c>
      <c r="C3" t="s">
        <v>190</v>
      </c>
      <c r="D3" s="19">
        <v>37994</v>
      </c>
      <c r="E3" t="s">
        <v>188</v>
      </c>
    </row>
    <row r="4" spans="1:5">
      <c r="A4" s="19" t="s">
        <v>13</v>
      </c>
      <c r="B4" t="s">
        <v>191</v>
      </c>
      <c r="C4" t="s">
        <v>192</v>
      </c>
      <c r="D4" s="19">
        <v>38362</v>
      </c>
      <c r="E4" t="s">
        <v>188</v>
      </c>
    </row>
    <row r="5" spans="1:5">
      <c r="A5" s="19" t="s">
        <v>13</v>
      </c>
      <c r="B5" t="s">
        <v>193</v>
      </c>
      <c r="C5" t="s">
        <v>194</v>
      </c>
      <c r="D5" s="19">
        <v>39275</v>
      </c>
      <c r="E5" t="s">
        <v>188</v>
      </c>
    </row>
    <row r="6" spans="1:5">
      <c r="A6" s="19" t="s">
        <v>13</v>
      </c>
      <c r="B6" t="s">
        <v>195</v>
      </c>
      <c r="C6" t="s">
        <v>196</v>
      </c>
      <c r="D6" s="19">
        <v>39275</v>
      </c>
      <c r="E6" t="s">
        <v>188</v>
      </c>
    </row>
    <row r="7" spans="1:5">
      <c r="A7" s="19" t="s">
        <v>13</v>
      </c>
      <c r="B7" t="s">
        <v>197</v>
      </c>
      <c r="C7" t="s">
        <v>198</v>
      </c>
      <c r="D7" s="19">
        <v>39275</v>
      </c>
      <c r="E7" t="s">
        <v>188</v>
      </c>
    </row>
    <row r="8" spans="1:5">
      <c r="D8"/>
    </row>
    <row r="9" spans="1:5">
      <c r="D9"/>
    </row>
    <row r="10" spans="1:5">
      <c r="D10"/>
    </row>
    <row r="11" spans="1:5">
      <c r="D11"/>
    </row>
    <row r="12" spans="1:5">
      <c r="D12"/>
    </row>
    <row r="13" spans="1:5">
      <c r="D13"/>
    </row>
    <row r="14" spans="1:5">
      <c r="D14"/>
    </row>
    <row r="15" spans="1:5">
      <c r="A15" s="4"/>
    </row>
    <row r="16" spans="1:5">
      <c r="A16" s="4"/>
    </row>
    <row r="17" spans="1:1">
      <c r="A17" s="4"/>
    </row>
    <row r="18" spans="1:1">
      <c r="A18" s="4"/>
    </row>
    <row r="19" spans="1:1">
      <c r="A19" s="4"/>
    </row>
    <row r="20" spans="1:1">
      <c r="A20" s="4"/>
    </row>
    <row r="22" spans="1:1">
      <c r="A22" s="4"/>
    </row>
    <row r="23" spans="1:1">
      <c r="A23" s="4"/>
    </row>
    <row r="24" spans="1:1">
      <c r="A24" s="4"/>
    </row>
    <row r="25" spans="1:1">
      <c r="A25" s="4"/>
    </row>
    <row r="26" spans="1:1">
      <c r="A26" s="4"/>
    </row>
    <row r="27" spans="1:1">
      <c r="A27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J27"/>
  <sheetViews>
    <sheetView workbookViewId="0">
      <selection activeCell="D7" sqref="D7"/>
    </sheetView>
  </sheetViews>
  <sheetFormatPr baseColWidth="10" defaultRowHeight="15"/>
  <cols>
    <col min="1" max="1" width="16.7109375" style="4" bestFit="1" customWidth="1"/>
    <col min="2" max="16384" width="11.42578125" style="4"/>
  </cols>
  <sheetData>
    <row r="1" spans="1:10">
      <c r="A1" s="4" t="s">
        <v>18</v>
      </c>
      <c r="B1" s="4" t="s">
        <v>179</v>
      </c>
      <c r="C1" s="4" t="s">
        <v>21</v>
      </c>
      <c r="D1" s="4" t="s">
        <v>161</v>
      </c>
    </row>
    <row r="2" spans="1:10">
      <c r="A2" s="4" t="s">
        <v>13</v>
      </c>
      <c r="B2" t="s">
        <v>201</v>
      </c>
      <c r="C2" s="6">
        <v>40751</v>
      </c>
      <c r="D2" t="s">
        <v>200</v>
      </c>
      <c r="E2"/>
      <c r="F2"/>
      <c r="G2"/>
      <c r="H2"/>
      <c r="I2"/>
      <c r="J2"/>
    </row>
    <row r="3" spans="1:10">
      <c r="A3" s="4" t="s">
        <v>13</v>
      </c>
      <c r="B3" t="s">
        <v>202</v>
      </c>
      <c r="C3" s="6">
        <v>40935</v>
      </c>
      <c r="D3" t="s">
        <v>200</v>
      </c>
      <c r="E3"/>
      <c r="F3"/>
      <c r="G3"/>
      <c r="H3"/>
      <c r="I3"/>
      <c r="J3"/>
    </row>
    <row r="4" spans="1:10">
      <c r="A4" s="4" t="s">
        <v>13</v>
      </c>
      <c r="B4" t="s">
        <v>203</v>
      </c>
      <c r="C4" s="6">
        <v>41117</v>
      </c>
      <c r="D4" t="s">
        <v>200</v>
      </c>
      <c r="E4"/>
      <c r="F4"/>
      <c r="G4"/>
      <c r="H4"/>
      <c r="I4"/>
      <c r="J4"/>
    </row>
    <row r="5" spans="1:10">
      <c r="A5" s="4" t="s">
        <v>13</v>
      </c>
      <c r="B5" t="s">
        <v>199</v>
      </c>
      <c r="C5" s="6">
        <v>41480</v>
      </c>
      <c r="D5" t="s">
        <v>200</v>
      </c>
      <c r="E5"/>
      <c r="F5"/>
      <c r="G5"/>
      <c r="H5"/>
      <c r="I5"/>
      <c r="J5"/>
    </row>
    <row r="6" spans="1:10">
      <c r="A6" s="4" t="s">
        <v>13</v>
      </c>
      <c r="B6" t="s">
        <v>204</v>
      </c>
      <c r="C6" s="6">
        <v>41667</v>
      </c>
      <c r="D6" t="s">
        <v>200</v>
      </c>
      <c r="E6"/>
      <c r="F6"/>
      <c r="G6"/>
      <c r="H6"/>
      <c r="I6"/>
      <c r="J6"/>
    </row>
    <row r="7" spans="1:10">
      <c r="A7" s="4" t="s">
        <v>55</v>
      </c>
      <c r="B7" t="s">
        <v>199</v>
      </c>
      <c r="C7" s="6">
        <v>41463</v>
      </c>
      <c r="D7" t="s">
        <v>200</v>
      </c>
      <c r="E7"/>
      <c r="F7"/>
      <c r="G7"/>
      <c r="H7"/>
      <c r="I7"/>
      <c r="J7"/>
    </row>
    <row r="8" spans="1:10">
      <c r="A8"/>
      <c r="B8"/>
      <c r="C8"/>
      <c r="D8"/>
      <c r="E8"/>
      <c r="F8"/>
      <c r="G8"/>
      <c r="H8"/>
      <c r="I8"/>
      <c r="J8"/>
    </row>
    <row r="9" spans="1:10">
      <c r="A9"/>
      <c r="B9"/>
      <c r="C9"/>
      <c r="D9"/>
      <c r="E9"/>
      <c r="F9"/>
      <c r="G9"/>
      <c r="H9"/>
      <c r="I9"/>
      <c r="J9"/>
    </row>
    <row r="10" spans="1:10">
      <c r="A10"/>
      <c r="B10"/>
      <c r="C10"/>
      <c r="D10"/>
      <c r="E10"/>
      <c r="F10"/>
      <c r="G10"/>
      <c r="H10"/>
      <c r="I10"/>
      <c r="J10"/>
    </row>
    <row r="11" spans="1:10">
      <c r="A11"/>
      <c r="B11"/>
      <c r="C11"/>
      <c r="D11"/>
      <c r="E11"/>
      <c r="F11"/>
      <c r="G11"/>
      <c r="H11"/>
      <c r="I11"/>
      <c r="J11"/>
    </row>
    <row r="12" spans="1:10">
      <c r="A12"/>
      <c r="B12"/>
      <c r="C12"/>
      <c r="D12"/>
      <c r="E12"/>
      <c r="F12"/>
      <c r="G12"/>
      <c r="H12"/>
      <c r="I12"/>
      <c r="J12"/>
    </row>
    <row r="13" spans="1:10">
      <c r="A13"/>
      <c r="B13"/>
      <c r="C13"/>
      <c r="D13"/>
      <c r="E13"/>
      <c r="F13"/>
      <c r="G13"/>
      <c r="H13"/>
      <c r="I13"/>
      <c r="J13"/>
    </row>
    <row r="14" spans="1:10">
      <c r="A14"/>
      <c r="B14"/>
      <c r="C14"/>
      <c r="D14"/>
      <c r="E14"/>
      <c r="F14"/>
      <c r="G14"/>
      <c r="H14"/>
      <c r="I14"/>
      <c r="J14"/>
    </row>
    <row r="15" spans="1:10">
      <c r="A15"/>
      <c r="B15"/>
      <c r="C15"/>
      <c r="D15"/>
      <c r="E15"/>
      <c r="F15"/>
      <c r="G15"/>
      <c r="H15"/>
      <c r="I15"/>
      <c r="J15"/>
    </row>
    <row r="16" spans="1:10">
      <c r="A16"/>
      <c r="B16"/>
      <c r="C16"/>
      <c r="D16"/>
      <c r="E16"/>
      <c r="F16"/>
      <c r="G16"/>
      <c r="H16"/>
      <c r="I16"/>
      <c r="J16"/>
    </row>
    <row r="17" spans="1:5">
      <c r="A17"/>
      <c r="B17"/>
      <c r="C17"/>
      <c r="D17"/>
      <c r="E17"/>
    </row>
    <row r="18" spans="1:5">
      <c r="A18"/>
      <c r="B18"/>
      <c r="C18"/>
      <c r="D18"/>
      <c r="E18"/>
    </row>
    <row r="19" spans="1:5">
      <c r="A19"/>
      <c r="B19"/>
      <c r="C19"/>
      <c r="D19"/>
      <c r="E19"/>
    </row>
    <row r="20" spans="1:5">
      <c r="A20"/>
      <c r="B20"/>
      <c r="C20"/>
      <c r="D20"/>
      <c r="E20"/>
    </row>
    <row r="21" spans="1:5">
      <c r="A21"/>
      <c r="B21"/>
      <c r="C21"/>
      <c r="D21"/>
      <c r="E21"/>
    </row>
    <row r="22" spans="1:5">
      <c r="C22" s="6"/>
    </row>
    <row r="23" spans="1:5">
      <c r="C23" s="6"/>
    </row>
    <row r="24" spans="1:5">
      <c r="C24" s="6"/>
    </row>
    <row r="25" spans="1:5">
      <c r="C25" s="6"/>
    </row>
    <row r="26" spans="1:5">
      <c r="C26" s="6"/>
    </row>
    <row r="27" spans="1:5">
      <c r="C27" s="6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2"/>
  <dimension ref="A1:M30"/>
  <sheetViews>
    <sheetView workbookViewId="0">
      <selection activeCell="B1" sqref="B1"/>
    </sheetView>
  </sheetViews>
  <sheetFormatPr baseColWidth="10" defaultRowHeight="15"/>
  <cols>
    <col min="1" max="1" width="22.42578125" customWidth="1"/>
    <col min="2" max="2" width="19.7109375" bestFit="1" customWidth="1"/>
    <col min="5" max="5" width="11.42578125" style="4"/>
    <col min="7" max="7" width="11.42578125" style="4"/>
    <col min="8" max="8" width="15.85546875" style="9" customWidth="1"/>
    <col min="9" max="9" width="17.140625" style="9" customWidth="1"/>
    <col min="10" max="10" width="17.140625" style="5" customWidth="1"/>
    <col min="11" max="11" width="13.28515625" style="5" bestFit="1" customWidth="1"/>
    <col min="12" max="12" width="11.5703125" style="5" bestFit="1" customWidth="1"/>
    <col min="13" max="13" width="12.28515625" style="5" bestFit="1" customWidth="1"/>
  </cols>
  <sheetData>
    <row r="1" spans="1:12">
      <c r="A1" s="2" t="s">
        <v>26</v>
      </c>
      <c r="B1" t="str">
        <f>'Export Elec'!B16</f>
        <v>MR BANKS NICHOLAS</v>
      </c>
    </row>
    <row r="2" spans="1:12">
      <c r="A2" s="2" t="s">
        <v>3</v>
      </c>
      <c r="B2" t="str">
        <f>'Export Elec'!D16</f>
        <v>`23423878420913</v>
      </c>
    </row>
    <row r="5" spans="1:12" ht="45">
      <c r="A5" s="4"/>
      <c r="B5" s="8" t="s">
        <v>23</v>
      </c>
      <c r="C5" s="8" t="s">
        <v>24</v>
      </c>
      <c r="D5" s="3" t="s">
        <v>27</v>
      </c>
      <c r="E5" s="3" t="s">
        <v>25</v>
      </c>
      <c r="F5" s="3" t="s">
        <v>19</v>
      </c>
      <c r="G5" s="3" t="s">
        <v>20</v>
      </c>
      <c r="H5" s="13" t="s">
        <v>163</v>
      </c>
      <c r="I5" s="13" t="s">
        <v>162</v>
      </c>
      <c r="J5" s="12" t="s">
        <v>29</v>
      </c>
      <c r="K5" s="12" t="s">
        <v>30</v>
      </c>
      <c r="L5" s="12" t="s">
        <v>31</v>
      </c>
    </row>
    <row r="6" spans="1:12">
      <c r="A6" s="8" t="s">
        <v>28</v>
      </c>
      <c r="B6" s="6">
        <f>IF('Données Elec'!D2="","",'Données Elec'!D2)</f>
        <v>37628</v>
      </c>
      <c r="C6" s="6">
        <f>IF('Données Elec'!D3="","",'Données Elec'!D3)</f>
        <v>37994</v>
      </c>
      <c r="D6" s="6" t="str">
        <f>IF('Données Elec'!E3="","",'Données Elec'!E3)</f>
        <v>408</v>
      </c>
      <c r="E6" s="4">
        <f>IF(C6="","",(C6-B6))</f>
        <v>366</v>
      </c>
      <c r="F6" s="6" t="str">
        <f>IF('Données Elec'!B2="","",'Données Elec'!B2)</f>
        <v>00503</v>
      </c>
      <c r="G6" s="6" t="str">
        <f>IF('Données Elec'!C2="","",'Données Elec'!C2)</f>
        <v>00861</v>
      </c>
      <c r="H6" s="11"/>
      <c r="I6" s="11"/>
      <c r="J6" s="10"/>
      <c r="K6" s="10"/>
      <c r="L6" s="10"/>
    </row>
    <row r="7" spans="1:12">
      <c r="A7" s="8"/>
      <c r="B7" s="6">
        <f>IF('Données Elec'!D3="","",'Données Elec'!D3)</f>
        <v>37994</v>
      </c>
      <c r="C7" s="6">
        <f>IF('Données Elec'!D4="","",'Données Elec'!D4)</f>
        <v>38362</v>
      </c>
      <c r="D7" s="6" t="str">
        <f>IF('Données Elec'!E4="","",'Données Elec'!E4)</f>
        <v>408</v>
      </c>
      <c r="E7" s="4">
        <f t="shared" ref="E7:E29" si="0">IF(C7="","",(C7-B7))</f>
        <v>368</v>
      </c>
      <c r="F7" s="6" t="str">
        <f>IF('Données Elec'!B3="","",'Données Elec'!B3)</f>
        <v>05762</v>
      </c>
      <c r="G7" s="6" t="str">
        <f>IF('Données Elec'!C3="","",'Données Elec'!C3)</f>
        <v>11566</v>
      </c>
      <c r="H7" s="9">
        <f>IF(B7="","",(F7-F6))</f>
        <v>5259</v>
      </c>
      <c r="I7" s="9">
        <f>IF(B7="","",(G7-G6))</f>
        <v>10705</v>
      </c>
      <c r="J7" s="5">
        <f>IF($C7="","",(H7/E7))</f>
        <v>14.290760869565217</v>
      </c>
      <c r="K7" s="5">
        <f>IF($C7="","",(I7/E7))</f>
        <v>29.089673913043477</v>
      </c>
      <c r="L7" s="5">
        <f>IF($C7="","",((J7+K7)*30))</f>
        <v>1301.4130434782608</v>
      </c>
    </row>
    <row r="8" spans="1:12">
      <c r="A8" s="8"/>
      <c r="B8" s="6">
        <f>IF('Données Elec'!D4="","",'Données Elec'!D4)</f>
        <v>38362</v>
      </c>
      <c r="C8" s="6">
        <f>IF('Données Elec'!D5="","",'Données Elec'!D5)</f>
        <v>39275</v>
      </c>
      <c r="D8" s="6" t="str">
        <f>IF('Données Elec'!E5="","",'Données Elec'!E5)</f>
        <v>408</v>
      </c>
      <c r="E8" s="4">
        <f t="shared" si="0"/>
        <v>913</v>
      </c>
      <c r="F8" s="6" t="str">
        <f>IF('Données Elec'!B4="","",'Données Elec'!B4)</f>
        <v>11492</v>
      </c>
      <c r="G8" s="6" t="str">
        <f>IF('Données Elec'!C4="","",'Données Elec'!C4)</f>
        <v>23559</v>
      </c>
      <c r="H8" s="9">
        <f t="shared" ref="H8:H29" si="1">IF(B8="","",(F8-F7))</f>
        <v>5730</v>
      </c>
      <c r="I8" s="9">
        <f t="shared" ref="I8:I29" si="2">IF(C8="","",(G8-G7))</f>
        <v>11993</v>
      </c>
      <c r="J8" s="5">
        <f t="shared" ref="J8:J29" si="3">IF($C8="","",(H8/E8))</f>
        <v>6.2760131434830226</v>
      </c>
      <c r="K8" s="5">
        <f t="shared" ref="K8:K29" si="4">IF($C8="","",(I8/E8))</f>
        <v>13.135815991237678</v>
      </c>
      <c r="L8" s="5">
        <f t="shared" ref="L8:L29" si="5">IF($C8="","",((J8+K8)*30))</f>
        <v>582.35487404162109</v>
      </c>
    </row>
    <row r="9" spans="1:12">
      <c r="A9" s="8"/>
      <c r="B9" s="6">
        <f>IF('Données Elec'!D5="","",'Données Elec'!D5)</f>
        <v>39275</v>
      </c>
      <c r="C9" s="6">
        <f>IF('Données Elec'!D6="","",'Données Elec'!D6)</f>
        <v>39275</v>
      </c>
      <c r="D9" s="6" t="str">
        <f>IF('Données Elec'!E6="","",'Données Elec'!E6)</f>
        <v>408</v>
      </c>
      <c r="E9" s="4">
        <f t="shared" si="0"/>
        <v>0</v>
      </c>
      <c r="F9" s="6" t="str">
        <f>IF('Données Elec'!B5="","",'Données Elec'!B5)</f>
        <v>21653</v>
      </c>
      <c r="G9" s="6" t="str">
        <f>IF('Données Elec'!C5="","",'Données Elec'!C5)</f>
        <v>45776</v>
      </c>
      <c r="H9" s="9">
        <f t="shared" si="1"/>
        <v>10161</v>
      </c>
      <c r="I9" s="9">
        <f t="shared" si="2"/>
        <v>22217</v>
      </c>
      <c r="J9" s="5" t="e">
        <f t="shared" si="3"/>
        <v>#DIV/0!</v>
      </c>
      <c r="K9" s="5" t="e">
        <f t="shared" si="4"/>
        <v>#DIV/0!</v>
      </c>
      <c r="L9" s="5" t="e">
        <f t="shared" si="5"/>
        <v>#DIV/0!</v>
      </c>
    </row>
    <row r="10" spans="1:12">
      <c r="A10" s="8"/>
      <c r="B10" s="6">
        <f>IF('Données Elec'!D6="","",'Données Elec'!D6)</f>
        <v>39275</v>
      </c>
      <c r="C10" s="6">
        <f>IF('Données Elec'!D7="","",'Données Elec'!D7)</f>
        <v>39275</v>
      </c>
      <c r="D10" s="6" t="str">
        <f>IF('Données Elec'!E7="","",'Données Elec'!E7)</f>
        <v>408</v>
      </c>
      <c r="E10" s="4">
        <f t="shared" si="0"/>
        <v>0</v>
      </c>
      <c r="F10" s="6" t="str">
        <f>IF('Données Elec'!B6="","",'Données Elec'!B6)</f>
        <v>00037</v>
      </c>
      <c r="G10" s="6" t="str">
        <f>IF('Données Elec'!C6="","",'Données Elec'!C6)</f>
        <v>00096</v>
      </c>
      <c r="H10" s="9">
        <f t="shared" si="1"/>
        <v>-21616</v>
      </c>
      <c r="I10" s="9">
        <f t="shared" si="2"/>
        <v>-45680</v>
      </c>
      <c r="J10" s="5" t="e">
        <f t="shared" si="3"/>
        <v>#DIV/0!</v>
      </c>
      <c r="K10" s="5" t="e">
        <f t="shared" si="4"/>
        <v>#DIV/0!</v>
      </c>
      <c r="L10" s="5" t="e">
        <f t="shared" si="5"/>
        <v>#DIV/0!</v>
      </c>
    </row>
    <row r="11" spans="1:12">
      <c r="A11" s="8"/>
      <c r="B11" s="6">
        <f>IF('Données Elec'!D7="","",'Données Elec'!D7)</f>
        <v>39275</v>
      </c>
      <c r="C11" s="6" t="str">
        <f>IF('Données Elec'!D8="","",'Données Elec'!D8)</f>
        <v/>
      </c>
      <c r="D11" s="6" t="str">
        <f>IF('Données Elec'!E8="","",'Données Elec'!E8)</f>
        <v/>
      </c>
      <c r="E11" s="4" t="str">
        <f t="shared" si="0"/>
        <v/>
      </c>
      <c r="F11" s="6" t="str">
        <f>IF('Données Elec'!B7="","",'Données Elec'!B7)</f>
        <v>00200</v>
      </c>
      <c r="G11" s="6" t="str">
        <f>IF('Données Elec'!C7="","",'Données Elec'!C7)</f>
        <v>00324</v>
      </c>
      <c r="H11" s="9">
        <f t="shared" si="1"/>
        <v>163</v>
      </c>
      <c r="I11" s="9" t="str">
        <f t="shared" si="2"/>
        <v/>
      </c>
      <c r="J11" s="5" t="str">
        <f t="shared" si="3"/>
        <v/>
      </c>
      <c r="K11" s="5" t="str">
        <f t="shared" si="4"/>
        <v/>
      </c>
      <c r="L11" s="5" t="str">
        <f t="shared" si="5"/>
        <v/>
      </c>
    </row>
    <row r="12" spans="1:12">
      <c r="A12" s="8"/>
      <c r="B12" s="6" t="str">
        <f>IF('Données Elec'!D8="","",'Données Elec'!D8)</f>
        <v/>
      </c>
      <c r="C12" s="6" t="str">
        <f>IF('Données Elec'!D9="","",'Données Elec'!D9)</f>
        <v/>
      </c>
      <c r="D12" s="6" t="str">
        <f>IF('Données Elec'!E9="","",'Données Elec'!E9)</f>
        <v/>
      </c>
      <c r="E12" s="4" t="str">
        <f t="shared" si="0"/>
        <v/>
      </c>
      <c r="F12" s="6" t="str">
        <f>IF('Données Elec'!B8="","",'Données Elec'!B8)</f>
        <v/>
      </c>
      <c r="G12" s="6" t="str">
        <f>IF('Données Elec'!C8="","",'Données Elec'!C8)</f>
        <v/>
      </c>
      <c r="H12" s="9" t="str">
        <f t="shared" si="1"/>
        <v/>
      </c>
      <c r="I12" s="9" t="str">
        <f t="shared" si="2"/>
        <v/>
      </c>
      <c r="J12" s="5" t="str">
        <f t="shared" si="3"/>
        <v/>
      </c>
      <c r="K12" s="5" t="str">
        <f t="shared" si="4"/>
        <v/>
      </c>
      <c r="L12" s="5" t="str">
        <f t="shared" si="5"/>
        <v/>
      </c>
    </row>
    <row r="13" spans="1:12">
      <c r="A13" s="8"/>
      <c r="B13" s="6" t="str">
        <f>IF('Données Elec'!D9="","",'Données Elec'!D9)</f>
        <v/>
      </c>
      <c r="C13" s="6" t="str">
        <f>IF('Données Elec'!D10="","",'Données Elec'!D10)</f>
        <v/>
      </c>
      <c r="D13" s="6" t="str">
        <f>IF('Données Elec'!E10="","",'Données Elec'!E10)</f>
        <v/>
      </c>
      <c r="E13" s="4" t="str">
        <f t="shared" si="0"/>
        <v/>
      </c>
      <c r="F13" s="6" t="str">
        <f>IF('Données Elec'!B9="","",'Données Elec'!B9)</f>
        <v/>
      </c>
      <c r="G13" s="6" t="str">
        <f>IF('Données Elec'!C9="","",'Données Elec'!C9)</f>
        <v/>
      </c>
      <c r="H13" s="9" t="str">
        <f t="shared" si="1"/>
        <v/>
      </c>
      <c r="I13" s="9" t="str">
        <f t="shared" si="2"/>
        <v/>
      </c>
      <c r="J13" s="5" t="str">
        <f t="shared" si="3"/>
        <v/>
      </c>
      <c r="K13" s="5" t="str">
        <f t="shared" si="4"/>
        <v/>
      </c>
      <c r="L13" s="5" t="str">
        <f t="shared" si="5"/>
        <v/>
      </c>
    </row>
    <row r="14" spans="1:12">
      <c r="A14" s="8"/>
      <c r="B14" s="6" t="str">
        <f>IF('Données Elec'!D10="","",'Données Elec'!D10)</f>
        <v/>
      </c>
      <c r="C14" s="6" t="str">
        <f>IF('Données Elec'!D11="","",'Données Elec'!D11)</f>
        <v/>
      </c>
      <c r="D14" s="6" t="str">
        <f>IF('Données Elec'!E11="","",'Données Elec'!E11)</f>
        <v/>
      </c>
      <c r="E14" s="4" t="str">
        <f t="shared" si="0"/>
        <v/>
      </c>
      <c r="F14" s="6" t="str">
        <f>IF('Données Elec'!B10="","",'Données Elec'!B10)</f>
        <v/>
      </c>
      <c r="G14" s="6" t="str">
        <f>IF('Données Elec'!C10="","",'Données Elec'!C10)</f>
        <v/>
      </c>
      <c r="H14" s="9" t="str">
        <f t="shared" si="1"/>
        <v/>
      </c>
      <c r="I14" s="9" t="str">
        <f t="shared" si="2"/>
        <v/>
      </c>
      <c r="J14" s="5" t="str">
        <f t="shared" si="3"/>
        <v/>
      </c>
      <c r="K14" s="5" t="str">
        <f t="shared" si="4"/>
        <v/>
      </c>
      <c r="L14" s="5" t="str">
        <f t="shared" si="5"/>
        <v/>
      </c>
    </row>
    <row r="15" spans="1:12">
      <c r="A15" s="8"/>
      <c r="B15" s="6" t="str">
        <f>IF('Données Elec'!D11="","",'Données Elec'!D11)</f>
        <v/>
      </c>
      <c r="C15" s="6" t="str">
        <f>IF('Données Elec'!D12="","",'Données Elec'!D12)</f>
        <v/>
      </c>
      <c r="D15" s="6" t="str">
        <f>IF('Données Elec'!E12="","",'Données Elec'!E12)</f>
        <v/>
      </c>
      <c r="E15" s="4" t="str">
        <f t="shared" si="0"/>
        <v/>
      </c>
      <c r="F15" s="6" t="str">
        <f>IF('Données Elec'!B11="","",'Données Elec'!B11)</f>
        <v/>
      </c>
      <c r="G15" s="6" t="str">
        <f>IF('Données Elec'!C11="","",'Données Elec'!C11)</f>
        <v/>
      </c>
      <c r="H15" s="9" t="str">
        <f t="shared" si="1"/>
        <v/>
      </c>
      <c r="I15" s="9" t="str">
        <f t="shared" si="2"/>
        <v/>
      </c>
      <c r="J15" s="5" t="str">
        <f t="shared" si="3"/>
        <v/>
      </c>
      <c r="K15" s="5" t="str">
        <f t="shared" si="4"/>
        <v/>
      </c>
      <c r="L15" s="5" t="str">
        <f t="shared" si="5"/>
        <v/>
      </c>
    </row>
    <row r="16" spans="1:12">
      <c r="A16" s="8"/>
      <c r="B16" s="6" t="str">
        <f>IF('Données Elec'!D12="","",'Données Elec'!D12)</f>
        <v/>
      </c>
      <c r="C16" s="6" t="str">
        <f>IF('Données Elec'!D13="","",'Données Elec'!D13)</f>
        <v/>
      </c>
      <c r="D16" s="6" t="str">
        <f>IF('Données Elec'!E13="","",'Données Elec'!E13)</f>
        <v/>
      </c>
      <c r="E16" s="4" t="str">
        <f t="shared" si="0"/>
        <v/>
      </c>
      <c r="F16" s="6" t="str">
        <f>IF('Données Elec'!B12="","",'Données Elec'!B12)</f>
        <v/>
      </c>
      <c r="G16" s="6" t="str">
        <f>IF('Données Elec'!C12="","",'Données Elec'!C12)</f>
        <v/>
      </c>
      <c r="H16" s="9" t="str">
        <f t="shared" si="1"/>
        <v/>
      </c>
      <c r="I16" s="9" t="str">
        <f t="shared" si="2"/>
        <v/>
      </c>
      <c r="J16" s="5" t="str">
        <f t="shared" si="3"/>
        <v/>
      </c>
      <c r="K16" s="5" t="str">
        <f t="shared" si="4"/>
        <v/>
      </c>
      <c r="L16" s="5" t="str">
        <f t="shared" si="5"/>
        <v/>
      </c>
    </row>
    <row r="17" spans="1:12">
      <c r="A17" s="8"/>
      <c r="B17" s="6" t="str">
        <f>IF('Données Elec'!D13="","",'Données Elec'!D13)</f>
        <v/>
      </c>
      <c r="C17" s="6" t="str">
        <f>IF('Données Elec'!D14="","",'Données Elec'!D14)</f>
        <v/>
      </c>
      <c r="D17" s="6" t="str">
        <f>IF('Données Elec'!E14="","",'Données Elec'!E14)</f>
        <v/>
      </c>
      <c r="E17" s="4" t="str">
        <f t="shared" si="0"/>
        <v/>
      </c>
      <c r="F17" s="6" t="str">
        <f>IF('Données Elec'!B13="","",'Données Elec'!B13)</f>
        <v/>
      </c>
      <c r="G17" s="6" t="str">
        <f>IF('Données Elec'!C13="","",'Données Elec'!C13)</f>
        <v/>
      </c>
      <c r="H17" s="9" t="str">
        <f t="shared" si="1"/>
        <v/>
      </c>
      <c r="I17" s="9" t="str">
        <f t="shared" si="2"/>
        <v/>
      </c>
      <c r="J17" s="5" t="str">
        <f t="shared" si="3"/>
        <v/>
      </c>
      <c r="K17" s="5" t="str">
        <f t="shared" si="4"/>
        <v/>
      </c>
      <c r="L17" s="5" t="str">
        <f t="shared" si="5"/>
        <v/>
      </c>
    </row>
    <row r="18" spans="1:12">
      <c r="A18" s="8"/>
      <c r="B18" s="6" t="str">
        <f>IF('Données Elec'!D14="","",'Données Elec'!D14)</f>
        <v/>
      </c>
      <c r="C18" s="6" t="str">
        <f>IF('Données Elec'!D15="","",'Données Elec'!D15)</f>
        <v/>
      </c>
      <c r="D18" s="6" t="str">
        <f>IF('Données Elec'!E15="","",'Données Elec'!E15)</f>
        <v/>
      </c>
      <c r="E18" s="4" t="str">
        <f t="shared" si="0"/>
        <v/>
      </c>
      <c r="F18" s="6" t="str">
        <f>IF('Données Elec'!B14="","",'Données Elec'!B14)</f>
        <v/>
      </c>
      <c r="G18" s="6" t="str">
        <f>IF('Données Elec'!C14="","",'Données Elec'!C14)</f>
        <v/>
      </c>
      <c r="H18" s="9" t="str">
        <f t="shared" si="1"/>
        <v/>
      </c>
      <c r="I18" s="9" t="str">
        <f t="shared" si="2"/>
        <v/>
      </c>
      <c r="J18" s="5" t="str">
        <f t="shared" si="3"/>
        <v/>
      </c>
      <c r="K18" s="5" t="str">
        <f t="shared" si="4"/>
        <v/>
      </c>
      <c r="L18" s="5" t="str">
        <f t="shared" si="5"/>
        <v/>
      </c>
    </row>
    <row r="19" spans="1:12">
      <c r="A19" s="8"/>
      <c r="B19" s="6" t="str">
        <f>IF('Données Elec'!D15="","",'Données Elec'!D15)</f>
        <v/>
      </c>
      <c r="C19" s="6" t="str">
        <f>IF('Données Elec'!D16="","",'Données Elec'!D16)</f>
        <v/>
      </c>
      <c r="D19" s="6" t="str">
        <f>IF('Données Elec'!E16="","",'Données Elec'!E16)</f>
        <v/>
      </c>
      <c r="E19" s="4" t="str">
        <f t="shared" si="0"/>
        <v/>
      </c>
      <c r="F19" s="6" t="str">
        <f>IF('Données Elec'!B15="","",'Données Elec'!B15)</f>
        <v/>
      </c>
      <c r="G19" s="6" t="str">
        <f>IF('Données Elec'!C15="","",'Données Elec'!C15)</f>
        <v/>
      </c>
      <c r="H19" s="9" t="str">
        <f t="shared" si="1"/>
        <v/>
      </c>
      <c r="I19" s="9" t="str">
        <f t="shared" si="2"/>
        <v/>
      </c>
      <c r="J19" s="5" t="str">
        <f t="shared" si="3"/>
        <v/>
      </c>
      <c r="K19" s="5" t="str">
        <f t="shared" si="4"/>
        <v/>
      </c>
      <c r="L19" s="5" t="str">
        <f t="shared" si="5"/>
        <v/>
      </c>
    </row>
    <row r="20" spans="1:12">
      <c r="A20" s="8"/>
      <c r="B20" s="6" t="str">
        <f>IF('Données Elec'!D16="","",'Données Elec'!D16)</f>
        <v/>
      </c>
      <c r="C20" s="6" t="str">
        <f>IF('Données Elec'!D17="","",'Données Elec'!D17)</f>
        <v/>
      </c>
      <c r="D20" s="6" t="str">
        <f>IF('Données Elec'!E17="","",'Données Elec'!E17)</f>
        <v/>
      </c>
      <c r="E20" s="4" t="str">
        <f t="shared" si="0"/>
        <v/>
      </c>
      <c r="F20" s="6" t="str">
        <f>IF('Données Elec'!B16="","",'Données Elec'!B16)</f>
        <v/>
      </c>
      <c r="G20" s="6" t="str">
        <f>IF('Données Elec'!C16="","",'Données Elec'!C16)</f>
        <v/>
      </c>
      <c r="H20" s="9" t="str">
        <f t="shared" si="1"/>
        <v/>
      </c>
      <c r="I20" s="9" t="str">
        <f t="shared" si="2"/>
        <v/>
      </c>
      <c r="J20" s="5" t="str">
        <f t="shared" si="3"/>
        <v/>
      </c>
      <c r="K20" s="5" t="str">
        <f t="shared" si="4"/>
        <v/>
      </c>
      <c r="L20" s="5" t="str">
        <f t="shared" si="5"/>
        <v/>
      </c>
    </row>
    <row r="21" spans="1:12">
      <c r="A21" s="8"/>
      <c r="B21" s="6" t="str">
        <f>IF('Données Elec'!D17="","",'Données Elec'!D17)</f>
        <v/>
      </c>
      <c r="C21" s="6" t="str">
        <f>IF('Données Elec'!D18="","",'Données Elec'!D18)</f>
        <v/>
      </c>
      <c r="D21" s="6" t="str">
        <f>IF('Données Elec'!E18="","",'Données Elec'!E18)</f>
        <v/>
      </c>
      <c r="E21" s="4" t="str">
        <f t="shared" si="0"/>
        <v/>
      </c>
      <c r="F21" s="6" t="str">
        <f>IF('Données Elec'!B17="","",'Données Elec'!B17)</f>
        <v/>
      </c>
      <c r="G21" s="6" t="str">
        <f>IF('Données Elec'!C17="","",'Données Elec'!C17)</f>
        <v/>
      </c>
      <c r="H21" s="9" t="str">
        <f t="shared" si="1"/>
        <v/>
      </c>
      <c r="I21" s="9" t="str">
        <f t="shared" si="2"/>
        <v/>
      </c>
      <c r="J21" s="5" t="str">
        <f t="shared" si="3"/>
        <v/>
      </c>
      <c r="K21" s="5" t="str">
        <f t="shared" si="4"/>
        <v/>
      </c>
      <c r="L21" s="5" t="str">
        <f t="shared" si="5"/>
        <v/>
      </c>
    </row>
    <row r="22" spans="1:12">
      <c r="A22" s="8"/>
      <c r="B22" s="6" t="str">
        <f>IF('Données Elec'!D18="","",'Données Elec'!D18)</f>
        <v/>
      </c>
      <c r="C22" s="6" t="str">
        <f>IF('Données Elec'!D19="","",'Données Elec'!D19)</f>
        <v/>
      </c>
      <c r="D22" s="6" t="str">
        <f>IF('Données Elec'!E19="","",'Données Elec'!E19)</f>
        <v/>
      </c>
      <c r="E22" s="4" t="str">
        <f t="shared" si="0"/>
        <v/>
      </c>
      <c r="F22" s="6" t="str">
        <f>IF('Données Elec'!B18="","",'Données Elec'!B18)</f>
        <v/>
      </c>
      <c r="G22" s="6" t="str">
        <f>IF('Données Elec'!C18="","",'Données Elec'!C18)</f>
        <v/>
      </c>
      <c r="H22" s="9" t="str">
        <f t="shared" si="1"/>
        <v/>
      </c>
      <c r="I22" s="9" t="str">
        <f t="shared" si="2"/>
        <v/>
      </c>
      <c r="J22" s="5" t="str">
        <f t="shared" si="3"/>
        <v/>
      </c>
      <c r="K22" s="5" t="str">
        <f t="shared" si="4"/>
        <v/>
      </c>
      <c r="L22" s="5" t="str">
        <f t="shared" si="5"/>
        <v/>
      </c>
    </row>
    <row r="23" spans="1:12">
      <c r="A23" s="8"/>
      <c r="B23" s="6" t="str">
        <f>IF('Données Elec'!D19="","",'Données Elec'!D19)</f>
        <v/>
      </c>
      <c r="C23" s="6" t="str">
        <f>IF('Données Elec'!D20="","",'Données Elec'!D20)</f>
        <v/>
      </c>
      <c r="D23" s="6" t="str">
        <f>IF('Données Elec'!E20="","",'Données Elec'!E20)</f>
        <v/>
      </c>
      <c r="E23" s="4" t="str">
        <f t="shared" si="0"/>
        <v/>
      </c>
      <c r="F23" s="6" t="str">
        <f>IF('Données Elec'!B19="","",'Données Elec'!B19)</f>
        <v/>
      </c>
      <c r="G23" s="6" t="str">
        <f>IF('Données Elec'!C19="","",'Données Elec'!C19)</f>
        <v/>
      </c>
      <c r="H23" s="9" t="str">
        <f t="shared" si="1"/>
        <v/>
      </c>
      <c r="I23" s="9" t="str">
        <f t="shared" si="2"/>
        <v/>
      </c>
      <c r="J23" s="5" t="str">
        <f t="shared" si="3"/>
        <v/>
      </c>
      <c r="K23" s="5" t="str">
        <f t="shared" si="4"/>
        <v/>
      </c>
      <c r="L23" s="5" t="str">
        <f t="shared" si="5"/>
        <v/>
      </c>
    </row>
    <row r="24" spans="1:12">
      <c r="A24" s="8"/>
      <c r="B24" s="6" t="str">
        <f>IF('Données Elec'!D20="","",'Données Elec'!D20)</f>
        <v/>
      </c>
      <c r="C24" s="6" t="str">
        <f>IF('Données Elec'!D21="","",'Données Elec'!D21)</f>
        <v/>
      </c>
      <c r="D24" s="6" t="str">
        <f>IF('Données Elec'!E21="","",'Données Elec'!E21)</f>
        <v/>
      </c>
      <c r="E24" s="4" t="str">
        <f t="shared" si="0"/>
        <v/>
      </c>
      <c r="F24" s="6" t="str">
        <f>IF('Données Elec'!B20="","",'Données Elec'!B20)</f>
        <v/>
      </c>
      <c r="G24" s="6" t="str">
        <f>IF('Données Elec'!C20="","",'Données Elec'!C20)</f>
        <v/>
      </c>
      <c r="H24" s="9" t="str">
        <f t="shared" si="1"/>
        <v/>
      </c>
      <c r="I24" s="9" t="str">
        <f t="shared" si="2"/>
        <v/>
      </c>
      <c r="J24" s="5" t="str">
        <f t="shared" si="3"/>
        <v/>
      </c>
      <c r="K24" s="5" t="str">
        <f t="shared" si="4"/>
        <v/>
      </c>
      <c r="L24" s="5" t="str">
        <f t="shared" si="5"/>
        <v/>
      </c>
    </row>
    <row r="25" spans="1:12">
      <c r="A25" s="8"/>
      <c r="B25" s="6" t="str">
        <f>IF('Données Elec'!D21="","",'Données Elec'!D21)</f>
        <v/>
      </c>
      <c r="C25" s="6" t="str">
        <f>IF('Données Elec'!D22="","",'Données Elec'!D22)</f>
        <v/>
      </c>
      <c r="D25" s="6" t="str">
        <f>IF('Données Elec'!E22="","",'Données Elec'!E22)</f>
        <v/>
      </c>
      <c r="E25" s="4" t="str">
        <f t="shared" si="0"/>
        <v/>
      </c>
      <c r="F25" s="6" t="str">
        <f>IF('Données Elec'!B21="","",'Données Elec'!B21)</f>
        <v/>
      </c>
      <c r="G25" s="6" t="str">
        <f>IF('Données Elec'!C21="","",'Données Elec'!C21)</f>
        <v/>
      </c>
      <c r="H25" s="9" t="str">
        <f t="shared" si="1"/>
        <v/>
      </c>
      <c r="I25" s="9" t="str">
        <f t="shared" si="2"/>
        <v/>
      </c>
      <c r="J25" s="5" t="str">
        <f t="shared" si="3"/>
        <v/>
      </c>
      <c r="K25" s="5" t="str">
        <f t="shared" si="4"/>
        <v/>
      </c>
      <c r="L25" s="5" t="str">
        <f t="shared" si="5"/>
        <v/>
      </c>
    </row>
    <row r="26" spans="1:12">
      <c r="A26" s="8"/>
      <c r="B26" s="6" t="str">
        <f>IF('Données Elec'!D22="","",'Données Elec'!D22)</f>
        <v/>
      </c>
      <c r="C26" s="6" t="str">
        <f>IF('Données Elec'!D23="","",'Données Elec'!D23)</f>
        <v/>
      </c>
      <c r="D26" s="6" t="str">
        <f>IF('Données Elec'!E23="","",'Données Elec'!E23)</f>
        <v/>
      </c>
      <c r="E26" s="4" t="str">
        <f t="shared" si="0"/>
        <v/>
      </c>
      <c r="F26" s="6" t="str">
        <f>IF('Données Elec'!B22="","",'Données Elec'!B22)</f>
        <v/>
      </c>
      <c r="G26" s="6" t="str">
        <f>IF('Données Elec'!C22="","",'Données Elec'!C22)</f>
        <v/>
      </c>
      <c r="H26" s="9" t="str">
        <f t="shared" si="1"/>
        <v/>
      </c>
      <c r="I26" s="9" t="str">
        <f t="shared" si="2"/>
        <v/>
      </c>
      <c r="J26" s="5" t="str">
        <f t="shared" si="3"/>
        <v/>
      </c>
      <c r="K26" s="5" t="str">
        <f t="shared" si="4"/>
        <v/>
      </c>
      <c r="L26" s="5" t="str">
        <f t="shared" si="5"/>
        <v/>
      </c>
    </row>
    <row r="27" spans="1:12">
      <c r="A27" s="8"/>
      <c r="B27" s="6" t="str">
        <f>IF('Données Elec'!D23="","",'Données Elec'!D23)</f>
        <v/>
      </c>
      <c r="C27" s="6" t="str">
        <f>IF('Données Elec'!D24="","",'Données Elec'!D24)</f>
        <v/>
      </c>
      <c r="D27" s="6" t="str">
        <f>IF('Données Elec'!E24="","",'Données Elec'!E24)</f>
        <v/>
      </c>
      <c r="E27" s="4" t="str">
        <f t="shared" si="0"/>
        <v/>
      </c>
      <c r="F27" s="6" t="str">
        <f>IF('Données Elec'!B23="","",'Données Elec'!B23)</f>
        <v/>
      </c>
      <c r="G27" s="6" t="str">
        <f>IF('Données Elec'!C23="","",'Données Elec'!C23)</f>
        <v/>
      </c>
      <c r="H27" s="9" t="str">
        <f t="shared" si="1"/>
        <v/>
      </c>
      <c r="I27" s="9" t="str">
        <f t="shared" si="2"/>
        <v/>
      </c>
      <c r="J27" s="5" t="str">
        <f t="shared" si="3"/>
        <v/>
      </c>
      <c r="K27" s="5" t="str">
        <f t="shared" si="4"/>
        <v/>
      </c>
      <c r="L27" s="5" t="str">
        <f t="shared" si="5"/>
        <v/>
      </c>
    </row>
    <row r="28" spans="1:12">
      <c r="A28" s="8"/>
      <c r="B28" s="6" t="str">
        <f>IF('Données Elec'!D24="","",'Données Elec'!D24)</f>
        <v/>
      </c>
      <c r="C28" s="6" t="str">
        <f>IF('Données Elec'!D25="","",'Données Elec'!D25)</f>
        <v/>
      </c>
      <c r="D28" s="6" t="str">
        <f>IF('Données Elec'!E25="","",'Données Elec'!E25)</f>
        <v/>
      </c>
      <c r="E28" s="4" t="str">
        <f t="shared" si="0"/>
        <v/>
      </c>
      <c r="F28" s="6" t="str">
        <f>IF('Données Elec'!B24="","",'Données Elec'!B24)</f>
        <v/>
      </c>
      <c r="G28" s="6" t="str">
        <f>IF('Données Elec'!C24="","",'Données Elec'!C24)</f>
        <v/>
      </c>
      <c r="H28" s="9" t="str">
        <f t="shared" si="1"/>
        <v/>
      </c>
      <c r="I28" s="9" t="str">
        <f t="shared" si="2"/>
        <v/>
      </c>
      <c r="J28" s="5" t="str">
        <f t="shared" si="3"/>
        <v/>
      </c>
      <c r="K28" s="5" t="str">
        <f t="shared" si="4"/>
        <v/>
      </c>
      <c r="L28" s="5" t="str">
        <f t="shared" si="5"/>
        <v/>
      </c>
    </row>
    <row r="29" spans="1:12">
      <c r="A29" s="8"/>
      <c r="B29" s="6" t="str">
        <f>IF('Données Elec'!D25="","",'Données Elec'!D25)</f>
        <v/>
      </c>
      <c r="C29" s="6" t="str">
        <f>IF('Données Elec'!D26="","",'Données Elec'!D26)</f>
        <v/>
      </c>
      <c r="D29" s="6" t="str">
        <f>IF('Données Elec'!E26="","",'Données Elec'!E26)</f>
        <v/>
      </c>
      <c r="E29" s="4" t="str">
        <f t="shared" si="0"/>
        <v/>
      </c>
      <c r="F29" s="6" t="str">
        <f>IF('Données Elec'!B25="","",'Données Elec'!B25)</f>
        <v/>
      </c>
      <c r="G29" s="6" t="str">
        <f>IF('Données Elec'!C25="","",'Données Elec'!C25)</f>
        <v/>
      </c>
      <c r="H29" s="9" t="str">
        <f t="shared" si="1"/>
        <v/>
      </c>
      <c r="I29" s="9" t="str">
        <f t="shared" si="2"/>
        <v/>
      </c>
      <c r="J29" s="5" t="str">
        <f t="shared" si="3"/>
        <v/>
      </c>
      <c r="K29" s="5" t="str">
        <f t="shared" si="4"/>
        <v/>
      </c>
      <c r="L29" s="5" t="str">
        <f t="shared" si="5"/>
        <v/>
      </c>
    </row>
    <row r="30" spans="1:12">
      <c r="C30" s="7"/>
      <c r="D30" s="7"/>
      <c r="E30" s="7"/>
    </row>
  </sheetData>
  <pageMargins left="0.7" right="0.7" top="0.75" bottom="0.75" header="0.3" footer="0.3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A1:J67"/>
  <sheetViews>
    <sheetView workbookViewId="0">
      <selection activeCell="B1" sqref="B1"/>
    </sheetView>
  </sheetViews>
  <sheetFormatPr baseColWidth="10" defaultRowHeight="15"/>
  <cols>
    <col min="1" max="1" width="22.42578125" style="4" customWidth="1"/>
    <col min="2" max="2" width="19.7109375" style="4" bestFit="1" customWidth="1"/>
    <col min="3" max="3" width="16.28515625" style="4" customWidth="1"/>
    <col min="4" max="6" width="11.42578125" style="4"/>
    <col min="7" max="7" width="18.7109375" style="9" customWidth="1"/>
    <col min="8" max="8" width="17.140625" style="5" customWidth="1"/>
    <col min="9" max="9" width="18.140625" style="4" customWidth="1"/>
    <col min="10" max="10" width="12.28515625" style="5" bestFit="1" customWidth="1"/>
    <col min="11" max="16384" width="11.42578125" style="4"/>
  </cols>
  <sheetData>
    <row r="1" spans="1:9">
      <c r="A1" s="2" t="s">
        <v>26</v>
      </c>
      <c r="B1" s="4" t="str">
        <f>'Export Elec'!B16</f>
        <v>MR BANKS NICHOLAS</v>
      </c>
    </row>
    <row r="2" spans="1:9">
      <c r="A2" s="2" t="s">
        <v>164</v>
      </c>
      <c r="B2" s="4" t="str">
        <f>'Export Elec'!D16</f>
        <v>`23423878420913</v>
      </c>
    </row>
    <row r="5" spans="1:9" ht="45">
      <c r="B5" s="8" t="s">
        <v>23</v>
      </c>
      <c r="C5" s="8" t="s">
        <v>24</v>
      </c>
      <c r="D5" s="3" t="s">
        <v>27</v>
      </c>
      <c r="E5" s="3" t="s">
        <v>25</v>
      </c>
      <c r="F5" s="3" t="s">
        <v>180</v>
      </c>
      <c r="G5" s="13" t="s">
        <v>183</v>
      </c>
      <c r="H5" s="3" t="s">
        <v>182</v>
      </c>
      <c r="I5" s="12" t="s">
        <v>181</v>
      </c>
    </row>
    <row r="6" spans="1:9">
      <c r="A6" s="8" t="s">
        <v>28</v>
      </c>
      <c r="B6" s="6">
        <f>IF('Données Gaz'!C2&lt;&gt;"",'Données Gaz'!C2,"")</f>
        <v>40751</v>
      </c>
      <c r="C6" s="6">
        <f>IF('Données Gaz'!C3&lt;&gt;"",'Données Gaz'!C3,"")</f>
        <v>40935</v>
      </c>
      <c r="D6" s="6" t="str">
        <f>IF('Données Gaz'!D2&lt;&gt;"",'Données Gaz'!D2,"")</f>
        <v>914</v>
      </c>
      <c r="E6" s="4">
        <f t="shared" ref="E6" si="0">IF(C6="","",C6-B6)</f>
        <v>184</v>
      </c>
      <c r="F6" s="4" t="str">
        <f>IF('Données Gaz'!B2&lt;&gt;"",'Données Gaz'!B2,"")</f>
        <v>00038</v>
      </c>
      <c r="G6" s="11"/>
      <c r="H6" s="10"/>
      <c r="I6" s="10"/>
    </row>
    <row r="7" spans="1:9">
      <c r="A7" s="8"/>
      <c r="B7" s="6">
        <f>IF('Données Gaz'!C3&lt;&gt;"",'Données Gaz'!C3,"")</f>
        <v>40935</v>
      </c>
      <c r="C7" s="6">
        <f>IF('Données Gaz'!C4&lt;&gt;"",'Données Gaz'!C4,"")</f>
        <v>41117</v>
      </c>
      <c r="D7" s="6" t="str">
        <f>IF('Données Gaz'!D3&lt;&gt;"",'Données Gaz'!D3,"")</f>
        <v>914</v>
      </c>
      <c r="E7" s="4">
        <f t="shared" ref="E7:E18" si="1">IF(C7="","",C7-B7)</f>
        <v>182</v>
      </c>
      <c r="F7" s="4" t="str">
        <f>IF('Données Gaz'!B3&lt;&gt;"",'Données Gaz'!B3,"")</f>
        <v>00599</v>
      </c>
      <c r="G7" s="9">
        <f t="shared" ref="G7:G18" si="2">IF($E7="","",(F7-F6))</f>
        <v>561</v>
      </c>
      <c r="H7" s="5">
        <f t="shared" ref="H7:H18" si="3">IF($E7="","",(G7/$E7))</f>
        <v>3.0824175824175826</v>
      </c>
      <c r="I7" s="5">
        <f t="shared" ref="I7:I18" si="4">IF($E7="","",(H7*30))</f>
        <v>92.472527472527474</v>
      </c>
    </row>
    <row r="8" spans="1:9">
      <c r="A8" s="8"/>
      <c r="B8" s="6">
        <f>IF('Données Gaz'!C4&lt;&gt;"",'Données Gaz'!C4,"")</f>
        <v>41117</v>
      </c>
      <c r="C8" s="6">
        <f>IF('Données Gaz'!C5&lt;&gt;"",'Données Gaz'!C5,"")</f>
        <v>41480</v>
      </c>
      <c r="D8" s="6" t="str">
        <f>IF('Données Gaz'!D4&lt;&gt;"",'Données Gaz'!D4,"")</f>
        <v>914</v>
      </c>
      <c r="E8" s="4">
        <f t="shared" si="1"/>
        <v>363</v>
      </c>
      <c r="F8" s="4" t="str">
        <f>IF('Données Gaz'!B4&lt;&gt;"",'Données Gaz'!B4,"")</f>
        <v>01286</v>
      </c>
      <c r="G8" s="9">
        <f t="shared" si="2"/>
        <v>687</v>
      </c>
      <c r="H8" s="5">
        <f t="shared" si="3"/>
        <v>1.8925619834710743</v>
      </c>
      <c r="I8" s="5">
        <f t="shared" si="4"/>
        <v>56.776859504132226</v>
      </c>
    </row>
    <row r="9" spans="1:9">
      <c r="A9" s="8"/>
      <c r="B9" s="6">
        <f>IF('Données Gaz'!C5&lt;&gt;"",'Données Gaz'!C5,"")</f>
        <v>41480</v>
      </c>
      <c r="C9" s="6">
        <f>IF('Données Gaz'!C6&lt;&gt;"",'Données Gaz'!C6,"")</f>
        <v>41667</v>
      </c>
      <c r="D9" s="6" t="str">
        <f>IF('Données Gaz'!D5&lt;&gt;"",'Données Gaz'!D5,"")</f>
        <v>914</v>
      </c>
      <c r="E9" s="4">
        <f t="shared" si="1"/>
        <v>187</v>
      </c>
      <c r="F9" s="4" t="str">
        <f>IF('Données Gaz'!B5&lt;&gt;"",'Données Gaz'!B5,"")</f>
        <v>02586</v>
      </c>
      <c r="G9" s="9">
        <f t="shared" si="2"/>
        <v>1300</v>
      </c>
      <c r="H9" s="5">
        <f t="shared" si="3"/>
        <v>6.9518716577540109</v>
      </c>
      <c r="I9" s="5">
        <f t="shared" si="4"/>
        <v>208.55614973262033</v>
      </c>
    </row>
    <row r="10" spans="1:9">
      <c r="A10" s="8"/>
      <c r="B10" s="6">
        <f>IF('Données Gaz'!C6&lt;&gt;"",'Données Gaz'!C6,"")</f>
        <v>41667</v>
      </c>
      <c r="C10" s="6">
        <f>IF('Données Gaz'!C7&lt;&gt;"",'Données Gaz'!C7,"")</f>
        <v>41463</v>
      </c>
      <c r="D10" s="6" t="str">
        <f>IF('Données Gaz'!D6&lt;&gt;"",'Données Gaz'!D6,"")</f>
        <v>914</v>
      </c>
      <c r="E10" s="4">
        <f t="shared" si="1"/>
        <v>-204</v>
      </c>
      <c r="F10" s="4" t="str">
        <f>IF('Données Gaz'!B6&lt;&gt;"",'Données Gaz'!B6,"")</f>
        <v>03121</v>
      </c>
      <c r="G10" s="9">
        <f t="shared" si="2"/>
        <v>535</v>
      </c>
      <c r="H10" s="5">
        <f t="shared" si="3"/>
        <v>-2.6225490196078431</v>
      </c>
      <c r="I10" s="5">
        <f t="shared" si="4"/>
        <v>-78.67647058823529</v>
      </c>
    </row>
    <row r="11" spans="1:9">
      <c r="A11" s="8"/>
      <c r="B11" s="6">
        <f>IF('Données Gaz'!C7&lt;&gt;"",'Données Gaz'!C7,"")</f>
        <v>41463</v>
      </c>
      <c r="C11" s="6" t="str">
        <f>IF('Données Gaz'!C8&lt;&gt;"",'Données Gaz'!C8,"")</f>
        <v/>
      </c>
      <c r="D11" s="6" t="str">
        <f>IF('Données Gaz'!D7&lt;&gt;"",'Données Gaz'!D7,"")</f>
        <v>914</v>
      </c>
      <c r="E11" s="4" t="str">
        <f t="shared" si="1"/>
        <v/>
      </c>
      <c r="F11" s="4" t="str">
        <f>IF('Données Gaz'!B7&lt;&gt;"",'Données Gaz'!B7,"")</f>
        <v>02586</v>
      </c>
      <c r="G11" s="9" t="str">
        <f t="shared" si="2"/>
        <v/>
      </c>
      <c r="H11" s="5" t="str">
        <f t="shared" si="3"/>
        <v/>
      </c>
      <c r="I11" s="5" t="str">
        <f t="shared" si="4"/>
        <v/>
      </c>
    </row>
    <row r="12" spans="1:9">
      <c r="A12" s="8"/>
      <c r="B12" s="6" t="str">
        <f>IF('Données Gaz'!C8&lt;&gt;"",'Données Gaz'!C8,"")</f>
        <v/>
      </c>
      <c r="C12" s="6" t="str">
        <f>IF('Données Gaz'!C9&lt;&gt;"",'Données Gaz'!C9,"")</f>
        <v/>
      </c>
      <c r="D12" s="6" t="str">
        <f>IF('Données Gaz'!D8&lt;&gt;"",'Données Gaz'!D8,"")</f>
        <v/>
      </c>
      <c r="E12" s="4" t="str">
        <f t="shared" si="1"/>
        <v/>
      </c>
      <c r="F12" s="4" t="str">
        <f>IF('Données Gaz'!B8&lt;&gt;"",'Données Gaz'!B8,"")</f>
        <v/>
      </c>
      <c r="G12" s="9" t="str">
        <f t="shared" si="2"/>
        <v/>
      </c>
      <c r="H12" s="5" t="str">
        <f t="shared" si="3"/>
        <v/>
      </c>
      <c r="I12" s="5" t="str">
        <f t="shared" si="4"/>
        <v/>
      </c>
    </row>
    <row r="13" spans="1:9">
      <c r="A13" s="8"/>
      <c r="B13" s="6" t="str">
        <f>IF('Données Gaz'!C9&lt;&gt;"",'Données Gaz'!C9,"")</f>
        <v/>
      </c>
      <c r="C13" s="6" t="str">
        <f>IF('Données Gaz'!C10&lt;&gt;"",'Données Gaz'!C10,"")</f>
        <v/>
      </c>
      <c r="D13" s="6" t="str">
        <f>IF('Données Gaz'!D9&lt;&gt;"",'Données Gaz'!D9,"")</f>
        <v/>
      </c>
      <c r="E13" s="4" t="str">
        <f t="shared" si="1"/>
        <v/>
      </c>
      <c r="F13" s="4" t="str">
        <f>IF('Données Gaz'!B9&lt;&gt;"",'Données Gaz'!B9,"")</f>
        <v/>
      </c>
      <c r="G13" s="9" t="str">
        <f t="shared" si="2"/>
        <v/>
      </c>
      <c r="H13" s="5" t="str">
        <f t="shared" si="3"/>
        <v/>
      </c>
      <c r="I13" s="5" t="str">
        <f t="shared" si="4"/>
        <v/>
      </c>
    </row>
    <row r="14" spans="1:9">
      <c r="A14" s="8"/>
      <c r="B14" s="6" t="str">
        <f>IF('Données Gaz'!C10&lt;&gt;"",'Données Gaz'!C10,"")</f>
        <v/>
      </c>
      <c r="C14" s="6" t="str">
        <f>IF('Données Gaz'!C11&lt;&gt;"",'Données Gaz'!C11,"")</f>
        <v/>
      </c>
      <c r="D14" s="6" t="str">
        <f>IF('Données Gaz'!D10&lt;&gt;"",'Données Gaz'!D10,"")</f>
        <v/>
      </c>
      <c r="E14" s="4" t="str">
        <f t="shared" si="1"/>
        <v/>
      </c>
      <c r="F14" s="4" t="str">
        <f>IF('Données Gaz'!B10&lt;&gt;"",'Données Gaz'!B10,"")</f>
        <v/>
      </c>
      <c r="G14" s="9" t="str">
        <f t="shared" si="2"/>
        <v/>
      </c>
      <c r="H14" s="5" t="str">
        <f t="shared" si="3"/>
        <v/>
      </c>
      <c r="I14" s="5" t="str">
        <f t="shared" si="4"/>
        <v/>
      </c>
    </row>
    <row r="15" spans="1:9">
      <c r="A15" s="8"/>
      <c r="B15" s="6" t="str">
        <f>IF('Données Gaz'!C11&lt;&gt;"",'Données Gaz'!C11,"")</f>
        <v/>
      </c>
      <c r="C15" s="6" t="str">
        <f>IF('Données Gaz'!C12&lt;&gt;"",'Données Gaz'!C12,"")</f>
        <v/>
      </c>
      <c r="D15" s="6" t="str">
        <f>IF('Données Gaz'!D11&lt;&gt;"",'Données Gaz'!D11,"")</f>
        <v/>
      </c>
      <c r="E15" s="4" t="str">
        <f t="shared" si="1"/>
        <v/>
      </c>
      <c r="F15" s="4" t="str">
        <f>IF('Données Gaz'!B11&lt;&gt;"",'Données Gaz'!B11,"")</f>
        <v/>
      </c>
      <c r="G15" s="9" t="str">
        <f t="shared" si="2"/>
        <v/>
      </c>
      <c r="H15" s="5" t="str">
        <f t="shared" si="3"/>
        <v/>
      </c>
      <c r="I15" s="5" t="str">
        <f t="shared" si="4"/>
        <v/>
      </c>
    </row>
    <row r="16" spans="1:9">
      <c r="A16" s="8"/>
      <c r="B16" s="6" t="str">
        <f>IF('Données Gaz'!C12&lt;&gt;"",'Données Gaz'!C12,"")</f>
        <v/>
      </c>
      <c r="C16" s="6" t="str">
        <f>IF('Données Gaz'!C13&lt;&gt;"",'Données Gaz'!C13,"")</f>
        <v/>
      </c>
      <c r="D16" s="6" t="str">
        <f>IF('Données Gaz'!D12&lt;&gt;"",'Données Gaz'!D12,"")</f>
        <v/>
      </c>
      <c r="E16" s="4" t="str">
        <f t="shared" si="1"/>
        <v/>
      </c>
      <c r="F16" s="4" t="str">
        <f>IF('Données Gaz'!B12&lt;&gt;"",'Données Gaz'!B12,"")</f>
        <v/>
      </c>
      <c r="G16" s="9" t="str">
        <f t="shared" si="2"/>
        <v/>
      </c>
      <c r="H16" s="5" t="str">
        <f t="shared" si="3"/>
        <v/>
      </c>
      <c r="I16" s="5" t="str">
        <f t="shared" si="4"/>
        <v/>
      </c>
    </row>
    <row r="17" spans="1:9">
      <c r="A17" s="8"/>
      <c r="B17" s="6" t="str">
        <f>IF('Données Gaz'!C13&lt;&gt;"",'Données Gaz'!C13,"")</f>
        <v/>
      </c>
      <c r="C17" s="6" t="str">
        <f>IF('Données Gaz'!C14&lt;&gt;"",'Données Gaz'!C14,"")</f>
        <v/>
      </c>
      <c r="D17" s="6" t="str">
        <f>IF('Données Gaz'!D13&lt;&gt;"",'Données Gaz'!D13,"")</f>
        <v/>
      </c>
      <c r="E17" s="4" t="str">
        <f t="shared" si="1"/>
        <v/>
      </c>
      <c r="F17" s="4" t="str">
        <f>IF('Données Gaz'!B13&lt;&gt;"",'Données Gaz'!B13,"")</f>
        <v/>
      </c>
      <c r="G17" s="9" t="str">
        <f t="shared" si="2"/>
        <v/>
      </c>
      <c r="H17" s="5" t="str">
        <f t="shared" si="3"/>
        <v/>
      </c>
      <c r="I17" s="5" t="str">
        <f t="shared" si="4"/>
        <v/>
      </c>
    </row>
    <row r="18" spans="1:9">
      <c r="A18" s="8"/>
      <c r="B18" s="6" t="str">
        <f>IF('Données Gaz'!C14&lt;&gt;"",'Données Gaz'!C14,"")</f>
        <v/>
      </c>
      <c r="C18" s="6" t="str">
        <f>IF('Données Gaz'!C15&lt;&gt;"",'Données Gaz'!C15,"")</f>
        <v/>
      </c>
      <c r="D18" s="6" t="str">
        <f>IF('Données Gaz'!D14&lt;&gt;"",'Données Gaz'!D14,"")</f>
        <v/>
      </c>
      <c r="E18" s="4" t="str">
        <f t="shared" si="1"/>
        <v/>
      </c>
      <c r="F18" s="4" t="str">
        <f>IF('Données Gaz'!B14&lt;&gt;"",'Données Gaz'!B14,"")</f>
        <v/>
      </c>
      <c r="G18" s="9" t="str">
        <f t="shared" si="2"/>
        <v/>
      </c>
      <c r="H18" s="5" t="str">
        <f t="shared" si="3"/>
        <v/>
      </c>
      <c r="I18" s="5" t="str">
        <f t="shared" si="4"/>
        <v/>
      </c>
    </row>
    <row r="19" spans="1:9">
      <c r="A19" s="8"/>
      <c r="B19" s="6" t="str">
        <f>IF('Données Gaz'!C15&lt;&gt;"",'Données Gaz'!C15,"")</f>
        <v/>
      </c>
      <c r="C19" s="6" t="str">
        <f>IF('Données Gaz'!C16&lt;&gt;"",'Données Gaz'!C16,"")</f>
        <v/>
      </c>
      <c r="D19" s="6" t="str">
        <f>IF('Données Gaz'!D15&lt;&gt;"",'Données Gaz'!D15,"")</f>
        <v/>
      </c>
      <c r="E19" s="4" t="str">
        <f t="shared" ref="E19:E29" si="5">IF(C19="","",C19-B19)</f>
        <v/>
      </c>
      <c r="F19" s="4" t="str">
        <f>IF('Données Gaz'!B15&lt;&gt;"",'Données Gaz'!B15,"")</f>
        <v/>
      </c>
      <c r="G19" s="9" t="str">
        <f t="shared" ref="G19:G29" si="6">IF($E19="","",(F19-F18))</f>
        <v/>
      </c>
      <c r="H19" s="5" t="str">
        <f t="shared" ref="H19:H29" si="7">IF($E19="","",(G19/$E19))</f>
        <v/>
      </c>
      <c r="I19" s="5" t="str">
        <f t="shared" ref="I19:I29" si="8">IF($E19="","",(H19*30))</f>
        <v/>
      </c>
    </row>
    <row r="20" spans="1:9">
      <c r="A20" s="8"/>
      <c r="B20" s="6" t="str">
        <f>IF('Données Gaz'!C16&lt;&gt;"",'Données Gaz'!C16,"")</f>
        <v/>
      </c>
      <c r="C20" s="6" t="str">
        <f>IF('Données Gaz'!C17&lt;&gt;"",'Données Gaz'!C17,"")</f>
        <v/>
      </c>
      <c r="D20" s="6" t="str">
        <f>IF('Données Gaz'!D16&lt;&gt;"",'Données Gaz'!D16,"")</f>
        <v/>
      </c>
      <c r="E20" s="4" t="str">
        <f t="shared" si="5"/>
        <v/>
      </c>
      <c r="F20" s="4" t="str">
        <f>IF('Données Gaz'!B16&lt;&gt;"",'Données Gaz'!B16,"")</f>
        <v/>
      </c>
      <c r="G20" s="9" t="str">
        <f t="shared" si="6"/>
        <v/>
      </c>
      <c r="H20" s="5" t="str">
        <f t="shared" si="7"/>
        <v/>
      </c>
      <c r="I20" s="5" t="str">
        <f t="shared" si="8"/>
        <v/>
      </c>
    </row>
    <row r="21" spans="1:9">
      <c r="A21" s="8"/>
      <c r="B21" s="6" t="str">
        <f>IF('Données Gaz'!C17&lt;&gt;"",'Données Gaz'!C17,"")</f>
        <v/>
      </c>
      <c r="C21" s="6" t="str">
        <f>IF('Données Gaz'!C18&lt;&gt;"",'Données Gaz'!C18,"")</f>
        <v/>
      </c>
      <c r="D21" s="6" t="str">
        <f>IF('Données Gaz'!D17&lt;&gt;"",'Données Gaz'!D17,"")</f>
        <v/>
      </c>
      <c r="E21" s="4" t="str">
        <f t="shared" si="5"/>
        <v/>
      </c>
      <c r="F21" s="4" t="str">
        <f>IF('Données Gaz'!B17&lt;&gt;"",'Données Gaz'!B17,"")</f>
        <v/>
      </c>
      <c r="G21" s="9" t="str">
        <f t="shared" si="6"/>
        <v/>
      </c>
      <c r="H21" s="5" t="str">
        <f t="shared" si="7"/>
        <v/>
      </c>
      <c r="I21" s="5" t="str">
        <f t="shared" si="8"/>
        <v/>
      </c>
    </row>
    <row r="22" spans="1:9">
      <c r="A22" s="8"/>
      <c r="B22" s="6" t="str">
        <f>IF('Données Gaz'!C18&lt;&gt;"",'Données Gaz'!C18,"")</f>
        <v/>
      </c>
      <c r="C22" s="6" t="str">
        <f>IF('Données Gaz'!C19&lt;&gt;"",'Données Gaz'!C19,"")</f>
        <v/>
      </c>
      <c r="D22" s="6" t="str">
        <f>IF('Données Gaz'!D18&lt;&gt;"",'Données Gaz'!D18,"")</f>
        <v/>
      </c>
      <c r="E22" s="4" t="str">
        <f t="shared" si="5"/>
        <v/>
      </c>
      <c r="F22" s="4" t="str">
        <f>IF('Données Gaz'!B18&lt;&gt;"",'Données Gaz'!B18,"")</f>
        <v/>
      </c>
      <c r="G22" s="9" t="str">
        <f t="shared" si="6"/>
        <v/>
      </c>
      <c r="H22" s="5" t="str">
        <f t="shared" si="7"/>
        <v/>
      </c>
      <c r="I22" s="5" t="str">
        <f t="shared" si="8"/>
        <v/>
      </c>
    </row>
    <row r="23" spans="1:9">
      <c r="A23" s="8"/>
      <c r="B23" s="6" t="str">
        <f>IF('Données Gaz'!C19&lt;&gt;"",'Données Gaz'!C19,"")</f>
        <v/>
      </c>
      <c r="C23" s="6" t="str">
        <f>IF('Données Gaz'!C20&lt;&gt;"",'Données Gaz'!C20,"")</f>
        <v/>
      </c>
      <c r="D23" s="6" t="str">
        <f>IF('Données Gaz'!D19&lt;&gt;"",'Données Gaz'!D19,"")</f>
        <v/>
      </c>
      <c r="E23" s="4" t="str">
        <f t="shared" si="5"/>
        <v/>
      </c>
      <c r="F23" s="4" t="str">
        <f>IF('Données Gaz'!B19&lt;&gt;"",'Données Gaz'!B19,"")</f>
        <v/>
      </c>
      <c r="G23" s="9" t="str">
        <f t="shared" si="6"/>
        <v/>
      </c>
      <c r="H23" s="5" t="str">
        <f t="shared" si="7"/>
        <v/>
      </c>
      <c r="I23" s="5" t="str">
        <f t="shared" si="8"/>
        <v/>
      </c>
    </row>
    <row r="24" spans="1:9">
      <c r="A24" s="8"/>
      <c r="B24" s="6" t="str">
        <f>IF('Données Gaz'!C20&lt;&gt;"",'Données Gaz'!C20,"")</f>
        <v/>
      </c>
      <c r="C24" s="6" t="str">
        <f>IF('Données Gaz'!C21&lt;&gt;"",'Données Gaz'!C21,"")</f>
        <v/>
      </c>
      <c r="D24" s="6" t="str">
        <f>IF('Données Gaz'!D20&lt;&gt;"",'Données Gaz'!D20,"")</f>
        <v/>
      </c>
      <c r="E24" s="4" t="str">
        <f t="shared" si="5"/>
        <v/>
      </c>
      <c r="F24" s="4" t="str">
        <f>IF('Données Gaz'!B20&lt;&gt;"",'Données Gaz'!B20,"")</f>
        <v/>
      </c>
      <c r="G24" s="9" t="str">
        <f t="shared" si="6"/>
        <v/>
      </c>
      <c r="H24" s="5" t="str">
        <f t="shared" si="7"/>
        <v/>
      </c>
      <c r="I24" s="5" t="str">
        <f t="shared" si="8"/>
        <v/>
      </c>
    </row>
    <row r="25" spans="1:9">
      <c r="A25" s="8"/>
      <c r="B25" s="6" t="str">
        <f>IF('Données Gaz'!C21&lt;&gt;"",'Données Gaz'!C21,"")</f>
        <v/>
      </c>
      <c r="C25" s="6" t="str">
        <f>IF('Données Gaz'!C22&lt;&gt;"",'Données Gaz'!C22,"")</f>
        <v/>
      </c>
      <c r="D25" s="6" t="str">
        <f>IF('Données Gaz'!D21&lt;&gt;"",'Données Gaz'!D21,"")</f>
        <v/>
      </c>
      <c r="E25" s="4" t="str">
        <f t="shared" si="5"/>
        <v/>
      </c>
      <c r="G25" s="9" t="str">
        <f t="shared" si="6"/>
        <v/>
      </c>
      <c r="H25" s="5" t="str">
        <f t="shared" si="7"/>
        <v/>
      </c>
      <c r="I25" s="5" t="str">
        <f t="shared" si="8"/>
        <v/>
      </c>
    </row>
    <row r="26" spans="1:9">
      <c r="A26" s="8"/>
      <c r="B26" s="6" t="str">
        <f>IF('Données Gaz'!C22&lt;&gt;"",'Données Gaz'!C22,"")</f>
        <v/>
      </c>
      <c r="C26" s="6" t="str">
        <f>IF('Données Gaz'!C23&lt;&gt;"",'Données Gaz'!C23,"")</f>
        <v/>
      </c>
      <c r="D26" s="6" t="str">
        <f>IF('Données Gaz'!D22&lt;&gt;"",'Données Gaz'!D22,"")</f>
        <v/>
      </c>
      <c r="E26" s="4" t="str">
        <f t="shared" si="5"/>
        <v/>
      </c>
      <c r="G26" s="9" t="str">
        <f t="shared" si="6"/>
        <v/>
      </c>
      <c r="H26" s="5" t="str">
        <f t="shared" si="7"/>
        <v/>
      </c>
      <c r="I26" s="5" t="str">
        <f t="shared" si="8"/>
        <v/>
      </c>
    </row>
    <row r="27" spans="1:9">
      <c r="A27" s="8"/>
      <c r="B27" s="6" t="str">
        <f>IF('Données Gaz'!C23&lt;&gt;"",'Données Gaz'!C23,"")</f>
        <v/>
      </c>
      <c r="C27" s="6" t="str">
        <f>IF('Données Gaz'!C24&lt;&gt;"",'Données Gaz'!C24,"")</f>
        <v/>
      </c>
      <c r="D27" s="6" t="str">
        <f>IF('Données Gaz'!D23&lt;&gt;"",'Données Gaz'!D23,"")</f>
        <v/>
      </c>
      <c r="E27" s="4" t="str">
        <f t="shared" si="5"/>
        <v/>
      </c>
      <c r="G27" s="9" t="str">
        <f t="shared" si="6"/>
        <v/>
      </c>
      <c r="H27" s="5" t="str">
        <f t="shared" si="7"/>
        <v/>
      </c>
      <c r="I27" s="5" t="str">
        <f t="shared" si="8"/>
        <v/>
      </c>
    </row>
    <row r="28" spans="1:9">
      <c r="A28" s="8"/>
      <c r="B28" s="6" t="str">
        <f>IF('Données Gaz'!C24&lt;&gt;"",'Données Gaz'!C24,"")</f>
        <v/>
      </c>
      <c r="C28" s="6" t="str">
        <f>IF('Données Gaz'!C25&lt;&gt;"",'Données Gaz'!C25,"")</f>
        <v/>
      </c>
      <c r="D28" s="6" t="str">
        <f>IF('Données Gaz'!D24&lt;&gt;"",'Données Gaz'!D24,"")</f>
        <v/>
      </c>
      <c r="E28" s="4" t="str">
        <f t="shared" si="5"/>
        <v/>
      </c>
      <c r="G28" s="9" t="str">
        <f t="shared" si="6"/>
        <v/>
      </c>
      <c r="H28" s="5" t="str">
        <f t="shared" si="7"/>
        <v/>
      </c>
      <c r="I28" s="5" t="str">
        <f t="shared" si="8"/>
        <v/>
      </c>
    </row>
    <row r="29" spans="1:9">
      <c r="A29" s="8"/>
      <c r="B29" s="6" t="str">
        <f>IF('Données Gaz'!C25&lt;&gt;"",'Données Gaz'!C25,"")</f>
        <v/>
      </c>
      <c r="C29" s="6" t="str">
        <f>IF('Données Gaz'!C26&lt;&gt;"",'Données Gaz'!C26,"")</f>
        <v/>
      </c>
      <c r="D29" s="6" t="str">
        <f>IF('Données Gaz'!D25&lt;&gt;"",'Données Gaz'!D25,"")</f>
        <v/>
      </c>
      <c r="E29" s="4" t="str">
        <f t="shared" si="5"/>
        <v/>
      </c>
      <c r="G29" s="9" t="str">
        <f t="shared" si="6"/>
        <v/>
      </c>
      <c r="H29" s="5" t="str">
        <f t="shared" si="7"/>
        <v/>
      </c>
      <c r="I29" s="5" t="str">
        <f t="shared" si="8"/>
        <v/>
      </c>
    </row>
    <row r="30" spans="1:9">
      <c r="C30" s="7"/>
      <c r="D30" s="7"/>
      <c r="E30" s="7"/>
      <c r="I30" s="5"/>
    </row>
    <row r="31" spans="1:9">
      <c r="I31" s="5"/>
    </row>
    <row r="32" spans="1:9">
      <c r="I32" s="5"/>
    </row>
    <row r="33" spans="9:9">
      <c r="I33" s="5"/>
    </row>
    <row r="34" spans="9:9">
      <c r="I34" s="5"/>
    </row>
    <row r="35" spans="9:9">
      <c r="I35" s="5"/>
    </row>
    <row r="36" spans="9:9">
      <c r="I36" s="5"/>
    </row>
    <row r="37" spans="9:9">
      <c r="I37" s="5"/>
    </row>
    <row r="38" spans="9:9">
      <c r="I38" s="5"/>
    </row>
    <row r="39" spans="9:9">
      <c r="I39" s="5"/>
    </row>
    <row r="40" spans="9:9">
      <c r="I40" s="5"/>
    </row>
    <row r="41" spans="9:9">
      <c r="I41" s="5"/>
    </row>
    <row r="42" spans="9:9">
      <c r="I42" s="5"/>
    </row>
    <row r="43" spans="9:9">
      <c r="I43" s="5"/>
    </row>
    <row r="44" spans="9:9">
      <c r="I44" s="5"/>
    </row>
    <row r="45" spans="9:9">
      <c r="I45" s="5"/>
    </row>
    <row r="46" spans="9:9">
      <c r="I46" s="5"/>
    </row>
    <row r="47" spans="9:9">
      <c r="I47" s="5"/>
    </row>
    <row r="48" spans="9:9">
      <c r="I48" s="5"/>
    </row>
    <row r="49" spans="9:9">
      <c r="I49" s="5"/>
    </row>
    <row r="50" spans="9:9">
      <c r="I50" s="5"/>
    </row>
    <row r="51" spans="9:9">
      <c r="I51" s="5"/>
    </row>
    <row r="52" spans="9:9">
      <c r="I52" s="5"/>
    </row>
    <row r="53" spans="9:9">
      <c r="I53" s="5"/>
    </row>
    <row r="54" spans="9:9">
      <c r="I54" s="5"/>
    </row>
    <row r="55" spans="9:9">
      <c r="I55" s="5"/>
    </row>
    <row r="56" spans="9:9">
      <c r="I56" s="5"/>
    </row>
    <row r="57" spans="9:9">
      <c r="I57" s="5"/>
    </row>
    <row r="58" spans="9:9">
      <c r="I58" s="5"/>
    </row>
    <row r="59" spans="9:9">
      <c r="I59" s="5"/>
    </row>
    <row r="60" spans="9:9">
      <c r="I60" s="5"/>
    </row>
    <row r="61" spans="9:9">
      <c r="I61" s="5"/>
    </row>
    <row r="62" spans="9:9">
      <c r="I62" s="5"/>
    </row>
    <row r="63" spans="9:9">
      <c r="I63" s="5"/>
    </row>
    <row r="64" spans="9:9">
      <c r="I64" s="5"/>
    </row>
    <row r="65" spans="9:9">
      <c r="I65" s="5"/>
    </row>
    <row r="66" spans="9:9">
      <c r="I66" s="5"/>
    </row>
    <row r="67" spans="9:9">
      <c r="I67" s="5"/>
    </row>
  </sheetData>
  <pageMargins left="0.7" right="0.7" top="0.75" bottom="0.75" header="0.3" footer="0.3"/>
  <pageSetup paperSize="9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4"/>
  <dimension ref="A1:M70"/>
  <sheetViews>
    <sheetView workbookViewId="0">
      <selection sqref="A1:M70"/>
    </sheetView>
  </sheetViews>
  <sheetFormatPr baseColWidth="10" defaultRowHeight="15"/>
  <cols>
    <col min="2" max="2" width="34.28515625" customWidth="1"/>
    <col min="3" max="3" width="13.5703125" bestFit="1" customWidth="1"/>
    <col min="4" max="4" width="15.5703125" bestFit="1" customWidth="1"/>
  </cols>
  <sheetData>
    <row r="1" spans="1:13">
      <c r="A1" s="19" t="s">
        <v>11</v>
      </c>
      <c r="B1" s="19" t="s">
        <v>32</v>
      </c>
      <c r="C1" s="19" t="s">
        <v>33</v>
      </c>
      <c r="D1" s="19" t="s">
        <v>34</v>
      </c>
      <c r="E1" s="19" t="s">
        <v>12</v>
      </c>
      <c r="F1" s="19">
        <v>37628</v>
      </c>
      <c r="G1" s="19" t="s">
        <v>35</v>
      </c>
      <c r="H1" s="19" t="s">
        <v>36</v>
      </c>
      <c r="I1" s="19" t="s">
        <v>37</v>
      </c>
      <c r="J1" s="19" t="s">
        <v>38</v>
      </c>
      <c r="K1" s="19" t="s">
        <v>13</v>
      </c>
      <c r="L1" s="19" t="str">
        <f>RIGHT(I1,5)</f>
        <v>00503</v>
      </c>
      <c r="M1" s="19" t="str">
        <f>RIGHT(J1,5)</f>
        <v>00861</v>
      </c>
    </row>
    <row r="2" spans="1:13">
      <c r="A2" s="19" t="s">
        <v>11</v>
      </c>
      <c r="B2" s="19" t="s">
        <v>32</v>
      </c>
      <c r="C2" s="19" t="s">
        <v>33</v>
      </c>
      <c r="D2" s="19" t="s">
        <v>34</v>
      </c>
      <c r="E2" s="19" t="s">
        <v>12</v>
      </c>
      <c r="F2" s="19">
        <v>37810</v>
      </c>
      <c r="G2" s="19" t="s">
        <v>35</v>
      </c>
      <c r="H2" s="19" t="s">
        <v>36</v>
      </c>
      <c r="I2" s="19" t="s">
        <v>39</v>
      </c>
      <c r="J2" s="19" t="s">
        <v>40</v>
      </c>
      <c r="K2" s="19" t="s">
        <v>41</v>
      </c>
      <c r="L2" s="19" t="str">
        <f t="shared" ref="L2:M17" si="0">RIGHT(I2,5)</f>
        <v>03436</v>
      </c>
      <c r="M2" s="19" t="str">
        <f t="shared" si="0"/>
        <v>06676</v>
      </c>
    </row>
    <row r="3" spans="1:13">
      <c r="A3" s="19" t="s">
        <v>11</v>
      </c>
      <c r="B3" s="19" t="s">
        <v>32</v>
      </c>
      <c r="C3" s="19" t="s">
        <v>33</v>
      </c>
      <c r="D3" s="19" t="s">
        <v>34</v>
      </c>
      <c r="E3" s="19" t="s">
        <v>12</v>
      </c>
      <c r="F3" s="19">
        <v>37994</v>
      </c>
      <c r="G3" s="19" t="s">
        <v>35</v>
      </c>
      <c r="H3" s="19" t="s">
        <v>36</v>
      </c>
      <c r="I3" s="19" t="s">
        <v>42</v>
      </c>
      <c r="J3" s="19" t="s">
        <v>43</v>
      </c>
      <c r="K3" s="19" t="s">
        <v>13</v>
      </c>
      <c r="L3" s="19" t="str">
        <f t="shared" si="0"/>
        <v>05762</v>
      </c>
      <c r="M3" s="19" t="str">
        <f t="shared" si="0"/>
        <v>11566</v>
      </c>
    </row>
    <row r="4" spans="1:13">
      <c r="A4" s="19" t="s">
        <v>11</v>
      </c>
      <c r="B4" s="19" t="s">
        <v>32</v>
      </c>
      <c r="C4" s="19" t="s">
        <v>33</v>
      </c>
      <c r="D4" s="19" t="s">
        <v>34</v>
      </c>
      <c r="E4" s="19" t="s">
        <v>12</v>
      </c>
      <c r="F4" s="19">
        <v>38175</v>
      </c>
      <c r="G4" s="19" t="s">
        <v>35</v>
      </c>
      <c r="H4" s="19" t="s">
        <v>36</v>
      </c>
      <c r="I4" s="19" t="s">
        <v>44</v>
      </c>
      <c r="J4" s="19" t="s">
        <v>45</v>
      </c>
      <c r="K4" s="19" t="s">
        <v>41</v>
      </c>
      <c r="L4" s="19" t="str">
        <f t="shared" si="0"/>
        <v>08317</v>
      </c>
      <c r="M4" s="19" t="str">
        <f t="shared" si="0"/>
        <v>17136</v>
      </c>
    </row>
    <row r="5" spans="1:13">
      <c r="A5" s="19" t="s">
        <v>11</v>
      </c>
      <c r="B5" s="19" t="s">
        <v>32</v>
      </c>
      <c r="C5" s="19" t="s">
        <v>33</v>
      </c>
      <c r="D5" s="19" t="s">
        <v>34</v>
      </c>
      <c r="E5" s="19" t="s">
        <v>12</v>
      </c>
      <c r="F5" s="19">
        <v>38362</v>
      </c>
      <c r="G5" s="19" t="s">
        <v>35</v>
      </c>
      <c r="H5" s="19" t="s">
        <v>36</v>
      </c>
      <c r="I5" s="19" t="s">
        <v>46</v>
      </c>
      <c r="J5" s="19" t="s">
        <v>47</v>
      </c>
      <c r="K5" s="19" t="s">
        <v>13</v>
      </c>
      <c r="L5" s="19" t="str">
        <f t="shared" si="0"/>
        <v>11492</v>
      </c>
      <c r="M5" s="19" t="str">
        <f t="shared" si="0"/>
        <v>23559</v>
      </c>
    </row>
    <row r="6" spans="1:13">
      <c r="A6" s="19" t="s">
        <v>11</v>
      </c>
      <c r="B6" s="19" t="s">
        <v>32</v>
      </c>
      <c r="C6" s="19" t="s">
        <v>33</v>
      </c>
      <c r="D6" s="19" t="s">
        <v>34</v>
      </c>
      <c r="E6" s="19" t="s">
        <v>12</v>
      </c>
      <c r="F6" s="19">
        <v>38540</v>
      </c>
      <c r="G6" s="19" t="s">
        <v>35</v>
      </c>
      <c r="H6" s="19" t="s">
        <v>36</v>
      </c>
      <c r="I6" s="19" t="s">
        <v>48</v>
      </c>
      <c r="J6" s="19" t="s">
        <v>49</v>
      </c>
      <c r="K6" s="19" t="s">
        <v>41</v>
      </c>
      <c r="L6" s="19" t="str">
        <f t="shared" si="0"/>
        <v>14222</v>
      </c>
      <c r="M6" s="19" t="str">
        <f t="shared" si="0"/>
        <v>29300</v>
      </c>
    </row>
    <row r="7" spans="1:13">
      <c r="A7" s="19" t="s">
        <v>11</v>
      </c>
      <c r="B7" s="19" t="s">
        <v>50</v>
      </c>
      <c r="C7" s="19" t="s">
        <v>51</v>
      </c>
      <c r="D7" s="19" t="s">
        <v>34</v>
      </c>
      <c r="E7" s="19" t="s">
        <v>12</v>
      </c>
      <c r="F7" s="19">
        <v>38855</v>
      </c>
      <c r="G7" s="19" t="s">
        <v>35</v>
      </c>
      <c r="H7" s="19" t="s">
        <v>52</v>
      </c>
      <c r="I7" s="19" t="s">
        <v>53</v>
      </c>
      <c r="J7" s="19" t="s">
        <v>54</v>
      </c>
      <c r="K7" s="19" t="s">
        <v>55</v>
      </c>
      <c r="L7" s="19" t="str">
        <f t="shared" si="0"/>
        <v>18920</v>
      </c>
      <c r="M7" s="19" t="str">
        <f t="shared" si="0"/>
        <v>40270</v>
      </c>
    </row>
    <row r="8" spans="1:13">
      <c r="A8" s="19" t="s">
        <v>11</v>
      </c>
      <c r="B8" s="19" t="s">
        <v>50</v>
      </c>
      <c r="C8" s="19" t="s">
        <v>51</v>
      </c>
      <c r="D8" s="19" t="s">
        <v>34</v>
      </c>
      <c r="E8" s="19" t="s">
        <v>12</v>
      </c>
      <c r="F8" s="19">
        <v>38922</v>
      </c>
      <c r="G8" s="19" t="s">
        <v>35</v>
      </c>
      <c r="H8" s="19" t="s">
        <v>52</v>
      </c>
      <c r="I8" s="19" t="s">
        <v>53</v>
      </c>
      <c r="J8" s="19" t="s">
        <v>54</v>
      </c>
      <c r="K8" s="19" t="s">
        <v>15</v>
      </c>
      <c r="L8" s="19" t="str">
        <f t="shared" si="0"/>
        <v>18920</v>
      </c>
      <c r="M8" s="19" t="str">
        <f t="shared" si="0"/>
        <v>40270</v>
      </c>
    </row>
    <row r="9" spans="1:13">
      <c r="A9" s="19" t="s">
        <v>11</v>
      </c>
      <c r="B9" s="19" t="s">
        <v>50</v>
      </c>
      <c r="C9" s="19" t="s">
        <v>51</v>
      </c>
      <c r="D9" s="19" t="s">
        <v>34</v>
      </c>
      <c r="E9" s="19" t="s">
        <v>12</v>
      </c>
      <c r="F9" s="19">
        <v>39098</v>
      </c>
      <c r="G9" s="19" t="s">
        <v>35</v>
      </c>
      <c r="H9" s="19" t="s">
        <v>52</v>
      </c>
      <c r="I9" s="19" t="s">
        <v>56</v>
      </c>
      <c r="J9" s="19" t="s">
        <v>57</v>
      </c>
      <c r="K9" s="19" t="s">
        <v>41</v>
      </c>
      <c r="L9" s="19" t="str">
        <f t="shared" si="0"/>
        <v>21397</v>
      </c>
      <c r="M9" s="19" t="str">
        <f t="shared" si="0"/>
        <v>45318</v>
      </c>
    </row>
    <row r="10" spans="1:13">
      <c r="A10" s="19" t="s">
        <v>11</v>
      </c>
      <c r="B10" s="19" t="s">
        <v>50</v>
      </c>
      <c r="C10" s="19" t="s">
        <v>51</v>
      </c>
      <c r="D10" s="19" t="s">
        <v>34</v>
      </c>
      <c r="E10" s="19" t="s">
        <v>12</v>
      </c>
      <c r="F10" s="19">
        <v>39275</v>
      </c>
      <c r="G10" s="19" t="s">
        <v>35</v>
      </c>
      <c r="H10" s="19" t="s">
        <v>52</v>
      </c>
      <c r="I10" s="19" t="s">
        <v>58</v>
      </c>
      <c r="J10" s="19" t="s">
        <v>59</v>
      </c>
      <c r="K10" s="19" t="s">
        <v>13</v>
      </c>
      <c r="L10" s="19" t="str">
        <f t="shared" si="0"/>
        <v>21653</v>
      </c>
      <c r="M10" s="19" t="str">
        <f t="shared" si="0"/>
        <v>45776</v>
      </c>
    </row>
    <row r="11" spans="1:13">
      <c r="A11" s="19" t="s">
        <v>11</v>
      </c>
      <c r="B11" s="19" t="s">
        <v>50</v>
      </c>
      <c r="C11" s="19" t="s">
        <v>51</v>
      </c>
      <c r="D11" s="19" t="s">
        <v>34</v>
      </c>
      <c r="E11" s="19" t="s">
        <v>12</v>
      </c>
      <c r="F11" s="19">
        <v>39275</v>
      </c>
      <c r="G11" s="19" t="s">
        <v>35</v>
      </c>
      <c r="H11" s="19" t="s">
        <v>60</v>
      </c>
      <c r="I11" s="19" t="s">
        <v>61</v>
      </c>
      <c r="J11" s="19" t="s">
        <v>62</v>
      </c>
      <c r="K11" s="19" t="s">
        <v>13</v>
      </c>
      <c r="L11" s="19" t="str">
        <f t="shared" si="0"/>
        <v>00037</v>
      </c>
      <c r="M11" s="19" t="str">
        <f t="shared" si="0"/>
        <v>00096</v>
      </c>
    </row>
    <row r="12" spans="1:13">
      <c r="A12" s="19" t="s">
        <v>11</v>
      </c>
      <c r="B12" s="19" t="s">
        <v>50</v>
      </c>
      <c r="C12" s="19" t="s">
        <v>51</v>
      </c>
      <c r="D12" s="19" t="s">
        <v>34</v>
      </c>
      <c r="E12" s="19" t="s">
        <v>12</v>
      </c>
      <c r="F12" s="19">
        <v>39275</v>
      </c>
      <c r="G12" s="19" t="s">
        <v>35</v>
      </c>
      <c r="H12" s="19" t="s">
        <v>63</v>
      </c>
      <c r="I12" s="19" t="s">
        <v>64</v>
      </c>
      <c r="J12" s="19" t="s">
        <v>65</v>
      </c>
      <c r="K12" s="19" t="s">
        <v>13</v>
      </c>
      <c r="L12" s="19" t="str">
        <f t="shared" si="0"/>
        <v>00200</v>
      </c>
      <c r="M12" s="19" t="str">
        <f t="shared" si="0"/>
        <v>00324</v>
      </c>
    </row>
    <row r="13" spans="1:13">
      <c r="A13" s="19" t="s">
        <v>11</v>
      </c>
      <c r="B13" s="19" t="s">
        <v>50</v>
      </c>
      <c r="C13" s="19" t="s">
        <v>51</v>
      </c>
      <c r="D13" s="19" t="s">
        <v>34</v>
      </c>
      <c r="E13" s="19" t="s">
        <v>12</v>
      </c>
      <c r="F13" s="19">
        <v>39653</v>
      </c>
      <c r="G13" s="19" t="s">
        <v>35</v>
      </c>
      <c r="H13" s="19" t="s">
        <v>52</v>
      </c>
      <c r="I13" s="19" t="s">
        <v>66</v>
      </c>
      <c r="J13" s="19" t="s">
        <v>67</v>
      </c>
      <c r="K13" s="19" t="s">
        <v>68</v>
      </c>
      <c r="L13" s="19" t="str">
        <f t="shared" si="0"/>
        <v>24596</v>
      </c>
      <c r="M13" s="19" t="str">
        <f t="shared" si="0"/>
        <v>51712</v>
      </c>
    </row>
    <row r="14" spans="1:13">
      <c r="A14" s="19" t="s">
        <v>11</v>
      </c>
      <c r="B14" s="19" t="s">
        <v>50</v>
      </c>
      <c r="C14" s="19" t="s">
        <v>51</v>
      </c>
      <c r="D14" s="19" t="s">
        <v>34</v>
      </c>
      <c r="E14" s="19" t="s">
        <v>12</v>
      </c>
      <c r="F14" s="19">
        <v>39653</v>
      </c>
      <c r="G14" s="19" t="s">
        <v>35</v>
      </c>
      <c r="H14" s="19" t="s">
        <v>60</v>
      </c>
      <c r="I14" s="19" t="s">
        <v>69</v>
      </c>
      <c r="J14" s="19" t="s">
        <v>70</v>
      </c>
      <c r="K14" s="19" t="s">
        <v>68</v>
      </c>
      <c r="L14" s="19" t="str">
        <f t="shared" si="0"/>
        <v>00076</v>
      </c>
      <c r="M14" s="19" t="str">
        <f t="shared" si="0"/>
        <v>00199</v>
      </c>
    </row>
    <row r="15" spans="1:13">
      <c r="A15" s="19" t="s">
        <v>11</v>
      </c>
      <c r="B15" s="19" t="s">
        <v>50</v>
      </c>
      <c r="C15" s="19" t="s">
        <v>51</v>
      </c>
      <c r="D15" s="19" t="s">
        <v>34</v>
      </c>
      <c r="E15" s="19" t="s">
        <v>12</v>
      </c>
      <c r="F15" s="19">
        <v>39653</v>
      </c>
      <c r="G15" s="19" t="s">
        <v>35</v>
      </c>
      <c r="H15" s="19" t="s">
        <v>63</v>
      </c>
      <c r="I15" s="19" t="s">
        <v>71</v>
      </c>
      <c r="J15" s="19" t="s">
        <v>72</v>
      </c>
      <c r="K15" s="19" t="s">
        <v>68</v>
      </c>
      <c r="L15" s="19" t="str">
        <f t="shared" si="0"/>
        <v>00421</v>
      </c>
      <c r="M15" s="19" t="str">
        <f t="shared" si="0"/>
        <v>00683</v>
      </c>
    </row>
    <row r="16" spans="1:13">
      <c r="A16" s="19" t="s">
        <v>11</v>
      </c>
      <c r="B16" s="19" t="s">
        <v>50</v>
      </c>
      <c r="C16" s="19" t="s">
        <v>51</v>
      </c>
      <c r="D16" s="19" t="s">
        <v>34</v>
      </c>
      <c r="E16" s="19" t="s">
        <v>12</v>
      </c>
      <c r="F16" s="19">
        <v>40018</v>
      </c>
      <c r="G16" s="19" t="s">
        <v>35</v>
      </c>
      <c r="H16" s="19" t="s">
        <v>52</v>
      </c>
      <c r="I16" s="19" t="s">
        <v>73</v>
      </c>
      <c r="J16" s="19" t="s">
        <v>74</v>
      </c>
      <c r="K16" s="19" t="s">
        <v>68</v>
      </c>
      <c r="L16" s="19" t="str">
        <f t="shared" si="0"/>
        <v>28211</v>
      </c>
      <c r="M16" s="19" t="str">
        <f t="shared" si="0"/>
        <v>58994</v>
      </c>
    </row>
    <row r="17" spans="1:13">
      <c r="A17" s="19" t="s">
        <v>11</v>
      </c>
      <c r="B17" s="19" t="s">
        <v>50</v>
      </c>
      <c r="C17" s="19" t="s">
        <v>51</v>
      </c>
      <c r="D17" s="19" t="s">
        <v>34</v>
      </c>
      <c r="E17" s="19" t="s">
        <v>12</v>
      </c>
      <c r="F17" s="19">
        <v>40018</v>
      </c>
      <c r="G17" s="19" t="s">
        <v>35</v>
      </c>
      <c r="H17" s="19" t="s">
        <v>60</v>
      </c>
      <c r="I17" s="19" t="s">
        <v>75</v>
      </c>
      <c r="J17" s="19" t="s">
        <v>76</v>
      </c>
      <c r="K17" s="19" t="s">
        <v>68</v>
      </c>
      <c r="L17" s="19" t="str">
        <f t="shared" si="0"/>
        <v>00111</v>
      </c>
      <c r="M17" s="19" t="str">
        <f t="shared" si="0"/>
        <v>00294</v>
      </c>
    </row>
    <row r="18" spans="1:13">
      <c r="A18" s="19" t="s">
        <v>11</v>
      </c>
      <c r="B18" s="19" t="s">
        <v>50</v>
      </c>
      <c r="C18" s="19" t="s">
        <v>51</v>
      </c>
      <c r="D18" s="19" t="s">
        <v>34</v>
      </c>
      <c r="E18" s="19" t="s">
        <v>12</v>
      </c>
      <c r="F18" s="19">
        <v>40018</v>
      </c>
      <c r="G18" s="19" t="s">
        <v>35</v>
      </c>
      <c r="H18" s="19" t="s">
        <v>63</v>
      </c>
      <c r="I18" s="19" t="s">
        <v>77</v>
      </c>
      <c r="J18" s="19" t="s">
        <v>78</v>
      </c>
      <c r="K18" s="19" t="s">
        <v>68</v>
      </c>
      <c r="L18" s="19" t="str">
        <f t="shared" ref="L18:M66" si="1">RIGHT(I18,5)</f>
        <v>00599</v>
      </c>
      <c r="M18" s="19" t="str">
        <f t="shared" si="1"/>
        <v>00972</v>
      </c>
    </row>
    <row r="19" spans="1:13">
      <c r="A19" s="19" t="s">
        <v>11</v>
      </c>
      <c r="B19" s="19" t="s">
        <v>79</v>
      </c>
      <c r="C19" s="19" t="s">
        <v>80</v>
      </c>
      <c r="D19" s="19" t="s">
        <v>34</v>
      </c>
      <c r="E19" s="19" t="s">
        <v>12</v>
      </c>
      <c r="F19" s="19">
        <v>40287</v>
      </c>
      <c r="G19" s="19" t="s">
        <v>35</v>
      </c>
      <c r="H19" s="19" t="s">
        <v>81</v>
      </c>
      <c r="I19" s="19" t="s">
        <v>82</v>
      </c>
      <c r="J19" s="19" t="s">
        <v>83</v>
      </c>
      <c r="K19" s="19" t="s">
        <v>55</v>
      </c>
      <c r="L19" s="19" t="str">
        <f t="shared" si="1"/>
        <v>25564</v>
      </c>
      <c r="M19" s="19" t="str">
        <f t="shared" si="1"/>
        <v>55268</v>
      </c>
    </row>
    <row r="20" spans="1:13">
      <c r="A20" s="19" t="s">
        <v>11</v>
      </c>
      <c r="B20" s="19" t="s">
        <v>79</v>
      </c>
      <c r="C20" s="19" t="s">
        <v>80</v>
      </c>
      <c r="D20" s="19" t="s">
        <v>34</v>
      </c>
      <c r="E20" s="19" t="s">
        <v>12</v>
      </c>
      <c r="F20" s="19">
        <v>40287</v>
      </c>
      <c r="G20" s="19" t="s">
        <v>35</v>
      </c>
      <c r="H20" s="19" t="s">
        <v>84</v>
      </c>
      <c r="I20" s="19" t="s">
        <v>85</v>
      </c>
      <c r="J20" s="19" t="s">
        <v>86</v>
      </c>
      <c r="K20" s="19" t="s">
        <v>55</v>
      </c>
      <c r="L20" s="19" t="str">
        <f t="shared" si="1"/>
        <v>00349</v>
      </c>
      <c r="M20" s="19" t="str">
        <f t="shared" si="1"/>
        <v>00760</v>
      </c>
    </row>
    <row r="21" spans="1:13">
      <c r="A21" s="19" t="s">
        <v>11</v>
      </c>
      <c r="B21" s="19" t="s">
        <v>79</v>
      </c>
      <c r="C21" s="19" t="s">
        <v>80</v>
      </c>
      <c r="D21" s="19" t="s">
        <v>34</v>
      </c>
      <c r="E21" s="19" t="s">
        <v>12</v>
      </c>
      <c r="F21" s="19">
        <v>40287</v>
      </c>
      <c r="G21" s="19" t="s">
        <v>35</v>
      </c>
      <c r="H21" s="19" t="s">
        <v>87</v>
      </c>
      <c r="I21" s="19" t="s">
        <v>88</v>
      </c>
      <c r="J21" s="19" t="s">
        <v>89</v>
      </c>
      <c r="K21" s="19" t="s">
        <v>55</v>
      </c>
      <c r="L21" s="19" t="str">
        <f t="shared" si="1"/>
        <v>00258</v>
      </c>
      <c r="M21" s="19" t="str">
        <f t="shared" si="1"/>
        <v>00379</v>
      </c>
    </row>
    <row r="22" spans="1:13">
      <c r="A22" s="19" t="s">
        <v>11</v>
      </c>
      <c r="B22" s="19" t="s">
        <v>79</v>
      </c>
      <c r="C22" s="19" t="s">
        <v>80</v>
      </c>
      <c r="D22" s="19" t="s">
        <v>34</v>
      </c>
      <c r="E22" s="19" t="s">
        <v>12</v>
      </c>
      <c r="F22" s="19">
        <v>40382</v>
      </c>
      <c r="G22" s="19" t="s">
        <v>35</v>
      </c>
      <c r="H22" s="19" t="s">
        <v>81</v>
      </c>
      <c r="I22" s="19" t="s">
        <v>90</v>
      </c>
      <c r="J22" s="19" t="s">
        <v>91</v>
      </c>
      <c r="K22" s="19" t="s">
        <v>15</v>
      </c>
      <c r="L22" s="19" t="str">
        <f t="shared" si="1"/>
        <v>25807</v>
      </c>
      <c r="M22" s="19" t="str">
        <f t="shared" si="1"/>
        <v>55511</v>
      </c>
    </row>
    <row r="23" spans="1:13">
      <c r="A23" s="19" t="s">
        <v>11</v>
      </c>
      <c r="B23" s="19" t="s">
        <v>79</v>
      </c>
      <c r="C23" s="19" t="s">
        <v>80</v>
      </c>
      <c r="D23" s="19" t="s">
        <v>34</v>
      </c>
      <c r="E23" s="19" t="s">
        <v>12</v>
      </c>
      <c r="F23" s="19">
        <v>40382</v>
      </c>
      <c r="G23" s="19" t="s">
        <v>35</v>
      </c>
      <c r="H23" s="19" t="s">
        <v>84</v>
      </c>
      <c r="I23" s="19" t="s">
        <v>85</v>
      </c>
      <c r="J23" s="19" t="s">
        <v>86</v>
      </c>
      <c r="K23" s="19" t="s">
        <v>15</v>
      </c>
      <c r="L23" s="19" t="str">
        <f t="shared" si="1"/>
        <v>00349</v>
      </c>
      <c r="M23" s="19" t="str">
        <f t="shared" si="1"/>
        <v>00760</v>
      </c>
    </row>
    <row r="24" spans="1:13">
      <c r="A24" s="19" t="s">
        <v>11</v>
      </c>
      <c r="B24" s="19" t="s">
        <v>79</v>
      </c>
      <c r="C24" s="19" t="s">
        <v>80</v>
      </c>
      <c r="D24" s="19" t="s">
        <v>34</v>
      </c>
      <c r="E24" s="19" t="s">
        <v>12</v>
      </c>
      <c r="F24" s="19">
        <v>40382</v>
      </c>
      <c r="G24" s="19" t="s">
        <v>35</v>
      </c>
      <c r="H24" s="19" t="s">
        <v>87</v>
      </c>
      <c r="I24" s="19" t="s">
        <v>88</v>
      </c>
      <c r="J24" s="19" t="s">
        <v>89</v>
      </c>
      <c r="K24" s="19" t="s">
        <v>15</v>
      </c>
      <c r="L24" s="19" t="str">
        <f t="shared" si="1"/>
        <v>00258</v>
      </c>
      <c r="M24" s="19" t="str">
        <f t="shared" si="1"/>
        <v>00379</v>
      </c>
    </row>
    <row r="25" spans="1:13">
      <c r="A25" s="19" t="s">
        <v>11</v>
      </c>
      <c r="B25" s="19" t="s">
        <v>79</v>
      </c>
      <c r="C25" s="19" t="s">
        <v>80</v>
      </c>
      <c r="D25" s="19" t="s">
        <v>34</v>
      </c>
      <c r="E25" s="19" t="s">
        <v>12</v>
      </c>
      <c r="F25" s="19">
        <v>40428</v>
      </c>
      <c r="G25" s="19" t="s">
        <v>35</v>
      </c>
      <c r="H25" s="19" t="s">
        <v>81</v>
      </c>
      <c r="I25" s="19" t="s">
        <v>92</v>
      </c>
      <c r="J25" s="19" t="s">
        <v>93</v>
      </c>
      <c r="K25" s="19" t="s">
        <v>14</v>
      </c>
      <c r="L25" s="19" t="str">
        <f t="shared" si="1"/>
        <v>25840</v>
      </c>
      <c r="M25" s="19" t="str">
        <f t="shared" si="1"/>
        <v>55544</v>
      </c>
    </row>
    <row r="26" spans="1:13">
      <c r="A26" s="19" t="s">
        <v>11</v>
      </c>
      <c r="B26" s="19" t="s">
        <v>79</v>
      </c>
      <c r="C26" s="19" t="s">
        <v>80</v>
      </c>
      <c r="D26" s="19" t="s">
        <v>34</v>
      </c>
      <c r="E26" s="19" t="s">
        <v>12</v>
      </c>
      <c r="F26" s="19">
        <v>40428</v>
      </c>
      <c r="G26" s="19" t="s">
        <v>35</v>
      </c>
      <c r="H26" s="19" t="s">
        <v>84</v>
      </c>
      <c r="I26" s="19" t="s">
        <v>85</v>
      </c>
      <c r="J26" s="19" t="s">
        <v>86</v>
      </c>
      <c r="K26" s="19" t="s">
        <v>14</v>
      </c>
      <c r="L26" s="19" t="str">
        <f t="shared" si="1"/>
        <v>00349</v>
      </c>
      <c r="M26" s="19" t="str">
        <f t="shared" si="1"/>
        <v>00760</v>
      </c>
    </row>
    <row r="27" spans="1:13">
      <c r="A27" s="19" t="s">
        <v>11</v>
      </c>
      <c r="B27" s="19" t="s">
        <v>79</v>
      </c>
      <c r="C27" s="19" t="s">
        <v>80</v>
      </c>
      <c r="D27" s="19" t="s">
        <v>34</v>
      </c>
      <c r="E27" s="19" t="s">
        <v>12</v>
      </c>
      <c r="F27" s="19">
        <v>40428</v>
      </c>
      <c r="G27" s="19" t="s">
        <v>35</v>
      </c>
      <c r="H27" s="19" t="s">
        <v>87</v>
      </c>
      <c r="I27" s="19" t="s">
        <v>88</v>
      </c>
      <c r="J27" s="19" t="s">
        <v>89</v>
      </c>
      <c r="K27" s="19" t="s">
        <v>14</v>
      </c>
      <c r="L27" s="19" t="str">
        <f t="shared" si="1"/>
        <v>00258</v>
      </c>
      <c r="M27" s="19" t="str">
        <f t="shared" si="1"/>
        <v>00379</v>
      </c>
    </row>
    <row r="28" spans="1:13">
      <c r="A28" s="19" t="s">
        <v>11</v>
      </c>
      <c r="B28" s="19" t="s">
        <v>79</v>
      </c>
      <c r="C28" s="19" t="s">
        <v>80</v>
      </c>
      <c r="D28" s="19" t="s">
        <v>34</v>
      </c>
      <c r="E28" s="19" t="s">
        <v>12</v>
      </c>
      <c r="F28" s="19">
        <v>40490</v>
      </c>
      <c r="G28" s="19" t="s">
        <v>35</v>
      </c>
      <c r="H28" s="19" t="s">
        <v>81</v>
      </c>
      <c r="I28" s="19" t="s">
        <v>94</v>
      </c>
      <c r="J28" s="19" t="s">
        <v>95</v>
      </c>
      <c r="K28" s="19" t="s">
        <v>14</v>
      </c>
      <c r="L28" s="19" t="str">
        <f t="shared" si="1"/>
        <v>26003</v>
      </c>
      <c r="M28" s="19" t="str">
        <f t="shared" si="1"/>
        <v>55707</v>
      </c>
    </row>
    <row r="29" spans="1:13">
      <c r="A29" s="19" t="s">
        <v>11</v>
      </c>
      <c r="B29" s="19" t="s">
        <v>79</v>
      </c>
      <c r="C29" s="19" t="s">
        <v>80</v>
      </c>
      <c r="D29" s="19" t="s">
        <v>34</v>
      </c>
      <c r="E29" s="19" t="s">
        <v>12</v>
      </c>
      <c r="F29" s="19">
        <v>40490</v>
      </c>
      <c r="G29" s="19" t="s">
        <v>35</v>
      </c>
      <c r="H29" s="19" t="s">
        <v>84</v>
      </c>
      <c r="I29" s="19" t="s">
        <v>96</v>
      </c>
      <c r="J29" s="19" t="s">
        <v>97</v>
      </c>
      <c r="K29" s="19" t="s">
        <v>14</v>
      </c>
      <c r="L29" s="19" t="str">
        <f t="shared" si="1"/>
        <v>00449</v>
      </c>
      <c r="M29" s="19" t="str">
        <f t="shared" si="1"/>
        <v>00915</v>
      </c>
    </row>
    <row r="30" spans="1:13">
      <c r="A30" s="19" t="s">
        <v>11</v>
      </c>
      <c r="B30" s="19" t="s">
        <v>79</v>
      </c>
      <c r="C30" s="19" t="s">
        <v>80</v>
      </c>
      <c r="D30" s="19" t="s">
        <v>34</v>
      </c>
      <c r="E30" s="19" t="s">
        <v>12</v>
      </c>
      <c r="F30" s="19">
        <v>40490</v>
      </c>
      <c r="G30" s="19" t="s">
        <v>35</v>
      </c>
      <c r="H30" s="19" t="s">
        <v>87</v>
      </c>
      <c r="I30" s="19" t="s">
        <v>88</v>
      </c>
      <c r="J30" s="19" t="s">
        <v>89</v>
      </c>
      <c r="K30" s="19" t="s">
        <v>14</v>
      </c>
      <c r="L30" s="19" t="str">
        <f t="shared" si="1"/>
        <v>00258</v>
      </c>
      <c r="M30" s="19" t="str">
        <f t="shared" si="1"/>
        <v>00379</v>
      </c>
    </row>
    <row r="31" spans="1:13">
      <c r="A31" s="19" t="s">
        <v>11</v>
      </c>
      <c r="B31" s="19" t="s">
        <v>79</v>
      </c>
      <c r="C31" s="19" t="s">
        <v>80</v>
      </c>
      <c r="D31" s="19" t="s">
        <v>34</v>
      </c>
      <c r="E31" s="19" t="s">
        <v>12</v>
      </c>
      <c r="F31" s="19">
        <v>40567</v>
      </c>
      <c r="G31" s="19" t="s">
        <v>35</v>
      </c>
      <c r="H31" s="19" t="s">
        <v>84</v>
      </c>
      <c r="I31" s="19" t="s">
        <v>98</v>
      </c>
      <c r="J31" s="19" t="s">
        <v>99</v>
      </c>
      <c r="K31" s="19" t="s">
        <v>15</v>
      </c>
      <c r="L31" s="19" t="str">
        <f t="shared" si="1"/>
        <v>00782</v>
      </c>
      <c r="M31" s="19" t="str">
        <f t="shared" si="1"/>
        <v>01433</v>
      </c>
    </row>
    <row r="32" spans="1:13">
      <c r="A32" s="19" t="s">
        <v>11</v>
      </c>
      <c r="B32" s="19" t="s">
        <v>79</v>
      </c>
      <c r="C32" s="19" t="s">
        <v>80</v>
      </c>
      <c r="D32" s="19" t="s">
        <v>34</v>
      </c>
      <c r="E32" s="19" t="s">
        <v>12</v>
      </c>
      <c r="F32" s="19">
        <v>40567</v>
      </c>
      <c r="G32" s="19" t="s">
        <v>35</v>
      </c>
      <c r="H32" s="19" t="s">
        <v>87</v>
      </c>
      <c r="I32" s="19" t="s">
        <v>100</v>
      </c>
      <c r="J32" s="19" t="s">
        <v>101</v>
      </c>
      <c r="K32" s="19" t="s">
        <v>15</v>
      </c>
      <c r="L32" s="19" t="str">
        <f t="shared" si="1"/>
        <v>00369</v>
      </c>
      <c r="M32" s="19" t="str">
        <f t="shared" si="1"/>
        <v>00527</v>
      </c>
    </row>
    <row r="33" spans="1:13">
      <c r="A33" s="19" t="s">
        <v>11</v>
      </c>
      <c r="B33" s="19" t="s">
        <v>79</v>
      </c>
      <c r="C33" s="19" t="s">
        <v>80</v>
      </c>
      <c r="D33" s="19" t="s">
        <v>34</v>
      </c>
      <c r="E33" s="19" t="s">
        <v>12</v>
      </c>
      <c r="F33" s="19">
        <v>40609</v>
      </c>
      <c r="G33" s="19" t="s">
        <v>35</v>
      </c>
      <c r="H33" s="19" t="s">
        <v>81</v>
      </c>
      <c r="I33" s="19" t="s">
        <v>102</v>
      </c>
      <c r="J33" s="19" t="s">
        <v>103</v>
      </c>
      <c r="K33" s="19" t="s">
        <v>14</v>
      </c>
      <c r="L33" s="19" t="str">
        <f t="shared" si="1"/>
        <v>26441</v>
      </c>
      <c r="M33" s="19" t="str">
        <f t="shared" si="1"/>
        <v>56145</v>
      </c>
    </row>
    <row r="34" spans="1:13">
      <c r="A34" s="19" t="s">
        <v>11</v>
      </c>
      <c r="B34" s="19" t="s">
        <v>79</v>
      </c>
      <c r="C34" s="19" t="s">
        <v>80</v>
      </c>
      <c r="D34" s="19" t="s">
        <v>34</v>
      </c>
      <c r="E34" s="19" t="s">
        <v>12</v>
      </c>
      <c r="F34" s="19">
        <v>40609</v>
      </c>
      <c r="G34" s="19" t="s">
        <v>35</v>
      </c>
      <c r="H34" s="19" t="s">
        <v>84</v>
      </c>
      <c r="I34" s="19" t="s">
        <v>104</v>
      </c>
      <c r="J34" s="19" t="s">
        <v>105</v>
      </c>
      <c r="K34" s="19" t="s">
        <v>14</v>
      </c>
      <c r="L34" s="19" t="str">
        <f t="shared" si="1"/>
        <v>00932</v>
      </c>
      <c r="M34" s="19" t="str">
        <f t="shared" si="1"/>
        <v>01666</v>
      </c>
    </row>
    <row r="35" spans="1:13">
      <c r="A35" s="19" t="s">
        <v>11</v>
      </c>
      <c r="B35" s="19" t="s">
        <v>79</v>
      </c>
      <c r="C35" s="19" t="s">
        <v>80</v>
      </c>
      <c r="D35" s="19" t="s">
        <v>34</v>
      </c>
      <c r="E35" s="19" t="s">
        <v>12</v>
      </c>
      <c r="F35" s="19">
        <v>40609</v>
      </c>
      <c r="G35" s="19" t="s">
        <v>35</v>
      </c>
      <c r="H35" s="19" t="s">
        <v>87</v>
      </c>
      <c r="I35" s="19" t="s">
        <v>106</v>
      </c>
      <c r="J35" s="19" t="s">
        <v>107</v>
      </c>
      <c r="K35" s="19" t="s">
        <v>14</v>
      </c>
      <c r="L35" s="19" t="str">
        <f t="shared" si="1"/>
        <v>00549</v>
      </c>
      <c r="M35" s="19" t="str">
        <f t="shared" si="1"/>
        <v>00768</v>
      </c>
    </row>
    <row r="36" spans="1:13">
      <c r="A36" s="19" t="s">
        <v>11</v>
      </c>
      <c r="B36" s="19" t="s">
        <v>79</v>
      </c>
      <c r="C36" s="19" t="s">
        <v>80</v>
      </c>
      <c r="D36" s="19" t="s">
        <v>34</v>
      </c>
      <c r="E36" s="19" t="s">
        <v>12</v>
      </c>
      <c r="F36" s="19">
        <v>40669</v>
      </c>
      <c r="G36" s="19" t="s">
        <v>35</v>
      </c>
      <c r="H36" s="19" t="s">
        <v>81</v>
      </c>
      <c r="I36" s="19" t="s">
        <v>108</v>
      </c>
      <c r="J36" s="19" t="s">
        <v>109</v>
      </c>
      <c r="K36" s="19" t="s">
        <v>14</v>
      </c>
      <c r="L36" s="19" t="str">
        <f t="shared" si="1"/>
        <v>26645</v>
      </c>
      <c r="M36" s="19" t="str">
        <f t="shared" si="1"/>
        <v>56349</v>
      </c>
    </row>
    <row r="37" spans="1:13">
      <c r="A37" s="19" t="s">
        <v>11</v>
      </c>
      <c r="B37" s="19" t="s">
        <v>79</v>
      </c>
      <c r="C37" s="19" t="s">
        <v>80</v>
      </c>
      <c r="D37" s="19" t="s">
        <v>34</v>
      </c>
      <c r="E37" s="19" t="s">
        <v>12</v>
      </c>
      <c r="F37" s="19">
        <v>40669</v>
      </c>
      <c r="G37" s="19" t="s">
        <v>35</v>
      </c>
      <c r="H37" s="19" t="s">
        <v>84</v>
      </c>
      <c r="I37" s="19" t="s">
        <v>110</v>
      </c>
      <c r="J37" s="19" t="s">
        <v>111</v>
      </c>
      <c r="K37" s="19" t="s">
        <v>14</v>
      </c>
      <c r="L37" s="19" t="str">
        <f t="shared" si="1"/>
        <v>00982</v>
      </c>
      <c r="M37" s="19" t="str">
        <f t="shared" si="1"/>
        <v>01744</v>
      </c>
    </row>
    <row r="38" spans="1:13">
      <c r="A38" s="19" t="s">
        <v>11</v>
      </c>
      <c r="B38" s="19" t="s">
        <v>79</v>
      </c>
      <c r="C38" s="19" t="s">
        <v>80</v>
      </c>
      <c r="D38" s="19" t="s">
        <v>34</v>
      </c>
      <c r="E38" s="19" t="s">
        <v>12</v>
      </c>
      <c r="F38" s="19">
        <v>40669</v>
      </c>
      <c r="G38" s="19" t="s">
        <v>35</v>
      </c>
      <c r="H38" s="19" t="s">
        <v>87</v>
      </c>
      <c r="I38" s="19" t="s">
        <v>112</v>
      </c>
      <c r="J38" s="19" t="s">
        <v>113</v>
      </c>
      <c r="K38" s="19" t="s">
        <v>14</v>
      </c>
      <c r="L38" s="19" t="str">
        <f t="shared" si="1"/>
        <v>00563</v>
      </c>
      <c r="M38" s="19" t="str">
        <f t="shared" si="1"/>
        <v>00787</v>
      </c>
    </row>
    <row r="39" spans="1:13">
      <c r="A39" s="19" t="s">
        <v>11</v>
      </c>
      <c r="B39" s="19" t="s">
        <v>79</v>
      </c>
      <c r="C39" s="19" t="s">
        <v>80</v>
      </c>
      <c r="D39" s="19" t="s">
        <v>34</v>
      </c>
      <c r="E39" s="19" t="s">
        <v>12</v>
      </c>
      <c r="F39" s="19">
        <v>40746</v>
      </c>
      <c r="G39" s="19" t="s">
        <v>35</v>
      </c>
      <c r="H39" s="19" t="s">
        <v>81</v>
      </c>
      <c r="I39" s="19" t="s">
        <v>114</v>
      </c>
      <c r="J39" s="19" t="s">
        <v>115</v>
      </c>
      <c r="K39" s="19" t="s">
        <v>15</v>
      </c>
      <c r="L39" s="19" t="str">
        <f t="shared" si="1"/>
        <v>26842</v>
      </c>
      <c r="M39" s="19" t="str">
        <f t="shared" si="1"/>
        <v>56546</v>
      </c>
    </row>
    <row r="40" spans="1:13">
      <c r="A40" s="19" t="s">
        <v>11</v>
      </c>
      <c r="B40" s="19" t="s">
        <v>79</v>
      </c>
      <c r="C40" s="19" t="s">
        <v>80</v>
      </c>
      <c r="D40" s="19" t="s">
        <v>34</v>
      </c>
      <c r="E40" s="19" t="s">
        <v>12</v>
      </c>
      <c r="F40" s="19">
        <v>40746</v>
      </c>
      <c r="G40" s="19" t="s">
        <v>35</v>
      </c>
      <c r="H40" s="19" t="s">
        <v>84</v>
      </c>
      <c r="I40" s="19" t="s">
        <v>110</v>
      </c>
      <c r="J40" s="19" t="s">
        <v>111</v>
      </c>
      <c r="K40" s="19" t="s">
        <v>15</v>
      </c>
      <c r="L40" s="19" t="str">
        <f t="shared" si="1"/>
        <v>00982</v>
      </c>
      <c r="M40" s="19" t="str">
        <f t="shared" si="1"/>
        <v>01744</v>
      </c>
    </row>
    <row r="41" spans="1:13">
      <c r="A41" s="19" t="s">
        <v>11</v>
      </c>
      <c r="B41" s="19" t="s">
        <v>79</v>
      </c>
      <c r="C41" s="19" t="s">
        <v>80</v>
      </c>
      <c r="D41" s="19" t="s">
        <v>34</v>
      </c>
      <c r="E41" s="19" t="s">
        <v>12</v>
      </c>
      <c r="F41" s="19">
        <v>40746</v>
      </c>
      <c r="G41" s="19" t="s">
        <v>35</v>
      </c>
      <c r="H41" s="19" t="s">
        <v>87</v>
      </c>
      <c r="I41" s="19" t="s">
        <v>112</v>
      </c>
      <c r="J41" s="19" t="s">
        <v>113</v>
      </c>
      <c r="K41" s="19" t="s">
        <v>15</v>
      </c>
      <c r="L41" s="19" t="str">
        <f t="shared" si="1"/>
        <v>00563</v>
      </c>
      <c r="M41" s="19" t="str">
        <f t="shared" si="1"/>
        <v>00787</v>
      </c>
    </row>
    <row r="42" spans="1:13">
      <c r="A42" s="19" t="s">
        <v>11</v>
      </c>
      <c r="B42" s="19" t="s">
        <v>79</v>
      </c>
      <c r="C42" s="19" t="s">
        <v>80</v>
      </c>
      <c r="D42" s="19" t="s">
        <v>34</v>
      </c>
      <c r="E42" s="19" t="s">
        <v>12</v>
      </c>
      <c r="F42" s="19">
        <v>40794</v>
      </c>
      <c r="G42" s="19" t="s">
        <v>35</v>
      </c>
      <c r="H42" s="19" t="s">
        <v>81</v>
      </c>
      <c r="I42" s="19" t="s">
        <v>116</v>
      </c>
      <c r="J42" s="19" t="s">
        <v>117</v>
      </c>
      <c r="K42" s="19" t="s">
        <v>14</v>
      </c>
      <c r="L42" s="19" t="str">
        <f t="shared" si="1"/>
        <v>26876</v>
      </c>
      <c r="M42" s="19" t="str">
        <f t="shared" si="1"/>
        <v>56580</v>
      </c>
    </row>
    <row r="43" spans="1:13">
      <c r="A43" s="19" t="s">
        <v>11</v>
      </c>
      <c r="B43" s="19" t="s">
        <v>79</v>
      </c>
      <c r="C43" s="19" t="s">
        <v>80</v>
      </c>
      <c r="D43" s="19" t="s">
        <v>34</v>
      </c>
      <c r="E43" s="19" t="s">
        <v>12</v>
      </c>
      <c r="F43" s="19">
        <v>40794</v>
      </c>
      <c r="G43" s="19" t="s">
        <v>35</v>
      </c>
      <c r="H43" s="19" t="s">
        <v>84</v>
      </c>
      <c r="I43" s="19" t="s">
        <v>110</v>
      </c>
      <c r="J43" s="19" t="s">
        <v>111</v>
      </c>
      <c r="K43" s="19" t="s">
        <v>14</v>
      </c>
      <c r="L43" s="19" t="str">
        <f t="shared" si="1"/>
        <v>00982</v>
      </c>
      <c r="M43" s="19" t="str">
        <f t="shared" si="1"/>
        <v>01744</v>
      </c>
    </row>
    <row r="44" spans="1:13">
      <c r="A44" s="19" t="s">
        <v>11</v>
      </c>
      <c r="B44" s="19" t="s">
        <v>79</v>
      </c>
      <c r="C44" s="19" t="s">
        <v>80</v>
      </c>
      <c r="D44" s="19" t="s">
        <v>34</v>
      </c>
      <c r="E44" s="19" t="s">
        <v>12</v>
      </c>
      <c r="F44" s="19">
        <v>40794</v>
      </c>
      <c r="G44" s="19" t="s">
        <v>35</v>
      </c>
      <c r="H44" s="19" t="s">
        <v>87</v>
      </c>
      <c r="I44" s="19" t="s">
        <v>112</v>
      </c>
      <c r="J44" s="19" t="s">
        <v>113</v>
      </c>
      <c r="K44" s="19" t="s">
        <v>14</v>
      </c>
      <c r="L44" s="19" t="str">
        <f t="shared" si="1"/>
        <v>00563</v>
      </c>
      <c r="M44" s="19" t="str">
        <f t="shared" si="1"/>
        <v>00787</v>
      </c>
    </row>
    <row r="45" spans="1:13">
      <c r="A45" s="19" t="s">
        <v>11</v>
      </c>
      <c r="B45" s="19" t="s">
        <v>79</v>
      </c>
      <c r="C45" s="19" t="s">
        <v>80</v>
      </c>
      <c r="D45" s="19" t="s">
        <v>34</v>
      </c>
      <c r="E45" s="19" t="s">
        <v>12</v>
      </c>
      <c r="F45" s="19">
        <v>40855</v>
      </c>
      <c r="G45" s="19" t="s">
        <v>35</v>
      </c>
      <c r="H45" s="19" t="s">
        <v>81</v>
      </c>
      <c r="I45" s="19" t="s">
        <v>118</v>
      </c>
      <c r="J45" s="19" t="s">
        <v>119</v>
      </c>
      <c r="K45" s="19" t="s">
        <v>14</v>
      </c>
      <c r="L45" s="19" t="str">
        <f t="shared" si="1"/>
        <v>27051</v>
      </c>
      <c r="M45" s="19" t="str">
        <f t="shared" si="1"/>
        <v>56755</v>
      </c>
    </row>
    <row r="46" spans="1:13">
      <c r="A46" s="19" t="s">
        <v>11</v>
      </c>
      <c r="B46" s="19" t="s">
        <v>79</v>
      </c>
      <c r="C46" s="19" t="s">
        <v>80</v>
      </c>
      <c r="D46" s="19" t="s">
        <v>34</v>
      </c>
      <c r="E46" s="19" t="s">
        <v>12</v>
      </c>
      <c r="F46" s="19">
        <v>40855</v>
      </c>
      <c r="G46" s="19" t="s">
        <v>35</v>
      </c>
      <c r="H46" s="19" t="s">
        <v>84</v>
      </c>
      <c r="I46" s="19" t="s">
        <v>120</v>
      </c>
      <c r="J46" s="19" t="s">
        <v>121</v>
      </c>
      <c r="K46" s="19" t="s">
        <v>14</v>
      </c>
      <c r="L46" s="19" t="str">
        <f t="shared" si="1"/>
        <v>00999</v>
      </c>
      <c r="M46" s="19" t="str">
        <f t="shared" si="1"/>
        <v>01770</v>
      </c>
    </row>
    <row r="47" spans="1:13">
      <c r="A47" s="19" t="s">
        <v>11</v>
      </c>
      <c r="B47" s="19" t="s">
        <v>79</v>
      </c>
      <c r="C47" s="19" t="s">
        <v>80</v>
      </c>
      <c r="D47" s="19" t="s">
        <v>34</v>
      </c>
      <c r="E47" s="19" t="s">
        <v>12</v>
      </c>
      <c r="F47" s="19">
        <v>40855</v>
      </c>
      <c r="G47" s="19" t="s">
        <v>35</v>
      </c>
      <c r="H47" s="19" t="s">
        <v>87</v>
      </c>
      <c r="I47" s="19" t="s">
        <v>112</v>
      </c>
      <c r="J47" s="19" t="s">
        <v>113</v>
      </c>
      <c r="K47" s="19" t="s">
        <v>14</v>
      </c>
      <c r="L47" s="19" t="str">
        <f t="shared" si="1"/>
        <v>00563</v>
      </c>
      <c r="M47" s="19" t="str">
        <f t="shared" si="1"/>
        <v>00787</v>
      </c>
    </row>
    <row r="48" spans="1:13">
      <c r="A48" s="19" t="s">
        <v>11</v>
      </c>
      <c r="B48" s="19" t="s">
        <v>79</v>
      </c>
      <c r="C48" s="19" t="s">
        <v>80</v>
      </c>
      <c r="D48" s="19" t="s">
        <v>34</v>
      </c>
      <c r="E48" s="19" t="s">
        <v>12</v>
      </c>
      <c r="F48" s="19">
        <v>40932</v>
      </c>
      <c r="G48" s="19" t="s">
        <v>35</v>
      </c>
      <c r="H48" s="19" t="s">
        <v>84</v>
      </c>
      <c r="I48" s="19" t="s">
        <v>122</v>
      </c>
      <c r="J48" s="19" t="s">
        <v>123</v>
      </c>
      <c r="K48" s="19" t="s">
        <v>15</v>
      </c>
      <c r="L48" s="19" t="str">
        <f t="shared" si="1"/>
        <v>01315</v>
      </c>
      <c r="M48" s="19" t="str">
        <f t="shared" si="1"/>
        <v>02262</v>
      </c>
    </row>
    <row r="49" spans="1:13">
      <c r="A49" s="19" t="s">
        <v>11</v>
      </c>
      <c r="B49" s="19" t="s">
        <v>79</v>
      </c>
      <c r="C49" s="19" t="s">
        <v>80</v>
      </c>
      <c r="D49" s="19" t="s">
        <v>34</v>
      </c>
      <c r="E49" s="19" t="s">
        <v>12</v>
      </c>
      <c r="F49" s="19">
        <v>40932</v>
      </c>
      <c r="G49" s="19" t="s">
        <v>35</v>
      </c>
      <c r="H49" s="19" t="s">
        <v>87</v>
      </c>
      <c r="I49" s="19" t="s">
        <v>124</v>
      </c>
      <c r="J49" s="19" t="s">
        <v>38</v>
      </c>
      <c r="K49" s="19" t="s">
        <v>15</v>
      </c>
      <c r="L49" s="19" t="str">
        <f t="shared" si="1"/>
        <v>00619</v>
      </c>
      <c r="M49" s="19" t="str">
        <f t="shared" si="1"/>
        <v>00861</v>
      </c>
    </row>
    <row r="50" spans="1:13">
      <c r="A50" s="19" t="s">
        <v>11</v>
      </c>
      <c r="B50" s="19" t="s">
        <v>79</v>
      </c>
      <c r="C50" s="19" t="s">
        <v>80</v>
      </c>
      <c r="D50" s="19" t="s">
        <v>34</v>
      </c>
      <c r="E50" s="19" t="s">
        <v>12</v>
      </c>
      <c r="F50" s="19">
        <v>40976</v>
      </c>
      <c r="G50" s="19" t="s">
        <v>35</v>
      </c>
      <c r="H50" s="19" t="s">
        <v>81</v>
      </c>
      <c r="I50" s="19" t="s">
        <v>125</v>
      </c>
      <c r="J50" s="19" t="s">
        <v>126</v>
      </c>
      <c r="K50" s="19" t="s">
        <v>14</v>
      </c>
      <c r="L50" s="19" t="str">
        <f t="shared" si="1"/>
        <v>27459</v>
      </c>
      <c r="M50" s="19" t="str">
        <f t="shared" si="1"/>
        <v>57163</v>
      </c>
    </row>
    <row r="51" spans="1:13">
      <c r="A51" s="19" t="s">
        <v>11</v>
      </c>
      <c r="B51" s="19" t="s">
        <v>79</v>
      </c>
      <c r="C51" s="19" t="s">
        <v>80</v>
      </c>
      <c r="D51" s="19" t="s">
        <v>34</v>
      </c>
      <c r="E51" s="19" t="s">
        <v>12</v>
      </c>
      <c r="F51" s="19">
        <v>40976</v>
      </c>
      <c r="G51" s="19" t="s">
        <v>35</v>
      </c>
      <c r="H51" s="19" t="s">
        <v>84</v>
      </c>
      <c r="I51" s="19" t="s">
        <v>127</v>
      </c>
      <c r="J51" s="19" t="s">
        <v>128</v>
      </c>
      <c r="K51" s="19" t="s">
        <v>14</v>
      </c>
      <c r="L51" s="19" t="str">
        <f t="shared" si="1"/>
        <v>01565</v>
      </c>
      <c r="M51" s="19" t="str">
        <f t="shared" si="1"/>
        <v>02651</v>
      </c>
    </row>
    <row r="52" spans="1:13">
      <c r="A52" s="19" t="s">
        <v>11</v>
      </c>
      <c r="B52" s="19" t="s">
        <v>79</v>
      </c>
      <c r="C52" s="19" t="s">
        <v>80</v>
      </c>
      <c r="D52" s="19" t="s">
        <v>34</v>
      </c>
      <c r="E52" s="19" t="s">
        <v>12</v>
      </c>
      <c r="F52" s="19">
        <v>40976</v>
      </c>
      <c r="G52" s="19" t="s">
        <v>35</v>
      </c>
      <c r="H52" s="19" t="s">
        <v>87</v>
      </c>
      <c r="I52" s="19" t="s">
        <v>129</v>
      </c>
      <c r="J52" s="19" t="s">
        <v>130</v>
      </c>
      <c r="K52" s="19" t="s">
        <v>14</v>
      </c>
      <c r="L52" s="19" t="str">
        <f t="shared" si="1"/>
        <v>00869</v>
      </c>
      <c r="M52" s="19" t="str">
        <f t="shared" si="1"/>
        <v>01194</v>
      </c>
    </row>
    <row r="53" spans="1:13">
      <c r="A53" s="19" t="s">
        <v>11</v>
      </c>
      <c r="B53" s="19" t="s">
        <v>79</v>
      </c>
      <c r="C53" s="19" t="s">
        <v>80</v>
      </c>
      <c r="D53" s="19" t="s">
        <v>34</v>
      </c>
      <c r="E53" s="19" t="s">
        <v>12</v>
      </c>
      <c r="F53" s="19">
        <v>41038</v>
      </c>
      <c r="G53" s="19" t="s">
        <v>35</v>
      </c>
      <c r="H53" s="19" t="s">
        <v>81</v>
      </c>
      <c r="I53" s="19" t="s">
        <v>131</v>
      </c>
      <c r="J53" s="19" t="s">
        <v>132</v>
      </c>
      <c r="K53" s="19" t="s">
        <v>14</v>
      </c>
      <c r="L53" s="19" t="str">
        <f t="shared" si="1"/>
        <v>27655</v>
      </c>
      <c r="M53" s="19" t="str">
        <f t="shared" si="1"/>
        <v>57359</v>
      </c>
    </row>
    <row r="54" spans="1:13">
      <c r="A54" s="19" t="s">
        <v>11</v>
      </c>
      <c r="B54" s="19" t="s">
        <v>79</v>
      </c>
      <c r="C54" s="19" t="s">
        <v>80</v>
      </c>
      <c r="D54" s="19" t="s">
        <v>34</v>
      </c>
      <c r="E54" s="19" t="s">
        <v>12</v>
      </c>
      <c r="F54" s="19">
        <v>41038</v>
      </c>
      <c r="G54" s="19" t="s">
        <v>35</v>
      </c>
      <c r="H54" s="19" t="s">
        <v>84</v>
      </c>
      <c r="I54" s="19" t="s">
        <v>133</v>
      </c>
      <c r="J54" s="19" t="s">
        <v>134</v>
      </c>
      <c r="K54" s="19" t="s">
        <v>14</v>
      </c>
      <c r="L54" s="19" t="str">
        <f t="shared" si="1"/>
        <v>01698</v>
      </c>
      <c r="M54" s="19" t="str">
        <f t="shared" si="1"/>
        <v>02858</v>
      </c>
    </row>
    <row r="55" spans="1:13">
      <c r="A55" s="19" t="s">
        <v>11</v>
      </c>
      <c r="B55" s="19" t="s">
        <v>79</v>
      </c>
      <c r="C55" s="19" t="s">
        <v>80</v>
      </c>
      <c r="D55" s="19" t="s">
        <v>34</v>
      </c>
      <c r="E55" s="19" t="s">
        <v>12</v>
      </c>
      <c r="F55" s="19">
        <v>41038</v>
      </c>
      <c r="G55" s="19" t="s">
        <v>35</v>
      </c>
      <c r="H55" s="19" t="s">
        <v>87</v>
      </c>
      <c r="I55" s="19" t="s">
        <v>129</v>
      </c>
      <c r="J55" s="19" t="s">
        <v>130</v>
      </c>
      <c r="K55" s="19" t="s">
        <v>14</v>
      </c>
      <c r="L55" s="19" t="str">
        <f t="shared" si="1"/>
        <v>00869</v>
      </c>
      <c r="M55" s="19" t="str">
        <f t="shared" si="1"/>
        <v>01194</v>
      </c>
    </row>
    <row r="56" spans="1:13">
      <c r="A56" s="19" t="s">
        <v>11</v>
      </c>
      <c r="B56" s="19" t="s">
        <v>79</v>
      </c>
      <c r="C56" s="19" t="s">
        <v>80</v>
      </c>
      <c r="D56" s="19" t="s">
        <v>34</v>
      </c>
      <c r="E56" s="19" t="s">
        <v>12</v>
      </c>
      <c r="F56" s="19">
        <v>41114</v>
      </c>
      <c r="G56" s="19" t="s">
        <v>35</v>
      </c>
      <c r="H56" s="19" t="s">
        <v>81</v>
      </c>
      <c r="I56" s="19" t="s">
        <v>135</v>
      </c>
      <c r="J56" s="19" t="s">
        <v>136</v>
      </c>
      <c r="K56" s="19" t="s">
        <v>15</v>
      </c>
      <c r="L56" s="19" t="str">
        <f t="shared" si="1"/>
        <v>27849</v>
      </c>
      <c r="M56" s="19" t="str">
        <f t="shared" si="1"/>
        <v>57553</v>
      </c>
    </row>
    <row r="57" spans="1:13">
      <c r="A57" s="19" t="s">
        <v>11</v>
      </c>
      <c r="B57" s="19" t="s">
        <v>79</v>
      </c>
      <c r="C57" s="19" t="s">
        <v>80</v>
      </c>
      <c r="D57" s="19" t="s">
        <v>34</v>
      </c>
      <c r="E57" s="19" t="s">
        <v>12</v>
      </c>
      <c r="F57" s="19">
        <v>41114</v>
      </c>
      <c r="G57" s="19" t="s">
        <v>35</v>
      </c>
      <c r="H57" s="19" t="s">
        <v>84</v>
      </c>
      <c r="I57" s="19" t="s">
        <v>133</v>
      </c>
      <c r="J57" s="19" t="s">
        <v>134</v>
      </c>
      <c r="K57" s="19" t="s">
        <v>15</v>
      </c>
      <c r="L57" s="19" t="str">
        <f t="shared" si="1"/>
        <v>01698</v>
      </c>
      <c r="M57" s="19" t="str">
        <f t="shared" si="1"/>
        <v>02858</v>
      </c>
    </row>
    <row r="58" spans="1:13">
      <c r="A58" s="19" t="s">
        <v>11</v>
      </c>
      <c r="B58" s="19" t="s">
        <v>79</v>
      </c>
      <c r="C58" s="19" t="s">
        <v>80</v>
      </c>
      <c r="D58" s="19" t="s">
        <v>34</v>
      </c>
      <c r="E58" s="19" t="s">
        <v>12</v>
      </c>
      <c r="F58" s="19">
        <v>41114</v>
      </c>
      <c r="G58" s="19" t="s">
        <v>35</v>
      </c>
      <c r="H58" s="19" t="s">
        <v>87</v>
      </c>
      <c r="I58" s="19" t="s">
        <v>129</v>
      </c>
      <c r="J58" s="19" t="s">
        <v>130</v>
      </c>
      <c r="K58" s="19" t="s">
        <v>15</v>
      </c>
      <c r="L58" s="19" t="str">
        <f t="shared" si="1"/>
        <v>00869</v>
      </c>
      <c r="M58" s="19" t="str">
        <f t="shared" si="1"/>
        <v>01194</v>
      </c>
    </row>
    <row r="59" spans="1:13">
      <c r="A59" s="19" t="s">
        <v>11</v>
      </c>
      <c r="B59" s="19" t="s">
        <v>79</v>
      </c>
      <c r="C59" s="19" t="s">
        <v>80</v>
      </c>
      <c r="D59" s="19" t="s">
        <v>34</v>
      </c>
      <c r="E59" s="19" t="s">
        <v>12</v>
      </c>
      <c r="F59" s="19">
        <v>41159</v>
      </c>
      <c r="G59" s="19" t="s">
        <v>35</v>
      </c>
      <c r="H59" s="19" t="s">
        <v>81</v>
      </c>
      <c r="I59" s="19" t="s">
        <v>137</v>
      </c>
      <c r="J59" s="19" t="s">
        <v>138</v>
      </c>
      <c r="K59" s="19" t="s">
        <v>14</v>
      </c>
      <c r="L59" s="19" t="str">
        <f t="shared" si="1"/>
        <v>27881</v>
      </c>
      <c r="M59" s="19" t="str">
        <f t="shared" si="1"/>
        <v>57585</v>
      </c>
    </row>
    <row r="60" spans="1:13">
      <c r="A60" s="19" t="s">
        <v>11</v>
      </c>
      <c r="B60" s="19" t="s">
        <v>79</v>
      </c>
      <c r="C60" s="19" t="s">
        <v>80</v>
      </c>
      <c r="D60" s="19" t="s">
        <v>34</v>
      </c>
      <c r="E60" s="19" t="s">
        <v>12</v>
      </c>
      <c r="F60" s="19">
        <v>41159</v>
      </c>
      <c r="G60" s="19" t="s">
        <v>35</v>
      </c>
      <c r="H60" s="19" t="s">
        <v>84</v>
      </c>
      <c r="I60" s="19" t="s">
        <v>133</v>
      </c>
      <c r="J60" s="19" t="s">
        <v>134</v>
      </c>
      <c r="K60" s="19" t="s">
        <v>14</v>
      </c>
      <c r="L60" s="19" t="str">
        <f t="shared" si="1"/>
        <v>01698</v>
      </c>
      <c r="M60" s="19" t="str">
        <f t="shared" si="1"/>
        <v>02858</v>
      </c>
    </row>
    <row r="61" spans="1:13">
      <c r="A61" s="19" t="s">
        <v>11</v>
      </c>
      <c r="B61" s="19" t="s">
        <v>79</v>
      </c>
      <c r="C61" s="19" t="s">
        <v>80</v>
      </c>
      <c r="D61" s="19" t="s">
        <v>34</v>
      </c>
      <c r="E61" s="19" t="s">
        <v>12</v>
      </c>
      <c r="F61" s="19">
        <v>41159</v>
      </c>
      <c r="G61" s="19" t="s">
        <v>35</v>
      </c>
      <c r="H61" s="19" t="s">
        <v>87</v>
      </c>
      <c r="I61" s="19" t="s">
        <v>129</v>
      </c>
      <c r="J61" s="19" t="s">
        <v>130</v>
      </c>
      <c r="K61" s="19" t="s">
        <v>14</v>
      </c>
      <c r="L61" s="19" t="str">
        <f t="shared" si="1"/>
        <v>00869</v>
      </c>
      <c r="M61" s="19" t="str">
        <f t="shared" si="1"/>
        <v>01194</v>
      </c>
    </row>
    <row r="62" spans="1:13">
      <c r="A62" s="19" t="s">
        <v>11</v>
      </c>
      <c r="B62" s="19" t="s">
        <v>79</v>
      </c>
      <c r="C62" s="19" t="s">
        <v>80</v>
      </c>
      <c r="D62" s="19" t="s">
        <v>34</v>
      </c>
      <c r="E62" s="19" t="s">
        <v>12</v>
      </c>
      <c r="F62" s="19">
        <v>41221</v>
      </c>
      <c r="G62" s="19" t="s">
        <v>35</v>
      </c>
      <c r="H62" s="19" t="s">
        <v>81</v>
      </c>
      <c r="I62" s="19" t="s">
        <v>139</v>
      </c>
      <c r="J62" s="19" t="s">
        <v>140</v>
      </c>
      <c r="K62" s="19" t="s">
        <v>14</v>
      </c>
      <c r="L62" s="19" t="str">
        <f t="shared" si="1"/>
        <v>28099</v>
      </c>
      <c r="M62" s="19" t="str">
        <f t="shared" si="1"/>
        <v>57803</v>
      </c>
    </row>
    <row r="63" spans="1:13">
      <c r="A63" s="19" t="s">
        <v>11</v>
      </c>
      <c r="B63" s="19" t="s">
        <v>79</v>
      </c>
      <c r="C63" s="19" t="s">
        <v>80</v>
      </c>
      <c r="D63" s="19" t="s">
        <v>34</v>
      </c>
      <c r="E63" s="19" t="s">
        <v>12</v>
      </c>
      <c r="F63" s="19">
        <v>41221</v>
      </c>
      <c r="G63" s="19" t="s">
        <v>35</v>
      </c>
      <c r="H63" s="19" t="s">
        <v>84</v>
      </c>
      <c r="I63" s="19" t="s">
        <v>141</v>
      </c>
      <c r="J63" s="19" t="s">
        <v>142</v>
      </c>
      <c r="K63" s="19" t="s">
        <v>14</v>
      </c>
      <c r="L63" s="19" t="str">
        <f t="shared" si="1"/>
        <v>01731</v>
      </c>
      <c r="M63" s="19" t="str">
        <f t="shared" si="1"/>
        <v>02910</v>
      </c>
    </row>
    <row r="64" spans="1:13">
      <c r="A64" s="19" t="s">
        <v>11</v>
      </c>
      <c r="B64" s="19" t="s">
        <v>79</v>
      </c>
      <c r="C64" s="19" t="s">
        <v>80</v>
      </c>
      <c r="D64" s="19" t="s">
        <v>34</v>
      </c>
      <c r="E64" s="19" t="s">
        <v>12</v>
      </c>
      <c r="F64" s="19">
        <v>41221</v>
      </c>
      <c r="G64" s="19" t="s">
        <v>35</v>
      </c>
      <c r="H64" s="19" t="s">
        <v>87</v>
      </c>
      <c r="I64" s="19" t="s">
        <v>129</v>
      </c>
      <c r="J64" s="19" t="s">
        <v>130</v>
      </c>
      <c r="K64" s="19" t="s">
        <v>14</v>
      </c>
      <c r="L64" s="19" t="str">
        <f t="shared" si="1"/>
        <v>00869</v>
      </c>
      <c r="M64" s="19" t="str">
        <f t="shared" si="1"/>
        <v>01194</v>
      </c>
    </row>
    <row r="65" spans="1:13">
      <c r="A65" s="19" t="s">
        <v>11</v>
      </c>
      <c r="B65" s="19" t="s">
        <v>79</v>
      </c>
      <c r="C65" s="19" t="s">
        <v>143</v>
      </c>
      <c r="D65" s="19" t="s">
        <v>34</v>
      </c>
      <c r="E65" s="19" t="s">
        <v>12</v>
      </c>
      <c r="F65" s="19">
        <v>41478</v>
      </c>
      <c r="G65" s="19" t="s">
        <v>144</v>
      </c>
      <c r="H65" s="19" t="s">
        <v>22</v>
      </c>
      <c r="I65" s="19" t="s">
        <v>145</v>
      </c>
      <c r="J65" s="19" t="s">
        <v>146</v>
      </c>
      <c r="K65" s="19" t="s">
        <v>15</v>
      </c>
      <c r="L65" s="19" t="str">
        <f t="shared" si="1"/>
        <v>28821</v>
      </c>
      <c r="M65" s="19" t="str">
        <f t="shared" si="1"/>
        <v>58525</v>
      </c>
    </row>
    <row r="66" spans="1:13">
      <c r="A66" s="19" t="s">
        <v>11</v>
      </c>
      <c r="B66" s="19" t="s">
        <v>79</v>
      </c>
      <c r="C66" s="19" t="s">
        <v>143</v>
      </c>
      <c r="D66" s="19" t="s">
        <v>34</v>
      </c>
      <c r="E66" s="19" t="s">
        <v>12</v>
      </c>
      <c r="F66" s="19">
        <v>41523</v>
      </c>
      <c r="G66" s="19" t="s">
        <v>144</v>
      </c>
      <c r="H66" s="19" t="s">
        <v>22</v>
      </c>
      <c r="I66" s="19" t="s">
        <v>147</v>
      </c>
      <c r="J66" s="19" t="s">
        <v>148</v>
      </c>
      <c r="K66" s="19" t="s">
        <v>14</v>
      </c>
      <c r="L66" s="19" t="str">
        <f t="shared" si="1"/>
        <v>28907</v>
      </c>
      <c r="M66" s="19" t="str">
        <f t="shared" si="1"/>
        <v>58611</v>
      </c>
    </row>
    <row r="67" spans="1:13">
      <c r="A67" s="19" t="s">
        <v>11</v>
      </c>
      <c r="B67" s="19" t="s">
        <v>79</v>
      </c>
      <c r="C67" s="19" t="s">
        <v>143</v>
      </c>
      <c r="D67" s="19" t="s">
        <v>34</v>
      </c>
      <c r="E67" s="19" t="s">
        <v>12</v>
      </c>
      <c r="F67" s="19">
        <v>41586</v>
      </c>
      <c r="G67" s="19" t="s">
        <v>144</v>
      </c>
      <c r="H67" s="19" t="s">
        <v>22</v>
      </c>
      <c r="I67" s="19" t="s">
        <v>149</v>
      </c>
      <c r="J67" s="19" t="s">
        <v>150</v>
      </c>
      <c r="K67" s="19" t="s">
        <v>14</v>
      </c>
      <c r="L67" s="19"/>
      <c r="M67" s="19"/>
    </row>
    <row r="68" spans="1:13">
      <c r="A68" s="19" t="s">
        <v>11</v>
      </c>
      <c r="B68" s="19" t="s">
        <v>79</v>
      </c>
      <c r="C68" s="19" t="s">
        <v>143</v>
      </c>
      <c r="D68" s="19" t="s">
        <v>34</v>
      </c>
      <c r="E68" s="19" t="s">
        <v>12</v>
      </c>
      <c r="F68" s="19">
        <v>41663</v>
      </c>
      <c r="G68" s="19" t="s">
        <v>144</v>
      </c>
      <c r="H68" s="19" t="s">
        <v>22</v>
      </c>
      <c r="I68" s="19" t="s">
        <v>151</v>
      </c>
      <c r="J68" s="19" t="s">
        <v>152</v>
      </c>
      <c r="K68" s="19" t="s">
        <v>15</v>
      </c>
      <c r="L68" s="19"/>
      <c r="M68" s="19"/>
    </row>
    <row r="69" spans="1:13">
      <c r="A69" s="19" t="s">
        <v>11</v>
      </c>
      <c r="B69" s="19" t="s">
        <v>79</v>
      </c>
      <c r="C69" s="19" t="s">
        <v>143</v>
      </c>
      <c r="D69" s="19" t="s">
        <v>34</v>
      </c>
      <c r="E69" s="19" t="s">
        <v>12</v>
      </c>
      <c r="F69" s="19">
        <v>41696</v>
      </c>
      <c r="G69" s="19" t="s">
        <v>144</v>
      </c>
      <c r="H69" s="19" t="s">
        <v>22</v>
      </c>
      <c r="I69" s="19" t="s">
        <v>153</v>
      </c>
      <c r="J69" s="19" t="s">
        <v>154</v>
      </c>
      <c r="K69" s="19" t="s">
        <v>155</v>
      </c>
      <c r="L69" s="19"/>
      <c r="M69" s="19"/>
    </row>
    <row r="70" spans="1:13">
      <c r="A70" s="19" t="s">
        <v>11</v>
      </c>
      <c r="B70" s="19" t="s">
        <v>79</v>
      </c>
      <c r="C70" s="19" t="s">
        <v>143</v>
      </c>
      <c r="D70" s="19" t="s">
        <v>34</v>
      </c>
      <c r="E70" s="19" t="s">
        <v>12</v>
      </c>
      <c r="F70" s="19">
        <v>41696</v>
      </c>
      <c r="G70" s="19" t="s">
        <v>144</v>
      </c>
      <c r="H70" s="19" t="s">
        <v>156</v>
      </c>
      <c r="I70" s="19" t="s">
        <v>157</v>
      </c>
      <c r="J70" s="19" t="s">
        <v>157</v>
      </c>
      <c r="K70" s="19" t="s">
        <v>158</v>
      </c>
      <c r="L70" s="19"/>
      <c r="M70" s="19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8"/>
  <dimension ref="A1:K7"/>
  <sheetViews>
    <sheetView workbookViewId="0">
      <selection activeCell="A2" sqref="A2:J7"/>
    </sheetView>
  </sheetViews>
  <sheetFormatPr baseColWidth="10" defaultRowHeight="15"/>
  <sheetData>
    <row r="1" spans="1:11">
      <c r="A1" s="4" t="s">
        <v>0</v>
      </c>
      <c r="B1" s="4" t="s">
        <v>1</v>
      </c>
      <c r="C1" s="4" t="s">
        <v>2</v>
      </c>
      <c r="D1" s="4" t="s">
        <v>164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165</v>
      </c>
      <c r="J1" s="4" t="s">
        <v>10</v>
      </c>
      <c r="K1" s="4"/>
    </row>
    <row r="2" spans="1:11">
      <c r="A2" s="4" t="s">
        <v>159</v>
      </c>
      <c r="B2" s="4" t="s">
        <v>166</v>
      </c>
      <c r="C2" s="4" t="s">
        <v>167</v>
      </c>
      <c r="D2" s="4" t="s">
        <v>168</v>
      </c>
      <c r="E2" s="4" t="s">
        <v>169</v>
      </c>
      <c r="F2" s="6">
        <v>40751</v>
      </c>
      <c r="G2" s="4" t="s">
        <v>170</v>
      </c>
      <c r="H2" s="4" t="s">
        <v>171</v>
      </c>
      <c r="I2" s="4" t="s">
        <v>172</v>
      </c>
      <c r="J2" s="4" t="s">
        <v>13</v>
      </c>
      <c r="K2" s="4"/>
    </row>
    <row r="3" spans="1:11">
      <c r="A3" s="4" t="s">
        <v>159</v>
      </c>
      <c r="B3" s="4" t="s">
        <v>166</v>
      </c>
      <c r="C3" s="4" t="s">
        <v>173</v>
      </c>
      <c r="D3" s="4" t="s">
        <v>168</v>
      </c>
      <c r="E3" s="4" t="s">
        <v>169</v>
      </c>
      <c r="F3" s="6">
        <v>40935</v>
      </c>
      <c r="G3" s="4" t="s">
        <v>170</v>
      </c>
      <c r="H3" s="4" t="s">
        <v>171</v>
      </c>
      <c r="I3" s="4" t="s">
        <v>77</v>
      </c>
      <c r="J3" s="4" t="s">
        <v>13</v>
      </c>
      <c r="K3" s="4"/>
    </row>
    <row r="4" spans="1:11">
      <c r="A4" s="4" t="s">
        <v>159</v>
      </c>
      <c r="B4" s="4" t="s">
        <v>166</v>
      </c>
      <c r="C4" s="4" t="s">
        <v>173</v>
      </c>
      <c r="D4" s="4" t="s">
        <v>168</v>
      </c>
      <c r="E4" s="4" t="s">
        <v>169</v>
      </c>
      <c r="F4" s="6">
        <v>41117</v>
      </c>
      <c r="G4" s="4" t="s">
        <v>170</v>
      </c>
      <c r="H4" s="4" t="s">
        <v>171</v>
      </c>
      <c r="I4" s="4" t="s">
        <v>174</v>
      </c>
      <c r="J4" s="4" t="s">
        <v>13</v>
      </c>
      <c r="K4" s="4"/>
    </row>
    <row r="5" spans="1:11">
      <c r="A5" s="4" t="s">
        <v>159</v>
      </c>
      <c r="B5" s="4" t="s">
        <v>175</v>
      </c>
      <c r="C5" s="4" t="s">
        <v>176</v>
      </c>
      <c r="D5" s="4" t="s">
        <v>168</v>
      </c>
      <c r="E5" s="4" t="s">
        <v>169</v>
      </c>
      <c r="F5" s="6">
        <v>41463</v>
      </c>
      <c r="G5" s="4" t="s">
        <v>170</v>
      </c>
      <c r="H5" s="4" t="s">
        <v>171</v>
      </c>
      <c r="I5" s="4" t="s">
        <v>177</v>
      </c>
      <c r="J5" s="4" t="s">
        <v>55</v>
      </c>
      <c r="K5" s="4"/>
    </row>
    <row r="6" spans="1:11">
      <c r="A6" s="4" t="s">
        <v>159</v>
      </c>
      <c r="B6" s="4" t="s">
        <v>175</v>
      </c>
      <c r="C6" s="4" t="s">
        <v>176</v>
      </c>
      <c r="D6" s="4" t="s">
        <v>168</v>
      </c>
      <c r="E6" s="4" t="s">
        <v>169</v>
      </c>
      <c r="F6" s="6">
        <v>41480</v>
      </c>
      <c r="G6" s="4" t="s">
        <v>170</v>
      </c>
      <c r="H6" s="4" t="s">
        <v>171</v>
      </c>
      <c r="I6" s="4" t="s">
        <v>177</v>
      </c>
      <c r="J6" s="4" t="s">
        <v>13</v>
      </c>
      <c r="K6" s="4"/>
    </row>
    <row r="7" spans="1:11">
      <c r="A7" s="4" t="s">
        <v>159</v>
      </c>
      <c r="B7" s="4" t="s">
        <v>175</v>
      </c>
      <c r="C7" s="4" t="s">
        <v>176</v>
      </c>
      <c r="D7" s="4" t="s">
        <v>168</v>
      </c>
      <c r="E7" s="4" t="s">
        <v>169</v>
      </c>
      <c r="F7" s="6">
        <v>41667</v>
      </c>
      <c r="G7" s="4" t="s">
        <v>170</v>
      </c>
      <c r="H7" s="4" t="s">
        <v>171</v>
      </c>
      <c r="I7" s="4" t="s">
        <v>178</v>
      </c>
      <c r="J7" s="4" t="s">
        <v>13</v>
      </c>
      <c r="K7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Feuil3</vt:lpstr>
      <vt:lpstr>Accueil</vt:lpstr>
      <vt:lpstr>Export Elec</vt:lpstr>
      <vt:lpstr>Export Gaz</vt:lpstr>
      <vt:lpstr>Données Elec</vt:lpstr>
      <vt:lpstr>Données Gaz</vt:lpstr>
      <vt:lpstr>Etude conso Clients Elec</vt:lpstr>
      <vt:lpstr>Etude conso Clients Gaz</vt:lpstr>
      <vt:lpstr>exemple1</vt:lpstr>
      <vt:lpstr>exemple2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I81774</dc:creator>
  <cp:lastModifiedBy>I81774</cp:lastModifiedBy>
  <dcterms:created xsi:type="dcterms:W3CDTF">2014-04-04T09:11:13Z</dcterms:created>
  <dcterms:modified xsi:type="dcterms:W3CDTF">2014-04-15T12:58:29Z</dcterms:modified>
</cp:coreProperties>
</file>