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326"/>
  <workbookPr codeName="ThisWorkbook"/>
  <mc:AlternateContent xmlns:mc="http://schemas.openxmlformats.org/markup-compatibility/2006">
    <mc:Choice Requires="x15">
      <x15ac:absPath xmlns:x15ac="http://schemas.microsoft.com/office/spreadsheetml/2010/11/ac" url="C:\Users\fab\Desktop\"/>
    </mc:Choice>
  </mc:AlternateContent>
  <bookViews>
    <workbookView xWindow="0" yWindow="0" windowWidth="24000" windowHeight="8775" tabRatio="677" firstSheet="1" activeTab="1"/>
  </bookViews>
  <sheets>
    <sheet name="JANVIER" sheetId="2" r:id="rId1"/>
    <sheet name="FÉVRIER" sheetId="3" r:id="rId2"/>
    <sheet name="MARS" sheetId="4" r:id="rId3"/>
    <sheet name="AVRIL" sheetId="5" r:id="rId4"/>
    <sheet name="MAI" sheetId="6" r:id="rId5"/>
    <sheet name="JUIN" sheetId="7" r:id="rId6"/>
    <sheet name="JUILLET" sheetId="8" r:id="rId7"/>
    <sheet name="AOÛT" sheetId="9" r:id="rId8"/>
    <sheet name="SEPTEMBRE" sheetId="10" r:id="rId9"/>
    <sheet name="OCTOBRE" sheetId="11" r:id="rId10"/>
    <sheet name="NOVEMBRE" sheetId="12" r:id="rId11"/>
    <sheet name="DÉCEMBRE" sheetId="13" r:id="rId12"/>
  </sheets>
  <definedNames>
    <definedName name="AnnéeCalendrier">JANVIER!$C$1</definedName>
    <definedName name="DébutSemaine">JANVIER!$E$1</definedName>
    <definedName name="JoursEtSemaines">{0,1,2,3,4,5,6} + {0;1;2;3;4;5}*7</definedName>
    <definedName name="_xlnm.Print_Area" localSheetId="0">JANVIER!$A$2:$H$16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4" i="13" l="1" a="1"/>
  <c r="B12" i="13" a="1"/>
  <c r="B10" i="13" a="1"/>
  <c r="B8" i="13" a="1"/>
  <c r="B6" i="13" a="1"/>
  <c r="B4" i="13" a="1"/>
  <c r="B14" i="12" a="1"/>
  <c r="B12" i="12" a="1"/>
  <c r="B10" i="12" a="1"/>
  <c r="B8" i="12" a="1"/>
  <c r="B6" i="12" a="1"/>
  <c r="B4" i="12" a="1"/>
  <c r="B14" i="11" a="1"/>
  <c r="B12" i="11" a="1"/>
  <c r="B10" i="11" a="1"/>
  <c r="B8" i="11" a="1"/>
  <c r="B6" i="11" a="1"/>
  <c r="B4" i="11" a="1"/>
  <c r="B14" i="10" a="1"/>
  <c r="B12" i="10" a="1"/>
  <c r="B10" i="10" a="1"/>
  <c r="B8" i="10" a="1"/>
  <c r="B6" i="10" a="1"/>
  <c r="B4" i="10" a="1"/>
  <c r="B14" i="9" a="1"/>
  <c r="B12" i="9" a="1"/>
  <c r="B10" i="9" a="1"/>
  <c r="B8" i="9" a="1"/>
  <c r="B6" i="9" a="1"/>
  <c r="B4" i="9" a="1"/>
  <c r="B14" i="8" a="1"/>
  <c r="D14" i="8" s="1"/>
  <c r="B12" i="8" a="1"/>
  <c r="B10" i="8" a="1"/>
  <c r="F10" i="8" s="1"/>
  <c r="B8" i="8" a="1"/>
  <c r="D8" i="8" s="1"/>
  <c r="B6" i="8" a="1"/>
  <c r="H6" i="8" s="1"/>
  <c r="B4" i="8" a="1"/>
  <c r="B14" i="7" a="1"/>
  <c r="B12" i="7" a="1"/>
  <c r="B10" i="7" a="1"/>
  <c r="B8" i="7" a="1"/>
  <c r="B6" i="7" a="1"/>
  <c r="B4" i="7" a="1"/>
  <c r="B14" i="6" a="1"/>
  <c r="B12" i="6" a="1"/>
  <c r="B10" i="6" a="1"/>
  <c r="B8" i="6" a="1"/>
  <c r="B6" i="6" a="1"/>
  <c r="B4" i="6" a="1"/>
  <c r="B14" i="5" a="1"/>
  <c r="B12" i="5" a="1"/>
  <c r="B10" i="5" a="1"/>
  <c r="B8" i="5" a="1"/>
  <c r="B6" i="5" a="1"/>
  <c r="B4" i="5" a="1"/>
  <c r="B14" i="4" a="1"/>
  <c r="B12" i="4" a="1"/>
  <c r="B10" i="4" a="1"/>
  <c r="B8" i="4" a="1"/>
  <c r="B6" i="4" a="1"/>
  <c r="B4" i="4" a="1"/>
  <c r="B14" i="3" a="1"/>
  <c r="B12" i="3" a="1"/>
  <c r="B10" i="3" a="1"/>
  <c r="B8" i="3" a="1"/>
  <c r="B6" i="3" a="1"/>
  <c r="B4" i="3" a="1"/>
  <c r="B15" i="2" a="1"/>
  <c r="B13" i="2" a="1"/>
  <c r="B11" i="2" a="1"/>
  <c r="B9" i="2" a="1"/>
  <c r="B7" i="2" a="1"/>
  <c r="B5" i="2" a="1"/>
  <c r="B1" i="13"/>
  <c r="B1" i="12"/>
  <c r="B1" i="11"/>
  <c r="B1" i="10"/>
  <c r="B1" i="9"/>
  <c r="B1" i="8"/>
  <c r="B1" i="7"/>
  <c r="B1" i="6"/>
  <c r="B1" i="5"/>
  <c r="B1" i="4"/>
  <c r="B1" i="3"/>
  <c r="B2" i="2"/>
  <c r="H6" i="13"/>
  <c r="F6" i="13"/>
  <c r="D6" i="13"/>
  <c r="B6" i="13"/>
  <c r="G6" i="13"/>
  <c r="E6" i="13"/>
  <c r="C6" i="13"/>
  <c r="H10" i="13"/>
  <c r="F10" i="13"/>
  <c r="D10" i="13"/>
  <c r="B10" i="13"/>
  <c r="G10" i="13"/>
  <c r="E10" i="13"/>
  <c r="C10" i="13"/>
  <c r="H14" i="13"/>
  <c r="F14" i="13"/>
  <c r="D14" i="13"/>
  <c r="B14" i="13"/>
  <c r="G14" i="13"/>
  <c r="E14" i="13"/>
  <c r="C14" i="13"/>
  <c r="H4" i="13"/>
  <c r="F4" i="13"/>
  <c r="D4" i="13"/>
  <c r="B4" i="13"/>
  <c r="G4" i="13"/>
  <c r="E4" i="13"/>
  <c r="C4" i="13"/>
  <c r="H8" i="13"/>
  <c r="F8" i="13"/>
  <c r="D8" i="13"/>
  <c r="B8" i="13"/>
  <c r="G8" i="13"/>
  <c r="E8" i="13"/>
  <c r="C8" i="13"/>
  <c r="H12" i="13"/>
  <c r="F12" i="13"/>
  <c r="D12" i="13"/>
  <c r="B12" i="13"/>
  <c r="G12" i="13"/>
  <c r="E12" i="13"/>
  <c r="C12" i="13"/>
  <c r="H4" i="12"/>
  <c r="F4" i="12"/>
  <c r="D4" i="12"/>
  <c r="B4" i="12"/>
  <c r="G4" i="12"/>
  <c r="E4" i="12"/>
  <c r="C4" i="12"/>
  <c r="H8" i="12"/>
  <c r="F8" i="12"/>
  <c r="D8" i="12"/>
  <c r="B8" i="12"/>
  <c r="G8" i="12"/>
  <c r="E8" i="12"/>
  <c r="C8" i="12"/>
  <c r="H12" i="12"/>
  <c r="F12" i="12"/>
  <c r="D12" i="12"/>
  <c r="B12" i="12"/>
  <c r="G12" i="12"/>
  <c r="E12" i="12"/>
  <c r="C12" i="12"/>
  <c r="H6" i="12"/>
  <c r="F6" i="12"/>
  <c r="D6" i="12"/>
  <c r="B6" i="12"/>
  <c r="G6" i="12"/>
  <c r="E6" i="12"/>
  <c r="C6" i="12"/>
  <c r="H10" i="12"/>
  <c r="F10" i="12"/>
  <c r="D10" i="12"/>
  <c r="B10" i="12"/>
  <c r="G10" i="12"/>
  <c r="E10" i="12"/>
  <c r="C10" i="12"/>
  <c r="H14" i="12"/>
  <c r="F14" i="12"/>
  <c r="D14" i="12"/>
  <c r="B14" i="12"/>
  <c r="G14" i="12"/>
  <c r="E14" i="12"/>
  <c r="C14" i="12"/>
  <c r="H4" i="11"/>
  <c r="F4" i="11"/>
  <c r="D4" i="11"/>
  <c r="B4" i="11"/>
  <c r="G4" i="11"/>
  <c r="E4" i="11"/>
  <c r="C4" i="11"/>
  <c r="H8" i="11"/>
  <c r="F8" i="11"/>
  <c r="D8" i="11"/>
  <c r="B8" i="11"/>
  <c r="G8" i="11"/>
  <c r="E8" i="11"/>
  <c r="C8" i="11"/>
  <c r="H12" i="11"/>
  <c r="F12" i="11"/>
  <c r="D12" i="11"/>
  <c r="B12" i="11"/>
  <c r="G12" i="11"/>
  <c r="E12" i="11"/>
  <c r="C12" i="11"/>
  <c r="H6" i="11"/>
  <c r="F6" i="11"/>
  <c r="D6" i="11"/>
  <c r="B6" i="11"/>
  <c r="G6" i="11"/>
  <c r="E6" i="11"/>
  <c r="C6" i="11"/>
  <c r="H10" i="11"/>
  <c r="F10" i="11"/>
  <c r="D10" i="11"/>
  <c r="B10" i="11"/>
  <c r="G10" i="11"/>
  <c r="E10" i="11"/>
  <c r="C10" i="11"/>
  <c r="H14" i="11"/>
  <c r="F14" i="11"/>
  <c r="D14" i="11"/>
  <c r="B14" i="11"/>
  <c r="G14" i="11"/>
  <c r="E14" i="11"/>
  <c r="C14" i="11"/>
  <c r="H6" i="10"/>
  <c r="F6" i="10"/>
  <c r="D6" i="10"/>
  <c r="B6" i="10"/>
  <c r="G6" i="10"/>
  <c r="E6" i="10"/>
  <c r="C6" i="10"/>
  <c r="H10" i="10"/>
  <c r="F10" i="10"/>
  <c r="D10" i="10"/>
  <c r="B10" i="10"/>
  <c r="G10" i="10"/>
  <c r="E10" i="10"/>
  <c r="C10" i="10"/>
  <c r="H14" i="10"/>
  <c r="F14" i="10"/>
  <c r="D14" i="10"/>
  <c r="B14" i="10"/>
  <c r="G14" i="10"/>
  <c r="E14" i="10"/>
  <c r="C14" i="10"/>
  <c r="H4" i="10"/>
  <c r="F4" i="10"/>
  <c r="D4" i="10"/>
  <c r="B4" i="10"/>
  <c r="G4" i="10"/>
  <c r="E4" i="10"/>
  <c r="C4" i="10"/>
  <c r="H8" i="10"/>
  <c r="F8" i="10"/>
  <c r="D8" i="10"/>
  <c r="B8" i="10"/>
  <c r="G8" i="10"/>
  <c r="E8" i="10"/>
  <c r="C8" i="10"/>
  <c r="H12" i="10"/>
  <c r="F12" i="10"/>
  <c r="D12" i="10"/>
  <c r="B12" i="10"/>
  <c r="G12" i="10"/>
  <c r="E12" i="10"/>
  <c r="C12" i="10"/>
  <c r="H4" i="9"/>
  <c r="F4" i="9"/>
  <c r="D4" i="9"/>
  <c r="B4" i="9"/>
  <c r="G4" i="9"/>
  <c r="E4" i="9"/>
  <c r="C4" i="9"/>
  <c r="H8" i="9"/>
  <c r="F8" i="9"/>
  <c r="D8" i="9"/>
  <c r="B8" i="9"/>
  <c r="G8" i="9"/>
  <c r="E8" i="9"/>
  <c r="C8" i="9"/>
  <c r="H12" i="9"/>
  <c r="F12" i="9"/>
  <c r="D12" i="9"/>
  <c r="B12" i="9"/>
  <c r="G12" i="9"/>
  <c r="E12" i="9"/>
  <c r="C12" i="9"/>
  <c r="H6" i="9"/>
  <c r="F6" i="9"/>
  <c r="D6" i="9"/>
  <c r="B6" i="9"/>
  <c r="G6" i="9"/>
  <c r="E6" i="9"/>
  <c r="C6" i="9"/>
  <c r="H10" i="9"/>
  <c r="F10" i="9"/>
  <c r="D10" i="9"/>
  <c r="B10" i="9"/>
  <c r="G10" i="9"/>
  <c r="E10" i="9"/>
  <c r="C10" i="9"/>
  <c r="H14" i="9"/>
  <c r="F14" i="9"/>
  <c r="D14" i="9"/>
  <c r="B14" i="9"/>
  <c r="G14" i="9"/>
  <c r="E14" i="9"/>
  <c r="C14" i="9"/>
  <c r="H4" i="8"/>
  <c r="F4" i="8"/>
  <c r="D4" i="8"/>
  <c r="B4" i="8"/>
  <c r="G4" i="8"/>
  <c r="E4" i="8"/>
  <c r="C4" i="8"/>
  <c r="H8" i="8"/>
  <c r="F8" i="8"/>
  <c r="G8" i="8"/>
  <c r="E8" i="8"/>
  <c r="H12" i="8"/>
  <c r="F12" i="8"/>
  <c r="D12" i="8"/>
  <c r="B12" i="8"/>
  <c r="G12" i="8"/>
  <c r="E12" i="8"/>
  <c r="C12" i="8"/>
  <c r="B6" i="8"/>
  <c r="H10" i="8"/>
  <c r="D10" i="8"/>
  <c r="B10" i="8"/>
  <c r="G10" i="8"/>
  <c r="C10" i="8"/>
  <c r="F14" i="8"/>
  <c r="E14" i="8"/>
  <c r="H6" i="7"/>
  <c r="F6" i="7"/>
  <c r="D6" i="7"/>
  <c r="B6" i="7"/>
  <c r="G6" i="7"/>
  <c r="E6" i="7"/>
  <c r="C6" i="7"/>
  <c r="H10" i="7"/>
  <c r="F10" i="7"/>
  <c r="D10" i="7"/>
  <c r="B10" i="7"/>
  <c r="G10" i="7"/>
  <c r="E10" i="7"/>
  <c r="C10" i="7"/>
  <c r="H14" i="7"/>
  <c r="F14" i="7"/>
  <c r="D14" i="7"/>
  <c r="B14" i="7"/>
  <c r="G14" i="7"/>
  <c r="E14" i="7"/>
  <c r="C14" i="7"/>
  <c r="H4" i="7"/>
  <c r="F4" i="7"/>
  <c r="D4" i="7"/>
  <c r="B4" i="7"/>
  <c r="G4" i="7"/>
  <c r="E4" i="7"/>
  <c r="C4" i="7"/>
  <c r="H8" i="7"/>
  <c r="F8" i="7"/>
  <c r="D8" i="7"/>
  <c r="B8" i="7"/>
  <c r="G8" i="7"/>
  <c r="E8" i="7"/>
  <c r="C8" i="7"/>
  <c r="H12" i="7"/>
  <c r="F12" i="7"/>
  <c r="D12" i="7"/>
  <c r="B12" i="7"/>
  <c r="G12" i="7"/>
  <c r="E12" i="7"/>
  <c r="C12" i="7"/>
  <c r="H4" i="6"/>
  <c r="F4" i="6"/>
  <c r="D4" i="6"/>
  <c r="B4" i="6"/>
  <c r="G4" i="6"/>
  <c r="E4" i="6"/>
  <c r="C4" i="6"/>
  <c r="H8" i="6"/>
  <c r="F8" i="6"/>
  <c r="D8" i="6"/>
  <c r="B8" i="6"/>
  <c r="G8" i="6"/>
  <c r="E8" i="6"/>
  <c r="C8" i="6"/>
  <c r="H12" i="6"/>
  <c r="F12" i="6"/>
  <c r="D12" i="6"/>
  <c r="B12" i="6"/>
  <c r="G12" i="6"/>
  <c r="E12" i="6"/>
  <c r="C12" i="6"/>
  <c r="H6" i="6"/>
  <c r="F6" i="6"/>
  <c r="D6" i="6"/>
  <c r="B6" i="6"/>
  <c r="G6" i="6"/>
  <c r="E6" i="6"/>
  <c r="C6" i="6"/>
  <c r="H10" i="6"/>
  <c r="F10" i="6"/>
  <c r="D10" i="6"/>
  <c r="B10" i="6"/>
  <c r="G10" i="6"/>
  <c r="E10" i="6"/>
  <c r="C10" i="6"/>
  <c r="H14" i="6"/>
  <c r="F14" i="6"/>
  <c r="D14" i="6"/>
  <c r="B14" i="6"/>
  <c r="G14" i="6"/>
  <c r="E14" i="6"/>
  <c r="C14" i="6"/>
  <c r="H6" i="5"/>
  <c r="F6" i="5"/>
  <c r="D6" i="5"/>
  <c r="B6" i="5"/>
  <c r="G6" i="5"/>
  <c r="E6" i="5"/>
  <c r="C6" i="5"/>
  <c r="H10" i="5"/>
  <c r="F10" i="5"/>
  <c r="D10" i="5"/>
  <c r="B10" i="5"/>
  <c r="G10" i="5"/>
  <c r="E10" i="5"/>
  <c r="C10" i="5"/>
  <c r="H14" i="5"/>
  <c r="F14" i="5"/>
  <c r="D14" i="5"/>
  <c r="B14" i="5"/>
  <c r="G14" i="5"/>
  <c r="E14" i="5"/>
  <c r="C14" i="5"/>
  <c r="H4" i="5"/>
  <c r="F4" i="5"/>
  <c r="D4" i="5"/>
  <c r="B4" i="5"/>
  <c r="G4" i="5"/>
  <c r="E4" i="5"/>
  <c r="C4" i="5"/>
  <c r="H8" i="5"/>
  <c r="F8" i="5"/>
  <c r="D8" i="5"/>
  <c r="B8" i="5"/>
  <c r="G8" i="5"/>
  <c r="E8" i="5"/>
  <c r="C8" i="5"/>
  <c r="H12" i="5"/>
  <c r="F12" i="5"/>
  <c r="D12" i="5"/>
  <c r="B12" i="5"/>
  <c r="G12" i="5"/>
  <c r="E12" i="5"/>
  <c r="C12" i="5"/>
  <c r="H6" i="4"/>
  <c r="F6" i="4"/>
  <c r="D6" i="4"/>
  <c r="B6" i="4"/>
  <c r="G6" i="4"/>
  <c r="E6" i="4"/>
  <c r="C6" i="4"/>
  <c r="H10" i="4"/>
  <c r="F10" i="4"/>
  <c r="D10" i="4"/>
  <c r="B10" i="4"/>
  <c r="G10" i="4"/>
  <c r="E10" i="4"/>
  <c r="C10" i="4"/>
  <c r="H14" i="4"/>
  <c r="F14" i="4"/>
  <c r="D14" i="4"/>
  <c r="B14" i="4"/>
  <c r="G14" i="4"/>
  <c r="E14" i="4"/>
  <c r="C14" i="4"/>
  <c r="H4" i="4"/>
  <c r="F4" i="4"/>
  <c r="D4" i="4"/>
  <c r="B4" i="4"/>
  <c r="G4" i="4"/>
  <c r="E4" i="4"/>
  <c r="C4" i="4"/>
  <c r="H8" i="4"/>
  <c r="F8" i="4"/>
  <c r="D8" i="4"/>
  <c r="B8" i="4"/>
  <c r="G8" i="4"/>
  <c r="E8" i="4"/>
  <c r="C8" i="4"/>
  <c r="H12" i="4"/>
  <c r="F12" i="4"/>
  <c r="D12" i="4"/>
  <c r="B12" i="4"/>
  <c r="G12" i="4"/>
  <c r="E12" i="4"/>
  <c r="C12" i="4"/>
  <c r="H4" i="3"/>
  <c r="F4" i="3"/>
  <c r="D4" i="3"/>
  <c r="B4" i="3"/>
  <c r="G4" i="3"/>
  <c r="E4" i="3"/>
  <c r="C4" i="3"/>
  <c r="H8" i="3"/>
  <c r="F8" i="3"/>
  <c r="D8" i="3"/>
  <c r="B8" i="3"/>
  <c r="G8" i="3"/>
  <c r="E8" i="3"/>
  <c r="C8" i="3"/>
  <c r="H12" i="3"/>
  <c r="F12" i="3"/>
  <c r="D12" i="3"/>
  <c r="B12" i="3"/>
  <c r="G12" i="3"/>
  <c r="E12" i="3"/>
  <c r="C12" i="3"/>
  <c r="H6" i="3"/>
  <c r="F6" i="3"/>
  <c r="D6" i="3"/>
  <c r="B6" i="3"/>
  <c r="G6" i="3"/>
  <c r="E6" i="3"/>
  <c r="C6" i="3"/>
  <c r="H10" i="3"/>
  <c r="F10" i="3"/>
  <c r="D10" i="3"/>
  <c r="B10" i="3"/>
  <c r="G10" i="3"/>
  <c r="E10" i="3"/>
  <c r="C10" i="3"/>
  <c r="H14" i="3"/>
  <c r="F14" i="3"/>
  <c r="D14" i="3"/>
  <c r="B14" i="3"/>
  <c r="G14" i="3"/>
  <c r="E14" i="3"/>
  <c r="C14" i="3"/>
  <c r="H7" i="2"/>
  <c r="F7" i="2"/>
  <c r="D7" i="2"/>
  <c r="B7" i="2"/>
  <c r="G7" i="2"/>
  <c r="E7" i="2"/>
  <c r="C7" i="2"/>
  <c r="H5" i="2"/>
  <c r="F5" i="2"/>
  <c r="D5" i="2"/>
  <c r="B5" i="2"/>
  <c r="G5" i="2"/>
  <c r="E5" i="2"/>
  <c r="C5" i="2"/>
  <c r="H9" i="2"/>
  <c r="F9" i="2"/>
  <c r="D9" i="2"/>
  <c r="B9" i="2"/>
  <c r="G9" i="2"/>
  <c r="E9" i="2"/>
  <c r="C9" i="2"/>
  <c r="H13" i="2"/>
  <c r="F13" i="2"/>
  <c r="D13" i="2"/>
  <c r="B13" i="2"/>
  <c r="G13" i="2"/>
  <c r="E13" i="2"/>
  <c r="C13" i="2"/>
  <c r="H11" i="2"/>
  <c r="F11" i="2"/>
  <c r="D11" i="2"/>
  <c r="B11" i="2"/>
  <c r="G11" i="2"/>
  <c r="E11" i="2"/>
  <c r="C11" i="2"/>
  <c r="H15" i="2"/>
  <c r="F15" i="2"/>
  <c r="D15" i="2"/>
  <c r="B15" i="2"/>
  <c r="G15" i="2"/>
  <c r="E15" i="2"/>
  <c r="C15" i="2"/>
  <c r="G14" i="8" l="1"/>
  <c r="H14" i="8"/>
  <c r="C6" i="8"/>
  <c r="D6" i="8"/>
  <c r="B14" i="8"/>
  <c r="E6" i="8"/>
  <c r="F6" i="8"/>
  <c r="B8" i="8"/>
  <c r="C14" i="8"/>
  <c r="E10" i="8"/>
  <c r="G6" i="8"/>
  <c r="C8" i="8"/>
</calcChain>
</file>

<file path=xl/sharedStrings.xml><?xml version="1.0" encoding="utf-8"?>
<sst xmlns="http://schemas.openxmlformats.org/spreadsheetml/2006/main" count="111" uniqueCount="23">
  <si>
    <t>Entrez l’année :</t>
  </si>
  <si>
    <t>JANVIER</t>
  </si>
  <si>
    <t>Début de la semaine :</t>
  </si>
  <si>
    <t>FÉVRIER</t>
  </si>
  <si>
    <t>MARS</t>
  </si>
  <si>
    <t>AVRIL</t>
  </si>
  <si>
    <t>MAI</t>
  </si>
  <si>
    <t>JUIN</t>
  </si>
  <si>
    <t>JUILLET</t>
  </si>
  <si>
    <t>AOÛT</t>
  </si>
  <si>
    <t>SEPTEMBRE</t>
  </si>
  <si>
    <t>OCTOBRE</t>
  </si>
  <si>
    <t>NOVEMBRE</t>
  </si>
  <si>
    <t>DÉCEMBRE</t>
  </si>
  <si>
    <t>LUNDI</t>
  </si>
  <si>
    <t>MARDI</t>
  </si>
  <si>
    <t>MERCREDI</t>
  </si>
  <si>
    <t>JEUDI</t>
  </si>
  <si>
    <t>VENDREDI</t>
  </si>
  <si>
    <t>SAMEDI</t>
  </si>
  <si>
    <t>DIMANCHE</t>
  </si>
  <si>
    <t>Message divers</t>
  </si>
  <si>
    <t>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</si>
</sst>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
  </numFmts>
  <fonts count="9" x14ac:knownFonts="1">
    <font>
      <b/>
      <sz val="11"/>
      <color theme="1" tint="0.34998626667073579"/>
      <name val="Trebuchet MS"/>
      <family val="2"/>
      <scheme val="minor"/>
    </font>
    <font>
      <b/>
      <sz val="11"/>
      <color theme="1"/>
      <name val="Trebuchet MS"/>
      <family val="2"/>
      <scheme val="minor"/>
    </font>
    <font>
      <b/>
      <sz val="34"/>
      <color theme="1"/>
      <name val="Trebuchet MS"/>
      <family val="2"/>
      <scheme val="major"/>
    </font>
    <font>
      <b/>
      <sz val="11"/>
      <color theme="2" tint="-0.749961851863155"/>
      <name val="Trebuchet MS"/>
      <family val="2"/>
      <scheme val="minor"/>
    </font>
    <font>
      <b/>
      <u/>
      <sz val="11"/>
      <color theme="1"/>
      <name val="Trebuchet MS"/>
      <family val="2"/>
      <scheme val="minor"/>
    </font>
    <font>
      <b/>
      <sz val="11"/>
      <color theme="1" tint="0.34998626667073579"/>
      <name val="Trebuchet MS"/>
      <family val="2"/>
      <scheme val="minor"/>
    </font>
    <font>
      <i/>
      <sz val="11"/>
      <color theme="1" tint="0.34998626667073579"/>
      <name val="Trebuchet MS"/>
      <family val="2"/>
      <scheme val="minor"/>
    </font>
    <font>
      <b/>
      <sz val="22"/>
      <color theme="1" tint="0.34998626667073579"/>
      <name val="Trebuchet MS"/>
      <family val="2"/>
      <scheme val="major"/>
    </font>
    <font>
      <b/>
      <u/>
      <sz val="11"/>
      <color theme="8" tint="-0.499984740745262"/>
      <name val="Trebuchet MS"/>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2" tint="-0.249977111117893"/>
        <bgColor indexed="64"/>
      </patternFill>
    </fill>
  </fills>
  <borders count="17">
    <border>
      <left/>
      <right/>
      <top/>
      <bottom/>
      <diagonal/>
    </border>
    <border>
      <left style="thick">
        <color theme="4"/>
      </left>
      <right style="thick">
        <color theme="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2">
    <xf numFmtId="0" fontId="0" fillId="0" borderId="0">
      <alignment horizontal="left" vertical="top" wrapText="1" indent="1"/>
    </xf>
    <xf numFmtId="0" fontId="2" fillId="0" borderId="0" applyNumberFormat="0" applyFill="0" applyBorder="0" applyProtection="0">
      <alignment horizontal="left" vertical="top"/>
    </xf>
    <xf numFmtId="0" fontId="1" fillId="0" borderId="0" applyNumberFormat="0" applyFill="0" applyProtection="0">
      <alignment vertical="top"/>
    </xf>
    <xf numFmtId="0" fontId="3" fillId="0" borderId="0" applyNumberFormat="0" applyFill="0" applyAlignment="0" applyProtection="0"/>
    <xf numFmtId="164" fontId="1" fillId="0" borderId="1" applyFill="0" applyProtection="0">
      <alignment horizontal="left" indent="1"/>
    </xf>
    <xf numFmtId="0" fontId="4" fillId="0" borderId="0" applyNumberFormat="0" applyFill="0" applyProtection="0">
      <alignment horizontal="center" vertical="top"/>
    </xf>
    <xf numFmtId="0" fontId="3" fillId="0" borderId="0" applyNumberFormat="0" applyFill="0" applyBorder="0" applyAlignment="0" applyProtection="0"/>
    <xf numFmtId="0" fontId="7" fillId="0" borderId="0" applyNumberFormat="0" applyFill="0" applyBorder="0" applyProtection="0">
      <alignment horizontal="left"/>
    </xf>
    <xf numFmtId="0" fontId="8" fillId="0" borderId="0" applyNumberFormat="0" applyFill="0" applyBorder="0" applyAlignment="0" applyProtection="0">
      <alignment horizontal="left" vertical="top" wrapText="1" indent="1"/>
    </xf>
    <xf numFmtId="0" fontId="6" fillId="0" borderId="0" applyNumberFormat="0" applyFill="0" applyBorder="0" applyAlignment="0" applyProtection="0"/>
    <xf numFmtId="0" fontId="5" fillId="0" borderId="0">
      <alignment horizontal="left" vertical="top"/>
    </xf>
    <xf numFmtId="0" fontId="5" fillId="0" borderId="1">
      <alignment horizontal="left" vertical="top" wrapText="1" indent="1"/>
    </xf>
  </cellStyleXfs>
  <cellXfs count="53">
    <xf numFmtId="0" fontId="0" fillId="0" borderId="0" xfId="0">
      <alignment horizontal="left" vertical="top" wrapText="1" indent="1"/>
    </xf>
    <xf numFmtId="0" fontId="3" fillId="0" borderId="0" xfId="3" applyAlignment="1">
      <alignment horizontal="left" vertical="top"/>
    </xf>
    <xf numFmtId="0" fontId="2" fillId="0" borderId="0" xfId="1" applyAlignment="1">
      <alignment horizontal="center" vertical="top"/>
    </xf>
    <xf numFmtId="0" fontId="4" fillId="0" borderId="0" xfId="5">
      <alignment horizontal="center" vertical="top"/>
    </xf>
    <xf numFmtId="0" fontId="7" fillId="0" borderId="0" xfId="7">
      <alignment horizontal="left"/>
    </xf>
    <xf numFmtId="164" fontId="2" fillId="0" borderId="0" xfId="1" applyNumberFormat="1">
      <alignment horizontal="left" vertical="top"/>
    </xf>
    <xf numFmtId="0" fontId="0" fillId="0" borderId="0" xfId="0">
      <alignment horizontal="left" vertical="top" wrapText="1" indent="1"/>
    </xf>
    <xf numFmtId="0" fontId="5" fillId="0" borderId="0" xfId="10">
      <alignment horizontal="left" vertical="top"/>
    </xf>
    <xf numFmtId="0" fontId="0" fillId="0" borderId="0" xfId="0">
      <alignment horizontal="left" vertical="top" wrapText="1" indent="1"/>
    </xf>
    <xf numFmtId="0" fontId="0" fillId="0" borderId="0" xfId="10" applyFont="1">
      <alignment horizontal="left" vertical="top"/>
    </xf>
    <xf numFmtId="164" fontId="1" fillId="0" borderId="2" xfId="4" applyBorder="1">
      <alignment horizontal="left" indent="1"/>
    </xf>
    <xf numFmtId="0" fontId="1" fillId="0" borderId="3" xfId="2" applyBorder="1">
      <alignment vertical="top"/>
    </xf>
    <xf numFmtId="0" fontId="1" fillId="0" borderId="4" xfId="2" applyBorder="1">
      <alignment vertical="top"/>
    </xf>
    <xf numFmtId="0" fontId="1" fillId="0" borderId="5" xfId="2" applyBorder="1">
      <alignment vertical="top"/>
    </xf>
    <xf numFmtId="164" fontId="1" fillId="0" borderId="6" xfId="4" applyBorder="1">
      <alignment horizontal="left" indent="1"/>
    </xf>
    <xf numFmtId="164" fontId="1" fillId="0" borderId="7" xfId="4" applyBorder="1">
      <alignment horizontal="left" indent="1"/>
    </xf>
    <xf numFmtId="164" fontId="1" fillId="0" borderId="11" xfId="4" applyBorder="1">
      <alignment horizontal="left" indent="1"/>
    </xf>
    <xf numFmtId="164" fontId="1" fillId="0" borderId="12" xfId="4" applyBorder="1">
      <alignment horizontal="left" indent="1"/>
    </xf>
    <xf numFmtId="164" fontId="1" fillId="0" borderId="13" xfId="4" applyBorder="1">
      <alignment horizontal="left" indent="1"/>
    </xf>
    <xf numFmtId="0" fontId="1" fillId="0" borderId="14" xfId="2" applyBorder="1">
      <alignment vertical="top"/>
    </xf>
    <xf numFmtId="164" fontId="1" fillId="0" borderId="15" xfId="2" applyNumberFormat="1" applyBorder="1">
      <alignment vertical="top"/>
    </xf>
    <xf numFmtId="0" fontId="1" fillId="0" borderId="15" xfId="2" applyBorder="1">
      <alignment vertical="top"/>
    </xf>
    <xf numFmtId="0" fontId="1" fillId="0" borderId="16" xfId="2" applyBorder="1">
      <alignment vertical="top"/>
    </xf>
    <xf numFmtId="0" fontId="5" fillId="2" borderId="2" xfId="11" applyFill="1" applyBorder="1">
      <alignment horizontal="left" vertical="top" wrapText="1" indent="1"/>
    </xf>
    <xf numFmtId="0" fontId="5" fillId="2" borderId="6" xfId="11" applyFill="1" applyBorder="1" applyAlignment="1">
      <alignment horizontal="center" vertical="center" wrapText="1"/>
    </xf>
    <xf numFmtId="0" fontId="5" fillId="2" borderId="2" xfId="11" applyFill="1" applyBorder="1" applyAlignment="1">
      <alignment horizontal="center" vertical="center" wrapText="1"/>
    </xf>
    <xf numFmtId="0" fontId="5" fillId="3" borderId="2" xfId="11" applyFill="1" applyBorder="1" applyAlignment="1">
      <alignment horizontal="center" vertical="center" wrapText="1"/>
    </xf>
    <xf numFmtId="0" fontId="5" fillId="3" borderId="7" xfId="11" applyFill="1" applyBorder="1" applyAlignment="1">
      <alignment horizontal="center" vertical="center" wrapText="1"/>
    </xf>
    <xf numFmtId="0" fontId="0" fillId="2" borderId="2" xfId="11" applyFont="1" applyFill="1" applyBorder="1" applyAlignment="1">
      <alignment horizontal="center" vertical="center" wrapText="1"/>
    </xf>
    <xf numFmtId="164" fontId="1" fillId="0" borderId="3" xfId="4" applyBorder="1">
      <alignment horizontal="left" indent="1"/>
    </xf>
    <xf numFmtId="164" fontId="1" fillId="0" borderId="4" xfId="4" applyBorder="1">
      <alignment horizontal="left" indent="1"/>
    </xf>
    <xf numFmtId="164" fontId="1" fillId="0" borderId="5" xfId="4" applyBorder="1">
      <alignment horizontal="left" indent="1"/>
    </xf>
    <xf numFmtId="0" fontId="5" fillId="0" borderId="6" xfId="11" applyBorder="1" applyAlignment="1">
      <alignment horizontal="center" vertical="center" wrapText="1"/>
    </xf>
    <xf numFmtId="0" fontId="5" fillId="0" borderId="2" xfId="11" applyBorder="1" applyAlignment="1">
      <alignment horizontal="center" vertical="center" wrapText="1"/>
    </xf>
    <xf numFmtId="0" fontId="5" fillId="0" borderId="7" xfId="11" applyBorder="1" applyAlignment="1">
      <alignment horizontal="center" vertical="center" wrapText="1"/>
    </xf>
    <xf numFmtId="0" fontId="5" fillId="0" borderId="8" xfId="11" applyBorder="1" applyAlignment="1">
      <alignment horizontal="center" vertical="center" wrapText="1"/>
    </xf>
    <xf numFmtId="0" fontId="5" fillId="0" borderId="9" xfId="11" applyBorder="1" applyAlignment="1">
      <alignment horizontal="center" vertical="center" wrapText="1"/>
    </xf>
    <xf numFmtId="0" fontId="5" fillId="0" borderId="10" xfId="11" applyBorder="1" applyAlignment="1">
      <alignment horizontal="center" vertical="center" wrapText="1"/>
    </xf>
    <xf numFmtId="0" fontId="0" fillId="0" borderId="0" xfId="0" applyAlignment="1">
      <alignment horizontal="center" vertical="center" wrapText="1"/>
    </xf>
    <xf numFmtId="0" fontId="5" fillId="0" borderId="2" xfId="11" applyFill="1" applyBorder="1" applyAlignment="1">
      <alignment horizontal="center" vertical="center" wrapText="1"/>
    </xf>
    <xf numFmtId="0" fontId="5" fillId="0" borderId="6" xfId="11" applyFill="1" applyBorder="1" applyAlignment="1">
      <alignment horizontal="center" vertical="center" wrapText="1"/>
    </xf>
    <xf numFmtId="0" fontId="5" fillId="0" borderId="9" xfId="11" applyFill="1" applyBorder="1" applyAlignment="1">
      <alignment horizontal="center" vertical="center" wrapText="1"/>
    </xf>
    <xf numFmtId="0" fontId="5" fillId="2" borderId="8" xfId="11" applyFill="1" applyBorder="1" applyAlignment="1">
      <alignment horizontal="center" vertical="center" wrapText="1"/>
    </xf>
    <xf numFmtId="0" fontId="5" fillId="0" borderId="6" xfId="11" applyBorder="1">
      <alignment horizontal="left" vertical="top" wrapText="1" indent="1"/>
    </xf>
    <xf numFmtId="0" fontId="5" fillId="2" borderId="6" xfId="11" applyFill="1" applyBorder="1">
      <alignment horizontal="left" vertical="top" wrapText="1" indent="1"/>
    </xf>
    <xf numFmtId="0" fontId="0" fillId="3" borderId="7" xfId="0" applyFill="1" applyBorder="1" applyAlignment="1">
      <alignment horizontal="center" vertical="center" wrapText="1"/>
    </xf>
    <xf numFmtId="0" fontId="5" fillId="2" borderId="9" xfId="11" applyFill="1" applyBorder="1" applyAlignment="1">
      <alignment horizontal="center" vertical="center" wrapText="1"/>
    </xf>
    <xf numFmtId="164" fontId="2" fillId="0" borderId="0" xfId="1" applyNumberFormat="1" applyFill="1">
      <alignment horizontal="left" vertical="top"/>
    </xf>
    <xf numFmtId="0" fontId="0" fillId="0" borderId="2" xfId="11" applyFont="1" applyBorder="1" applyAlignment="1">
      <alignment horizontal="center" vertical="center" wrapText="1"/>
    </xf>
    <xf numFmtId="0" fontId="0" fillId="2" borderId="2" xfId="11" applyFont="1" applyFill="1" applyBorder="1" applyAlignment="1" applyProtection="1">
      <alignment horizontal="center" vertical="center" wrapText="1"/>
    </xf>
    <xf numFmtId="0" fontId="0" fillId="2" borderId="6" xfId="11" applyFont="1" applyFill="1" applyBorder="1" applyAlignment="1" applyProtection="1">
      <alignment horizontal="center" vertical="center" wrapText="1"/>
    </xf>
    <xf numFmtId="0" fontId="0" fillId="3" borderId="2" xfId="11" applyFont="1" applyFill="1" applyBorder="1" applyAlignment="1" applyProtection="1">
      <alignment horizontal="center" vertical="center" wrapText="1"/>
    </xf>
    <xf numFmtId="0" fontId="0" fillId="3" borderId="7" xfId="11" applyFont="1" applyFill="1" applyBorder="1" applyAlignment="1" applyProtection="1">
      <alignment horizontal="center" vertical="center" wrapText="1"/>
    </xf>
  </cellXfs>
  <cellStyles count="12">
    <cellStyle name="Année" xfId="7"/>
    <cellStyle name="Champs d’entrée" xfId="10"/>
    <cellStyle name="Détails du calendrier" xfId="11"/>
    <cellStyle name="Lien hypertexte" xfId="5" builtinId="8" customBuiltin="1"/>
    <cellStyle name="Lien hypertexte visité" xfId="8" builtinId="9" customBuiltin="1"/>
    <cellStyle name="Normal" xfId="0" builtinId="0" customBuiltin="1"/>
    <cellStyle name="Texte explicatif" xfId="9" builtinId="53" customBuiltin="1"/>
    <cellStyle name="Titre" xfId="1" builtinId="15" customBuiltin="1"/>
    <cellStyle name="Titre 1" xfId="2" builtinId="16" customBuiltin="1"/>
    <cellStyle name="Titre 2" xfId="3" builtinId="17" customBuiltin="1"/>
    <cellStyle name="Titre 3" xfId="4" builtinId="18" customBuiltin="1"/>
    <cellStyle name="Titre 4" xfId="6" builtinId="19" customBuiltin="1"/>
  </cellStyles>
  <dxfs count="24">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12-month gold stripes">
      <a:dk1>
        <a:srgbClr val="000000"/>
      </a:dk1>
      <a:lt1>
        <a:srgbClr val="FFFFFF"/>
      </a:lt1>
      <a:dk2>
        <a:srgbClr val="1F1D00"/>
      </a:dk2>
      <a:lt2>
        <a:srgbClr val="FEFEFE"/>
      </a:lt2>
      <a:accent1>
        <a:srgbClr val="F2E900"/>
      </a:accent1>
      <a:accent2>
        <a:srgbClr val="E685C9"/>
      </a:accent2>
      <a:accent3>
        <a:srgbClr val="70D680"/>
      </a:accent3>
      <a:accent4>
        <a:srgbClr val="FF6963"/>
      </a:accent4>
      <a:accent5>
        <a:srgbClr val="61C6C5"/>
      </a:accent5>
      <a:accent6>
        <a:srgbClr val="F8A11D"/>
      </a:accent6>
      <a:hlink>
        <a:srgbClr val="61C6C5"/>
      </a:hlink>
      <a:folHlink>
        <a:srgbClr val="BFBFBF"/>
      </a:folHlink>
    </a:clrScheme>
    <a:fontScheme name="1-month gold stripes">
      <a:majorFont>
        <a:latin typeface="Trebuchet MS"/>
        <a:ea typeface=""/>
        <a:cs typeface=""/>
      </a:majorFont>
      <a:minorFont>
        <a:latin typeface="Trebuchet MS"/>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0"/>
    <pageSetUpPr fitToPage="1"/>
  </sheetPr>
  <dimension ref="B1:I16"/>
  <sheetViews>
    <sheetView showGridLines="0" topLeftCell="A4" zoomScaleNormal="100" workbookViewId="0">
      <selection activeCell="B6" sqref="B6"/>
    </sheetView>
  </sheetViews>
  <sheetFormatPr baseColWidth="10" defaultColWidth="8.88671875" defaultRowHeight="16.5" x14ac:dyDescent="0.3"/>
  <cols>
    <col min="1" max="1" width="2.77734375" customWidth="1"/>
    <col min="2" max="8" width="17.77734375" customWidth="1"/>
    <col min="9" max="9" width="44.44140625" customWidth="1"/>
  </cols>
  <sheetData>
    <row r="1" spans="2:9" ht="23.25" customHeight="1" x14ac:dyDescent="0.3">
      <c r="B1" s="7" t="s">
        <v>0</v>
      </c>
      <c r="C1" s="7">
        <v>2018</v>
      </c>
      <c r="D1" s="9" t="s">
        <v>2</v>
      </c>
      <c r="E1" s="9" t="s">
        <v>22</v>
      </c>
      <c r="F1" s="6"/>
      <c r="G1" s="6"/>
      <c r="H1" s="6"/>
    </row>
    <row r="2" spans="2:9" ht="36.75" customHeight="1" x14ac:dyDescent="0.45">
      <c r="B2" s="4">
        <f>AnnéeCalendrier</f>
        <v>2018</v>
      </c>
      <c r="C2" s="5" t="s">
        <v>1</v>
      </c>
      <c r="D2" s="3"/>
      <c r="E2" s="1"/>
      <c r="G2" s="3"/>
      <c r="H2" s="3"/>
      <c r="I2" s="38" t="s">
        <v>21</v>
      </c>
    </row>
    <row r="3" spans="2:9" ht="12" customHeight="1" thickBot="1" x14ac:dyDescent="0.35">
      <c r="C3" s="5"/>
      <c r="D3" s="5"/>
      <c r="E3" s="5"/>
      <c r="F3" s="2"/>
    </row>
    <row r="4" spans="2:9" ht="18.75" customHeight="1" thickBot="1" x14ac:dyDescent="0.35">
      <c r="B4" s="19" t="s">
        <v>14</v>
      </c>
      <c r="C4" s="20" t="s">
        <v>15</v>
      </c>
      <c r="D4" s="21" t="s">
        <v>16</v>
      </c>
      <c r="E4" s="21" t="s">
        <v>17</v>
      </c>
      <c r="F4" s="21" t="s">
        <v>18</v>
      </c>
      <c r="G4" s="21" t="s">
        <v>19</v>
      </c>
      <c r="H4" s="22" t="s">
        <v>20</v>
      </c>
    </row>
    <row r="5" spans="2:9" ht="16.5" customHeight="1" x14ac:dyDescent="0.3">
      <c r="B5" s="16">
        <f t="array" ref="B5:H5">JoursEtSemaines+DATE(AnnéeCalendrier,1,1)-WEEKDAY(DATE(AnnéeCalendrier,1,1),(DébutSemaine="l")+1)+1</f>
        <v>43101</v>
      </c>
      <c r="C5" s="17">
        <v>43102</v>
      </c>
      <c r="D5" s="17">
        <v>43103</v>
      </c>
      <c r="E5" s="17">
        <v>43104</v>
      </c>
      <c r="F5" s="17">
        <v>43105</v>
      </c>
      <c r="G5" s="17">
        <v>43106</v>
      </c>
      <c r="H5" s="18">
        <v>43107</v>
      </c>
    </row>
    <row r="6" spans="2:9" ht="39.75" customHeight="1" x14ac:dyDescent="0.3">
      <c r="B6" s="50"/>
      <c r="C6" s="49"/>
      <c r="D6" s="49"/>
      <c r="E6" s="49"/>
      <c r="F6" s="51"/>
      <c r="G6" s="51"/>
      <c r="H6" s="52"/>
    </row>
    <row r="7" spans="2:9" ht="15" customHeight="1" x14ac:dyDescent="0.3">
      <c r="B7" s="14">
        <f t="array" ref="B7:H7">JoursEtSemaines+DATE(AnnéeCalendrier,1,1)-WEEKDAY(DATE(AnnéeCalendrier,1,1),(DébutSemaine="l")+1)+8</f>
        <v>43108</v>
      </c>
      <c r="C7" s="10">
        <v>43109</v>
      </c>
      <c r="D7" s="10">
        <v>43110</v>
      </c>
      <c r="E7" s="10">
        <v>43111</v>
      </c>
      <c r="F7" s="10">
        <v>43112</v>
      </c>
      <c r="G7" s="10">
        <v>43113</v>
      </c>
      <c r="H7" s="15">
        <v>43114</v>
      </c>
    </row>
    <row r="8" spans="2:9" ht="39.75" customHeight="1" x14ac:dyDescent="0.3">
      <c r="B8" s="24"/>
      <c r="C8" s="25"/>
      <c r="D8" s="28"/>
      <c r="E8" s="28"/>
      <c r="F8" s="26"/>
      <c r="G8" s="26"/>
      <c r="H8" s="27"/>
    </row>
    <row r="9" spans="2:9" ht="15" customHeight="1" x14ac:dyDescent="0.3">
      <c r="B9" s="14">
        <f t="array" ref="B9:H9">JoursEtSemaines+DATE(AnnéeCalendrier,1,1)-WEEKDAY(DATE(AnnéeCalendrier,1,1),(DébutSemaine="l")+1)+15</f>
        <v>43115</v>
      </c>
      <c r="C9" s="10">
        <v>43116</v>
      </c>
      <c r="D9" s="10">
        <v>43117</v>
      </c>
      <c r="E9" s="10">
        <v>43118</v>
      </c>
      <c r="F9" s="10">
        <v>43119</v>
      </c>
      <c r="G9" s="10">
        <v>43120</v>
      </c>
      <c r="H9" s="15">
        <v>43121</v>
      </c>
    </row>
    <row r="10" spans="2:9" ht="39.75" customHeight="1" x14ac:dyDescent="0.3">
      <c r="B10" s="24"/>
      <c r="C10" s="25"/>
      <c r="D10" s="25"/>
      <c r="E10" s="25"/>
      <c r="F10" s="26"/>
      <c r="G10" s="26"/>
      <c r="H10" s="27"/>
    </row>
    <row r="11" spans="2:9" ht="15" customHeight="1" x14ac:dyDescent="0.3">
      <c r="B11" s="14">
        <f t="array" ref="B11:H11">JoursEtSemaines+DATE(AnnéeCalendrier,1,1)-WEEKDAY(DATE(AnnéeCalendrier,1,1),(DébutSemaine="l")+1)+22</f>
        <v>43122</v>
      </c>
      <c r="C11" s="10">
        <v>43123</v>
      </c>
      <c r="D11" s="10">
        <v>43124</v>
      </c>
      <c r="E11" s="10">
        <v>43125</v>
      </c>
      <c r="F11" s="10">
        <v>43126</v>
      </c>
      <c r="G11" s="10">
        <v>43127</v>
      </c>
      <c r="H11" s="15">
        <v>43128</v>
      </c>
    </row>
    <row r="12" spans="2:9" ht="40.5" customHeight="1" x14ac:dyDescent="0.3">
      <c r="B12" s="24"/>
      <c r="C12" s="25"/>
      <c r="D12" s="25"/>
      <c r="E12" s="25"/>
      <c r="F12" s="26"/>
      <c r="G12" s="26"/>
      <c r="H12" s="27"/>
    </row>
    <row r="13" spans="2:9" ht="15" customHeight="1" x14ac:dyDescent="0.3">
      <c r="B13" s="14">
        <f t="array" ref="B13:H13">JoursEtSemaines+DATE(AnnéeCalendrier,1,1)-WEEKDAY(DATE(AnnéeCalendrier,1,1),(DébutSemaine="l")+1)+29</f>
        <v>43129</v>
      </c>
      <c r="C13" s="10">
        <v>43130</v>
      </c>
      <c r="D13" s="10">
        <v>43131</v>
      </c>
      <c r="E13" s="10">
        <v>43132</v>
      </c>
      <c r="F13" s="10">
        <v>43133</v>
      </c>
      <c r="G13" s="10">
        <v>43134</v>
      </c>
      <c r="H13" s="15">
        <v>43135</v>
      </c>
    </row>
    <row r="14" spans="2:9" ht="39.75" customHeight="1" x14ac:dyDescent="0.3">
      <c r="B14" s="24"/>
      <c r="C14" s="25"/>
      <c r="D14" s="25"/>
      <c r="E14" s="39"/>
      <c r="F14" s="33"/>
      <c r="G14" s="33"/>
      <c r="H14" s="34"/>
    </row>
    <row r="15" spans="2:9" ht="15" customHeight="1" x14ac:dyDescent="0.3">
      <c r="B15" s="14">
        <f t="array" ref="B15:H15">JoursEtSemaines+DATE(AnnéeCalendrier,1,1)-WEEKDAY(DATE(AnnéeCalendrier,1,1),(DébutSemaine="l")+1)+36</f>
        <v>43136</v>
      </c>
      <c r="C15" s="10">
        <v>43137</v>
      </c>
      <c r="D15" s="10">
        <v>43138</v>
      </c>
      <c r="E15" s="10">
        <v>43139</v>
      </c>
      <c r="F15" s="10">
        <v>43140</v>
      </c>
      <c r="G15" s="10">
        <v>43141</v>
      </c>
      <c r="H15" s="15">
        <v>43142</v>
      </c>
    </row>
    <row r="16" spans="2:9" ht="39.75" customHeight="1" thickBot="1" x14ac:dyDescent="0.35">
      <c r="B16" s="35"/>
      <c r="C16" s="36"/>
      <c r="D16" s="36"/>
      <c r="E16" s="36"/>
      <c r="F16" s="36"/>
      <c r="G16" s="36"/>
      <c r="H16" s="37"/>
    </row>
  </sheetData>
  <dataConsolidate/>
  <conditionalFormatting sqref="B5:G5">
    <cfRule type="expression" dxfId="23" priority="4">
      <formula>DAY(B5)&gt;8</formula>
    </cfRule>
  </conditionalFormatting>
  <conditionalFormatting sqref="B13:H16">
    <cfRule type="expression" dxfId="22" priority="2">
      <formula>AND(DAY(B13)&gt;=1,DAY(B13)&lt;=15)</formula>
    </cfRule>
  </conditionalFormatting>
  <dataValidations xWindow="40" yWindow="320" count="8">
    <dataValidation type="list" allowBlank="1" showInputMessage="1" showErrorMessage="1" errorTitle="Le calendrier ne peut pas utiliser cette valeur." error="Sélectionnez un jour dans la liste. Sélectionnez ANNULER, puis ALT+FLÈCHE BAS pour choisir dans la liste déroulante" prompt="Sélectionnez le jour de début de semaine dans la liste déroulante. Appuyez sur ALT+FLÈCHE BAS pour ouvrir la liste déroulante, puis sur ENTRÉE pour sélectionner l’un des éléments" sqref="E1">
      <formula1>"l,d"</formula1>
    </dataValidation>
    <dataValidation allowBlank="1" showInputMessage="1" prompt="Entrez l’année de ce calendrier" sqref="C1"/>
    <dataValidation allowBlank="1" showInputMessage="1" prompt="Jour de début de semaine défini automatiquement. Pour modifier les jours de la semaine, sélectionnez un nouveau jour de début de semaine dans la cellule E2" sqref="B4"/>
    <dataValidation allowBlank="1" showInputMessage="1" prompt="Jour de la semaine défini automatiquement" sqref="C4:H4"/>
    <dataValidation allowBlank="1" showInputMessage="1" prompt="Année civile définie automatiquement par la valeur saisie dans la cellule C2" sqref="B2"/>
    <dataValidation allowBlank="1" showInputMessage="1" prompt="Lien de navigation vers le mois suivant" sqref="D2"/>
    <dataValidation allowBlank="1" showInputMessage="1" prompt="Les lignes 6, 8, 10, 12, 14 et 16 contiennent les dates du mois et, le cas échéant, celles des mois précédent et suivant" sqref="B5"/>
    <dataValidation allowBlank="1" showInputMessage="1" prompt="Ajoutez des notes quotidiennes dans les lignes 7, 9, 11, 13, 15 et 17, et les colonnes B à H" sqref="B6"/>
  </dataValidations>
  <printOptions horizontalCentered="1"/>
  <pageMargins left="0.5" right="0.5" top="0.4" bottom="0.4" header="0.3" footer="0.3"/>
  <pageSetup paperSize="9" scale="93"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0" tint="-4.9989318521683403E-2"/>
    <pageSetUpPr fitToPage="1"/>
  </sheetPr>
  <dimension ref="B1:I15"/>
  <sheetViews>
    <sheetView showGridLines="0" tabSelected="1" zoomScaleNormal="100" workbookViewId="0">
      <selection activeCell="D5" sqref="D5"/>
    </sheetView>
  </sheetViews>
  <sheetFormatPr baseColWidth="10" defaultColWidth="8.88671875" defaultRowHeight="16.5" x14ac:dyDescent="0.3"/>
  <cols>
    <col min="1" max="1" width="2.77734375" customWidth="1"/>
    <col min="2" max="8" width="17.77734375" customWidth="1"/>
    <col min="9" max="9" width="44.21875" customWidth="1"/>
  </cols>
  <sheetData>
    <row r="1" spans="2:9" ht="30" customHeight="1" x14ac:dyDescent="0.45">
      <c r="B1" s="4">
        <f>AnnéeCalendrier</f>
        <v>2018</v>
      </c>
      <c r="C1" s="3"/>
      <c r="D1" s="3"/>
      <c r="E1" s="1"/>
    </row>
    <row r="2" spans="2:9" ht="45" customHeight="1" thickBot="1" x14ac:dyDescent="0.35">
      <c r="C2" s="5" t="s">
        <v>3</v>
      </c>
      <c r="D2" s="5"/>
      <c r="E2" s="5"/>
      <c r="F2" s="2"/>
      <c r="I2" s="38" t="s">
        <v>21</v>
      </c>
    </row>
    <row r="3" spans="2:9" ht="18.75" customHeight="1" x14ac:dyDescent="0.3">
      <c r="B3" s="11" t="s">
        <v>14</v>
      </c>
      <c r="C3" s="12" t="s">
        <v>15</v>
      </c>
      <c r="D3" s="12" t="s">
        <v>16</v>
      </c>
      <c r="E3" s="12" t="s">
        <v>17</v>
      </c>
      <c r="F3" s="12" t="s">
        <v>18</v>
      </c>
      <c r="G3" s="12" t="s">
        <v>19</v>
      </c>
      <c r="H3" s="13" t="s">
        <v>20</v>
      </c>
    </row>
    <row r="4" spans="2:9" ht="16.5" customHeight="1" x14ac:dyDescent="0.3">
      <c r="B4" s="14">
        <f t="array" ref="B4:H4">JoursEtSemaines+DATE(AnnéeCalendrier,2,1)-WEEKDAY(DATE(AnnéeCalendrier,2,1),(DébutSemaine="l")+1)+1</f>
        <v>43129</v>
      </c>
      <c r="C4" s="10">
        <v>43130</v>
      </c>
      <c r="D4" s="10">
        <v>43131</v>
      </c>
      <c r="E4" s="10">
        <v>43132</v>
      </c>
      <c r="F4" s="10">
        <v>43133</v>
      </c>
      <c r="G4" s="10">
        <v>43134</v>
      </c>
      <c r="H4" s="15">
        <v>43135</v>
      </c>
    </row>
    <row r="5" spans="2:9" ht="39.75" customHeight="1" x14ac:dyDescent="0.3">
      <c r="B5" s="32"/>
      <c r="C5" s="33"/>
      <c r="D5" s="48"/>
      <c r="E5" s="25"/>
      <c r="F5" s="26"/>
      <c r="G5" s="26"/>
      <c r="H5" s="27"/>
    </row>
    <row r="6" spans="2:9" ht="15" customHeight="1" x14ac:dyDescent="0.3">
      <c r="B6" s="14">
        <f t="array" ref="B6:H6">JoursEtSemaines+DATE(AnnéeCalendrier,2,1)-WEEKDAY(DATE(AnnéeCalendrier,2,1),(DébutSemaine="l")+1)+8</f>
        <v>43136</v>
      </c>
      <c r="C6" s="10">
        <v>43137</v>
      </c>
      <c r="D6" s="10">
        <v>43138</v>
      </c>
      <c r="E6" s="10">
        <v>43139</v>
      </c>
      <c r="F6" s="10">
        <v>43140</v>
      </c>
      <c r="G6" s="10">
        <v>43141</v>
      </c>
      <c r="H6" s="15">
        <v>43142</v>
      </c>
    </row>
    <row r="7" spans="2:9" ht="39.75" customHeight="1" x14ac:dyDescent="0.3">
      <c r="B7" s="24"/>
      <c r="C7" s="25"/>
      <c r="D7" s="25"/>
      <c r="E7" s="25"/>
      <c r="F7" s="26"/>
      <c r="G7" s="26"/>
      <c r="H7" s="27"/>
    </row>
    <row r="8" spans="2:9" ht="15" customHeight="1" x14ac:dyDescent="0.3">
      <c r="B8" s="14">
        <f t="array" ref="B8:H8">JoursEtSemaines+DATE(AnnéeCalendrier,2,1)-WEEKDAY(DATE(AnnéeCalendrier,2,1),(DébutSemaine="l")+1)+15</f>
        <v>43143</v>
      </c>
      <c r="C8" s="10">
        <v>43144</v>
      </c>
      <c r="D8" s="10">
        <v>43145</v>
      </c>
      <c r="E8" s="10">
        <v>43146</v>
      </c>
      <c r="F8" s="10">
        <v>43147</v>
      </c>
      <c r="G8" s="10">
        <v>43148</v>
      </c>
      <c r="H8" s="15">
        <v>43149</v>
      </c>
    </row>
    <row r="9" spans="2:9" ht="39.75" customHeight="1" x14ac:dyDescent="0.3">
      <c r="B9" s="24"/>
      <c r="C9" s="25"/>
      <c r="D9" s="25"/>
      <c r="E9" s="25"/>
      <c r="F9" s="26"/>
      <c r="G9" s="26"/>
      <c r="H9" s="27"/>
    </row>
    <row r="10" spans="2:9" ht="15" customHeight="1" x14ac:dyDescent="0.3">
      <c r="B10" s="14">
        <f t="array" ref="B10:H10">JoursEtSemaines+DATE(AnnéeCalendrier,2,1)-WEEKDAY(DATE(AnnéeCalendrier,2,1),(DébutSemaine="l")+1)+22</f>
        <v>43150</v>
      </c>
      <c r="C10" s="10">
        <v>43151</v>
      </c>
      <c r="D10" s="10">
        <v>43152</v>
      </c>
      <c r="E10" s="10">
        <v>43153</v>
      </c>
      <c r="F10" s="10">
        <v>43154</v>
      </c>
      <c r="G10" s="10">
        <v>43155</v>
      </c>
      <c r="H10" s="15">
        <v>43156</v>
      </c>
    </row>
    <row r="11" spans="2:9" ht="40.5" customHeight="1" x14ac:dyDescent="0.3">
      <c r="B11" s="24"/>
      <c r="C11" s="25"/>
      <c r="D11" s="25"/>
      <c r="E11" s="25"/>
      <c r="F11" s="26"/>
      <c r="G11" s="26"/>
      <c r="H11" s="27"/>
    </row>
    <row r="12" spans="2:9" ht="15" customHeight="1" x14ac:dyDescent="0.3">
      <c r="B12" s="14">
        <f t="array" ref="B12:H12">JoursEtSemaines+DATE(AnnéeCalendrier,2,1)-WEEKDAY(DATE(AnnéeCalendrier,2,1),(DébutSemaine="l")+1)+29</f>
        <v>43157</v>
      </c>
      <c r="C12" s="10">
        <v>43158</v>
      </c>
      <c r="D12" s="10">
        <v>43159</v>
      </c>
      <c r="E12" s="10">
        <v>43160</v>
      </c>
      <c r="F12" s="10">
        <v>43161</v>
      </c>
      <c r="G12" s="10">
        <v>43162</v>
      </c>
      <c r="H12" s="15">
        <v>43163</v>
      </c>
    </row>
    <row r="13" spans="2:9" ht="39.75" customHeight="1" x14ac:dyDescent="0.3">
      <c r="B13" s="24"/>
      <c r="C13" s="25"/>
      <c r="D13" s="25"/>
      <c r="E13" s="33"/>
      <c r="F13" s="33"/>
      <c r="G13" s="33"/>
      <c r="H13" s="34"/>
    </row>
    <row r="14" spans="2:9" ht="15" customHeight="1" x14ac:dyDescent="0.3">
      <c r="B14" s="14">
        <f t="array" ref="B14:H14">JoursEtSemaines+DATE(AnnéeCalendrier,2,1)-WEEKDAY(DATE(AnnéeCalendrier,2,1),(DébutSemaine="l")+1)+36</f>
        <v>43164</v>
      </c>
      <c r="C14" s="10">
        <v>43165</v>
      </c>
      <c r="D14" s="10">
        <v>43166</v>
      </c>
      <c r="E14" s="10">
        <v>43167</v>
      </c>
      <c r="F14" s="10">
        <v>43168</v>
      </c>
      <c r="G14" s="10">
        <v>43169</v>
      </c>
      <c r="H14" s="15">
        <v>43170</v>
      </c>
    </row>
    <row r="15" spans="2:9" ht="39.75" customHeight="1" thickBot="1" x14ac:dyDescent="0.35">
      <c r="B15" s="35"/>
      <c r="C15" s="36"/>
      <c r="D15" s="36"/>
      <c r="E15" s="36"/>
      <c r="F15" s="36"/>
      <c r="G15" s="36"/>
      <c r="H15" s="37"/>
    </row>
  </sheetData>
  <conditionalFormatting sqref="B4:G4">
    <cfRule type="expression" dxfId="21" priority="2">
      <formula>DAY(B4)&gt;8</formula>
    </cfRule>
  </conditionalFormatting>
  <conditionalFormatting sqref="B12:H15">
    <cfRule type="expression" dxfId="20" priority="1">
      <formula>AND(DAY(B12)&gt;=1,DAY(B12)&lt;=15)</formula>
    </cfRule>
  </conditionalFormatting>
  <dataValidations count="8">
    <dataValidation allowBlank="1" showInputMessage="1" prompt="Jour de la semaine défini automatiquement" sqref="C3:H3"/>
    <dataValidation allowBlank="1" showInputMessage="1" prompt="Jour de début de semaine défini automatiquement. Pour modifier les jours de la semaine, sélectionnez un nouveau jour de début de semaine dans la cellule E2 de la feuille de calcul « JANVIER »" sqref="B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Lien de navigation vers le mois précédent" sqref="C1"/>
    <dataValidation allowBlank="1" showInputMessage="1" prompt="Lien de navigation vers le mois suivant" sqref="D1"/>
    <dataValidation allowBlank="1" showInputMessage="1" showErrorMessage="1" prompt="Planifiez le mois de février dans cette feuille de calcul. Les liens de navigation vers les mois précédent et suivant figurent respectivement dans les cellules C1 et D1 " sqref="A1"/>
  </dataValidations>
  <printOptions horizontalCentered="1"/>
  <pageMargins left="0.5" right="0.5" top="0.4" bottom="0.4" header="0.3" footer="0.3"/>
  <pageSetup paperSize="9" scale="93" fitToHeight="0" orientation="landscape" horizontalDpi="4294967293"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0" tint="-0.14999847407452621"/>
    <pageSetUpPr fitToPage="1"/>
  </sheetPr>
  <dimension ref="B1:I15"/>
  <sheetViews>
    <sheetView showGridLines="0" zoomScaleNormal="100" workbookViewId="0">
      <selection activeCell="F5" sqref="F5"/>
    </sheetView>
  </sheetViews>
  <sheetFormatPr baseColWidth="10" defaultColWidth="8.88671875" defaultRowHeight="16.5" x14ac:dyDescent="0.3"/>
  <cols>
    <col min="1" max="1" width="2.77734375" customWidth="1"/>
    <col min="2" max="8" width="17.77734375" customWidth="1"/>
    <col min="9" max="9" width="44.5546875" customWidth="1"/>
  </cols>
  <sheetData>
    <row r="1" spans="2:9" ht="30" customHeight="1" x14ac:dyDescent="0.45">
      <c r="B1" s="4">
        <f>AnnéeCalendrier</f>
        <v>2018</v>
      </c>
      <c r="C1" s="3"/>
      <c r="D1" s="3"/>
      <c r="E1" s="1"/>
      <c r="F1" s="1"/>
      <c r="G1" s="1"/>
      <c r="H1" s="3"/>
    </row>
    <row r="2" spans="2:9" ht="45" customHeight="1" thickBot="1" x14ac:dyDescent="0.35">
      <c r="B2" s="5"/>
      <c r="C2" s="5" t="s">
        <v>4</v>
      </c>
      <c r="D2" s="5"/>
      <c r="E2" s="5"/>
      <c r="F2" s="2"/>
      <c r="I2" s="38" t="s">
        <v>21</v>
      </c>
    </row>
    <row r="3" spans="2:9" ht="18.75" customHeight="1" thickBot="1" x14ac:dyDescent="0.35">
      <c r="B3" s="19" t="s">
        <v>14</v>
      </c>
      <c r="C3" s="21" t="s">
        <v>15</v>
      </c>
      <c r="D3" s="21" t="s">
        <v>16</v>
      </c>
      <c r="E3" s="21" t="s">
        <v>17</v>
      </c>
      <c r="F3" s="21" t="s">
        <v>18</v>
      </c>
      <c r="G3" s="21" t="s">
        <v>19</v>
      </c>
      <c r="H3" s="22" t="s">
        <v>20</v>
      </c>
    </row>
    <row r="4" spans="2:9" ht="16.5" customHeight="1" x14ac:dyDescent="0.3">
      <c r="B4" s="29">
        <f t="array" ref="B4:H4">JoursEtSemaines+DATE(AnnéeCalendrier,3,1)-WEEKDAY(DATE(AnnéeCalendrier,3,1),(DébutSemaine="l")+1)+1</f>
        <v>43157</v>
      </c>
      <c r="C4" s="30">
        <v>43158</v>
      </c>
      <c r="D4" s="30">
        <v>43159</v>
      </c>
      <c r="E4" s="30">
        <v>43160</v>
      </c>
      <c r="F4" s="30">
        <v>43161</v>
      </c>
      <c r="G4" s="30">
        <v>43162</v>
      </c>
      <c r="H4" s="31">
        <v>43163</v>
      </c>
    </row>
    <row r="5" spans="2:9" ht="39.75" customHeight="1" x14ac:dyDescent="0.3">
      <c r="B5" s="32"/>
      <c r="C5" s="33"/>
      <c r="D5" s="33"/>
      <c r="E5" s="25"/>
      <c r="F5" s="26"/>
      <c r="G5" s="26"/>
      <c r="H5" s="27"/>
    </row>
    <row r="6" spans="2:9" ht="15" customHeight="1" x14ac:dyDescent="0.3">
      <c r="B6" s="14">
        <f t="array" ref="B6:H6">JoursEtSemaines+DATE(AnnéeCalendrier,3,1)-WEEKDAY(DATE(AnnéeCalendrier,3,1),(DébutSemaine="l")+1)+8</f>
        <v>43164</v>
      </c>
      <c r="C6" s="10">
        <v>43165</v>
      </c>
      <c r="D6" s="10">
        <v>43166</v>
      </c>
      <c r="E6" s="10">
        <v>43167</v>
      </c>
      <c r="F6" s="10">
        <v>43168</v>
      </c>
      <c r="G6" s="10">
        <v>43169</v>
      </c>
      <c r="H6" s="15">
        <v>43170</v>
      </c>
    </row>
    <row r="7" spans="2:9" ht="39.75" customHeight="1" x14ac:dyDescent="0.3">
      <c r="B7" s="24"/>
      <c r="C7" s="25"/>
      <c r="D7" s="25"/>
      <c r="E7" s="25"/>
      <c r="F7" s="26"/>
      <c r="G7" s="26"/>
      <c r="H7" s="27"/>
    </row>
    <row r="8" spans="2:9" ht="15" customHeight="1" x14ac:dyDescent="0.3">
      <c r="B8" s="14">
        <f t="array" ref="B8:H8">JoursEtSemaines+DATE(AnnéeCalendrier,3,1)-WEEKDAY(DATE(AnnéeCalendrier,3,1),(DébutSemaine="l")+1)+15</f>
        <v>43171</v>
      </c>
      <c r="C8" s="10">
        <v>43172</v>
      </c>
      <c r="D8" s="10">
        <v>43173</v>
      </c>
      <c r="E8" s="10">
        <v>43174</v>
      </c>
      <c r="F8" s="10">
        <v>43175</v>
      </c>
      <c r="G8" s="10">
        <v>43176</v>
      </c>
      <c r="H8" s="15">
        <v>43177</v>
      </c>
    </row>
    <row r="9" spans="2:9" ht="39.75" customHeight="1" x14ac:dyDescent="0.3">
      <c r="B9" s="24"/>
      <c r="C9" s="25"/>
      <c r="D9" s="25"/>
      <c r="E9" s="25"/>
      <c r="F9" s="26"/>
      <c r="G9" s="26"/>
      <c r="H9" s="27"/>
    </row>
    <row r="10" spans="2:9" ht="15" customHeight="1" x14ac:dyDescent="0.3">
      <c r="B10" s="14">
        <f t="array" ref="B10:H10">JoursEtSemaines+DATE(AnnéeCalendrier,3,1)-WEEKDAY(DATE(AnnéeCalendrier,3,1),(DébutSemaine="l")+1)+22</f>
        <v>43178</v>
      </c>
      <c r="C10" s="10">
        <v>43179</v>
      </c>
      <c r="D10" s="10">
        <v>43180</v>
      </c>
      <c r="E10" s="10">
        <v>43181</v>
      </c>
      <c r="F10" s="10">
        <v>43182</v>
      </c>
      <c r="G10" s="10">
        <v>43183</v>
      </c>
      <c r="H10" s="15">
        <v>43184</v>
      </c>
    </row>
    <row r="11" spans="2:9" ht="40.5" customHeight="1" x14ac:dyDescent="0.3">
      <c r="B11" s="24"/>
      <c r="C11" s="25"/>
      <c r="D11" s="25"/>
      <c r="E11" s="25"/>
      <c r="F11" s="26"/>
      <c r="G11" s="26"/>
      <c r="H11" s="27"/>
    </row>
    <row r="12" spans="2:9" ht="15" customHeight="1" x14ac:dyDescent="0.3">
      <c r="B12" s="14">
        <f t="array" ref="B12:H12">JoursEtSemaines+DATE(AnnéeCalendrier,3,1)-WEEKDAY(DATE(AnnéeCalendrier,3,1),(DébutSemaine="l")+1)+29</f>
        <v>43185</v>
      </c>
      <c r="C12" s="10">
        <v>43186</v>
      </c>
      <c r="D12" s="10">
        <v>43187</v>
      </c>
      <c r="E12" s="10">
        <v>43188</v>
      </c>
      <c r="F12" s="10">
        <v>43189</v>
      </c>
      <c r="G12" s="10">
        <v>43190</v>
      </c>
      <c r="H12" s="15">
        <v>43191</v>
      </c>
    </row>
    <row r="13" spans="2:9" ht="39.75" customHeight="1" x14ac:dyDescent="0.3">
      <c r="B13" s="24"/>
      <c r="C13" s="25"/>
      <c r="D13" s="25"/>
      <c r="E13" s="25"/>
      <c r="F13" s="26"/>
      <c r="G13" s="26"/>
      <c r="H13" s="34"/>
    </row>
    <row r="14" spans="2:9" ht="15" customHeight="1" x14ac:dyDescent="0.3">
      <c r="B14" s="14">
        <f t="array" ref="B14:H14">JoursEtSemaines+DATE(AnnéeCalendrier,3,1)-WEEKDAY(DATE(AnnéeCalendrier,3,1),(DébutSemaine="l")+1)+36</f>
        <v>43192</v>
      </c>
      <c r="C14" s="10">
        <v>43193</v>
      </c>
      <c r="D14" s="10">
        <v>43194</v>
      </c>
      <c r="E14" s="10">
        <v>43195</v>
      </c>
      <c r="F14" s="10">
        <v>43196</v>
      </c>
      <c r="G14" s="10">
        <v>43197</v>
      </c>
      <c r="H14" s="15">
        <v>43198</v>
      </c>
    </row>
    <row r="15" spans="2:9" ht="39.75" customHeight="1" thickBot="1" x14ac:dyDescent="0.35">
      <c r="B15" s="35"/>
      <c r="C15" s="36"/>
      <c r="D15" s="36"/>
      <c r="E15" s="36"/>
      <c r="F15" s="36"/>
      <c r="G15" s="36"/>
      <c r="H15" s="37"/>
    </row>
  </sheetData>
  <conditionalFormatting sqref="B4:G4">
    <cfRule type="expression" dxfId="19" priority="2">
      <formula>DAY(B4)&gt;8</formula>
    </cfRule>
  </conditionalFormatting>
  <conditionalFormatting sqref="B12:H15">
    <cfRule type="expression" dxfId="18" priority="1">
      <formula>AND(DAY(B12)&gt;=1,DAY(B12)&lt;=15)</formula>
    </cfRule>
  </conditionalFormatting>
  <dataValidations count="8">
    <dataValidation allowBlank="1" showInputMessage="1" prompt="Jour de la semaine défini automatiquement" sqref="C3:H3"/>
    <dataValidation allowBlank="1" showInputMessage="1" prompt="Jour de début de semaine défini automatiquement. Pour modifier les jours de la semaine, sélectionnez un nouveau jour de début de semaine dans la cellule E2 de la feuille de calcul « JANVIER »" sqref="B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Lien de navigation vers le mois suivant" sqref="D1"/>
    <dataValidation allowBlank="1" showInputMessage="1" prompt="Lien de navigation vers le mois précédent" sqref="C1"/>
    <dataValidation allowBlank="1" showInputMessage="1" showErrorMessage="1" prompt="Planifiez le mois de mars dans cette feuille de calcul. Les liens de navigation vers les mois précédent et suivant figurent respectivement dans les cellules C1 et D1 " sqref="A1"/>
  </dataValidations>
  <printOptions horizontalCentered="1"/>
  <pageMargins left="0.5" right="0.5" top="0.4" bottom="0.4" header="0.3" footer="0.3"/>
  <pageSetup paperSize="9" scale="93" fitToHeight="0" orientation="landscape" horizontalDpi="4294967293" verticalDpi="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0" tint="-0.249977111117893"/>
    <pageSetUpPr fitToPage="1"/>
  </sheetPr>
  <dimension ref="B1:I15"/>
  <sheetViews>
    <sheetView showGridLines="0" zoomScaleNormal="100" workbookViewId="0">
      <selection activeCell="I2" sqref="I2"/>
    </sheetView>
  </sheetViews>
  <sheetFormatPr baseColWidth="10" defaultColWidth="8.88671875" defaultRowHeight="16.5" x14ac:dyDescent="0.3"/>
  <cols>
    <col min="1" max="1" width="2.77734375" customWidth="1"/>
    <col min="2" max="8" width="17.77734375" customWidth="1"/>
    <col min="9" max="9" width="44.6640625" customWidth="1"/>
  </cols>
  <sheetData>
    <row r="1" spans="2:9" ht="30" customHeight="1" x14ac:dyDescent="0.45">
      <c r="B1" s="4">
        <f>AnnéeCalendrier</f>
        <v>2018</v>
      </c>
      <c r="C1" s="3"/>
      <c r="D1" s="3"/>
      <c r="E1" s="1"/>
      <c r="F1" s="1"/>
      <c r="G1" s="1"/>
      <c r="H1" s="3"/>
    </row>
    <row r="2" spans="2:9" ht="45" customHeight="1" thickBot="1" x14ac:dyDescent="0.35">
      <c r="C2" s="5" t="s">
        <v>5</v>
      </c>
      <c r="D2" s="5"/>
      <c r="E2" s="5"/>
      <c r="F2" s="2"/>
      <c r="I2" s="38" t="s">
        <v>21</v>
      </c>
    </row>
    <row r="3" spans="2:9" ht="18.75" customHeight="1" thickBot="1" x14ac:dyDescent="0.35">
      <c r="B3" s="19" t="s">
        <v>14</v>
      </c>
      <c r="C3" s="21" t="s">
        <v>15</v>
      </c>
      <c r="D3" s="21" t="s">
        <v>16</v>
      </c>
      <c r="E3" s="21" t="s">
        <v>17</v>
      </c>
      <c r="F3" s="21" t="s">
        <v>18</v>
      </c>
      <c r="G3" s="21" t="s">
        <v>19</v>
      </c>
      <c r="H3" s="22" t="s">
        <v>20</v>
      </c>
    </row>
    <row r="4" spans="2:9" ht="16.5" customHeight="1" x14ac:dyDescent="0.3">
      <c r="B4" s="16">
        <f t="array" ref="B4:H4">JoursEtSemaines+DATE(AnnéeCalendrier,4,1)-WEEKDAY(DATE(AnnéeCalendrier,4,1),(DébutSemaine="l")+1)+1</f>
        <v>43185</v>
      </c>
      <c r="C4" s="17">
        <v>43186</v>
      </c>
      <c r="D4" s="17">
        <v>43187</v>
      </c>
      <c r="E4" s="17">
        <v>43188</v>
      </c>
      <c r="F4" s="17">
        <v>43189</v>
      </c>
      <c r="G4" s="17">
        <v>43190</v>
      </c>
      <c r="H4" s="18">
        <v>43191</v>
      </c>
    </row>
    <row r="5" spans="2:9" ht="39.75" customHeight="1" x14ac:dyDescent="0.3">
      <c r="B5" s="40"/>
      <c r="C5" s="39"/>
      <c r="D5" s="39"/>
      <c r="E5" s="39"/>
      <c r="F5" s="39"/>
      <c r="G5" s="39"/>
      <c r="H5" s="27"/>
    </row>
    <row r="6" spans="2:9" ht="15" customHeight="1" x14ac:dyDescent="0.3">
      <c r="B6" s="14">
        <f t="array" ref="B6:H6">JoursEtSemaines+DATE(AnnéeCalendrier,4,1)-WEEKDAY(DATE(AnnéeCalendrier,4,1),(DébutSemaine="l")+1)+8</f>
        <v>43192</v>
      </c>
      <c r="C6" s="10">
        <v>43193</v>
      </c>
      <c r="D6" s="10">
        <v>43194</v>
      </c>
      <c r="E6" s="10">
        <v>43195</v>
      </c>
      <c r="F6" s="10">
        <v>43196</v>
      </c>
      <c r="G6" s="10">
        <v>43197</v>
      </c>
      <c r="H6" s="15">
        <v>43198</v>
      </c>
    </row>
    <row r="7" spans="2:9" ht="39.75" customHeight="1" x14ac:dyDescent="0.3">
      <c r="B7" s="24"/>
      <c r="C7" s="25"/>
      <c r="D7" s="25"/>
      <c r="E7" s="25"/>
      <c r="F7" s="26"/>
      <c r="G7" s="26"/>
      <c r="H7" s="27"/>
    </row>
    <row r="8" spans="2:9" ht="15" customHeight="1" x14ac:dyDescent="0.3">
      <c r="B8" s="14">
        <f t="array" ref="B8:H8">JoursEtSemaines+DATE(AnnéeCalendrier,4,1)-WEEKDAY(DATE(AnnéeCalendrier,4,1),(DébutSemaine="l")+1)+15</f>
        <v>43199</v>
      </c>
      <c r="C8" s="10">
        <v>43200</v>
      </c>
      <c r="D8" s="10">
        <v>43201</v>
      </c>
      <c r="E8" s="10">
        <v>43202</v>
      </c>
      <c r="F8" s="10">
        <v>43203</v>
      </c>
      <c r="G8" s="10">
        <v>43204</v>
      </c>
      <c r="H8" s="15">
        <v>43205</v>
      </c>
    </row>
    <row r="9" spans="2:9" ht="39.75" customHeight="1" x14ac:dyDescent="0.3">
      <c r="B9" s="24"/>
      <c r="C9" s="25"/>
      <c r="D9" s="25"/>
      <c r="E9" s="25"/>
      <c r="F9" s="26"/>
      <c r="G9" s="26"/>
      <c r="H9" s="27"/>
    </row>
    <row r="10" spans="2:9" ht="15" customHeight="1" x14ac:dyDescent="0.3">
      <c r="B10" s="14">
        <f t="array" ref="B10:H10">JoursEtSemaines+DATE(AnnéeCalendrier,4,1)-WEEKDAY(DATE(AnnéeCalendrier,4,1),(DébutSemaine="l")+1)+22</f>
        <v>43206</v>
      </c>
      <c r="C10" s="10">
        <v>43207</v>
      </c>
      <c r="D10" s="10">
        <v>43208</v>
      </c>
      <c r="E10" s="10">
        <v>43209</v>
      </c>
      <c r="F10" s="10">
        <v>43210</v>
      </c>
      <c r="G10" s="10">
        <v>43211</v>
      </c>
      <c r="H10" s="15">
        <v>43212</v>
      </c>
    </row>
    <row r="11" spans="2:9" ht="40.5" customHeight="1" x14ac:dyDescent="0.3">
      <c r="B11" s="24"/>
      <c r="C11" s="25"/>
      <c r="D11" s="25"/>
      <c r="E11" s="25"/>
      <c r="F11" s="26"/>
      <c r="G11" s="26"/>
      <c r="H11" s="27"/>
    </row>
    <row r="12" spans="2:9" ht="15" customHeight="1" x14ac:dyDescent="0.3">
      <c r="B12" s="14">
        <f t="array" ref="B12:H12">JoursEtSemaines+DATE(AnnéeCalendrier,4,1)-WEEKDAY(DATE(AnnéeCalendrier,4,1),(DébutSemaine="l")+1)+29</f>
        <v>43213</v>
      </c>
      <c r="C12" s="10">
        <v>43214</v>
      </c>
      <c r="D12" s="10">
        <v>43215</v>
      </c>
      <c r="E12" s="10">
        <v>43216</v>
      </c>
      <c r="F12" s="10">
        <v>43217</v>
      </c>
      <c r="G12" s="10">
        <v>43218</v>
      </c>
      <c r="H12" s="15">
        <v>43219</v>
      </c>
    </row>
    <row r="13" spans="2:9" ht="39.75" customHeight="1" x14ac:dyDescent="0.3">
      <c r="B13" s="24"/>
      <c r="C13" s="25"/>
      <c r="D13" s="25"/>
      <c r="E13" s="25"/>
      <c r="F13" s="26"/>
      <c r="G13" s="26"/>
      <c r="H13" s="27"/>
    </row>
    <row r="14" spans="2:9" ht="15" customHeight="1" x14ac:dyDescent="0.3">
      <c r="B14" s="14">
        <f t="array" ref="B14:H14">JoursEtSemaines+DATE(AnnéeCalendrier,4,1)-WEEKDAY(DATE(AnnéeCalendrier,4,1),(DébutSemaine="l")+1)+36</f>
        <v>43220</v>
      </c>
      <c r="C14" s="10">
        <v>43221</v>
      </c>
      <c r="D14" s="10">
        <v>43222</v>
      </c>
      <c r="E14" s="10">
        <v>43223</v>
      </c>
      <c r="F14" s="10">
        <v>43224</v>
      </c>
      <c r="G14" s="10">
        <v>43225</v>
      </c>
      <c r="H14" s="15">
        <v>43226</v>
      </c>
    </row>
    <row r="15" spans="2:9" ht="39.75" customHeight="1" thickBot="1" x14ac:dyDescent="0.35">
      <c r="B15" s="42"/>
      <c r="C15" s="41"/>
      <c r="D15" s="41"/>
      <c r="E15" s="41"/>
      <c r="F15" s="36"/>
      <c r="G15" s="36"/>
      <c r="H15" s="37"/>
    </row>
  </sheetData>
  <conditionalFormatting sqref="B4:G4">
    <cfRule type="expression" dxfId="17" priority="2">
      <formula>DAY(B4)&gt;8</formula>
    </cfRule>
  </conditionalFormatting>
  <conditionalFormatting sqref="B12:H15">
    <cfRule type="expression" dxfId="16" priority="1">
      <formula>AND(DAY(B12)&gt;=1,DAY(B12)&lt;=15)</formula>
    </cfRule>
  </conditionalFormatting>
  <dataValidations count="7">
    <dataValidation allowBlank="1" showInputMessage="1" prompt="Jour de début de semaine défini automatiquement. Pour modifier les jours de la semaine, sélectionnez un nouveau jour de début de semaine dans la cellule E2 de la feuille de calcul « JANVIER »" sqref="B3:H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Lien de navigation vers le mois précédent" sqref="C1"/>
    <dataValidation allowBlank="1" showInputMessage="1" prompt="Lien de navigation vers le mois suivant" sqref="D1"/>
    <dataValidation allowBlank="1" showInputMessage="1" showErrorMessage="1" prompt="Planifiez le mois d’avril dans cette feuille de calcul. Les liens de navigation vers les mois précédent et suivant figurent respectivement dans les cellules C1 et D1 " sqref="A1"/>
  </dataValidations>
  <printOptions horizontalCentered="1"/>
  <pageMargins left="0.5" right="0.5" top="0.4" bottom="0.4" header="0.3" footer="0.3"/>
  <pageSetup paperSize="9" scale="93" fitToHeight="0" orientation="landscape" horizontalDpi="4294967293" verticalDpi="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0" tint="-0.34998626667073579"/>
    <pageSetUpPr fitToPage="1"/>
  </sheetPr>
  <dimension ref="A1:I15"/>
  <sheetViews>
    <sheetView showGridLines="0" zoomScaleNormal="100" workbookViewId="0">
      <selection activeCell="I2" sqref="I2"/>
    </sheetView>
  </sheetViews>
  <sheetFormatPr baseColWidth="10" defaultColWidth="8.88671875" defaultRowHeight="16.5" x14ac:dyDescent="0.3"/>
  <cols>
    <col min="1" max="1" width="2.77734375" customWidth="1"/>
    <col min="2" max="8" width="17.77734375" customWidth="1"/>
    <col min="9" max="9" width="44.88671875" customWidth="1"/>
  </cols>
  <sheetData>
    <row r="1" spans="1:9" ht="30" customHeight="1" x14ac:dyDescent="0.45">
      <c r="A1" s="8"/>
      <c r="B1" s="4">
        <f>AnnéeCalendrier</f>
        <v>2018</v>
      </c>
      <c r="C1" s="3"/>
      <c r="D1" s="3"/>
      <c r="E1" s="1"/>
      <c r="F1" s="1"/>
      <c r="G1" s="1"/>
      <c r="H1" s="3"/>
    </row>
    <row r="2" spans="1:9" ht="45" customHeight="1" thickBot="1" x14ac:dyDescent="0.35">
      <c r="C2" s="5" t="s">
        <v>6</v>
      </c>
      <c r="D2" s="5"/>
      <c r="E2" s="5"/>
      <c r="F2" s="2"/>
      <c r="I2" s="38" t="s">
        <v>21</v>
      </c>
    </row>
    <row r="3" spans="1:9" ht="18.75" customHeight="1" thickBot="1" x14ac:dyDescent="0.35">
      <c r="B3" s="19" t="s">
        <v>14</v>
      </c>
      <c r="C3" s="21" t="s">
        <v>15</v>
      </c>
      <c r="D3" s="21" t="s">
        <v>16</v>
      </c>
      <c r="E3" s="21" t="s">
        <v>17</v>
      </c>
      <c r="F3" s="21" t="s">
        <v>18</v>
      </c>
      <c r="G3" s="21" t="s">
        <v>19</v>
      </c>
      <c r="H3" s="22" t="s">
        <v>20</v>
      </c>
    </row>
    <row r="4" spans="1:9" ht="16.5" customHeight="1" x14ac:dyDescent="0.3">
      <c r="B4" s="16">
        <f t="array" ref="B4:H4">JoursEtSemaines+DATE(AnnéeCalendrier,5,1)-WEEKDAY(DATE(AnnéeCalendrier,5,1),(DébutSemaine="l")+1)+1</f>
        <v>43220</v>
      </c>
      <c r="C4" s="17">
        <v>43221</v>
      </c>
      <c r="D4" s="17">
        <v>43222</v>
      </c>
      <c r="E4" s="17">
        <v>43223</v>
      </c>
      <c r="F4" s="17">
        <v>43224</v>
      </c>
      <c r="G4" s="17">
        <v>43225</v>
      </c>
      <c r="H4" s="18">
        <v>43226</v>
      </c>
    </row>
    <row r="5" spans="1:9" ht="39.75" customHeight="1" x14ac:dyDescent="0.3">
      <c r="B5" s="43"/>
      <c r="C5" s="25"/>
      <c r="D5" s="25"/>
      <c r="E5" s="25"/>
      <c r="F5" s="26"/>
      <c r="G5" s="26"/>
      <c r="H5" s="27"/>
    </row>
    <row r="6" spans="1:9" ht="15" customHeight="1" x14ac:dyDescent="0.3">
      <c r="B6" s="14">
        <f t="array" ref="B6:H6">JoursEtSemaines+DATE(AnnéeCalendrier,5,1)-WEEKDAY(DATE(AnnéeCalendrier,5,1),(DébutSemaine="l")+1)+8</f>
        <v>43227</v>
      </c>
      <c r="C6" s="10">
        <v>43228</v>
      </c>
      <c r="D6" s="10">
        <v>43229</v>
      </c>
      <c r="E6" s="10">
        <v>43230</v>
      </c>
      <c r="F6" s="10">
        <v>43231</v>
      </c>
      <c r="G6" s="10">
        <v>43232</v>
      </c>
      <c r="H6" s="15">
        <v>43233</v>
      </c>
    </row>
    <row r="7" spans="1:9" ht="39.75" customHeight="1" x14ac:dyDescent="0.3">
      <c r="B7" s="24"/>
      <c r="C7" s="25"/>
      <c r="D7" s="25"/>
      <c r="E7" s="25"/>
      <c r="F7" s="26"/>
      <c r="G7" s="26"/>
      <c r="H7" s="27"/>
    </row>
    <row r="8" spans="1:9" ht="15" customHeight="1" x14ac:dyDescent="0.3">
      <c r="B8" s="14">
        <f t="array" ref="B8:H8">JoursEtSemaines+DATE(AnnéeCalendrier,5,1)-WEEKDAY(DATE(AnnéeCalendrier,5,1),(DébutSemaine="l")+1)+15</f>
        <v>43234</v>
      </c>
      <c r="C8" s="10">
        <v>43235</v>
      </c>
      <c r="D8" s="10">
        <v>43236</v>
      </c>
      <c r="E8" s="10">
        <v>43237</v>
      </c>
      <c r="F8" s="10">
        <v>43238</v>
      </c>
      <c r="G8" s="10">
        <v>43239</v>
      </c>
      <c r="H8" s="15">
        <v>43240</v>
      </c>
    </row>
    <row r="9" spans="1:9" ht="39.75" customHeight="1" x14ac:dyDescent="0.3">
      <c r="B9" s="24"/>
      <c r="C9" s="25"/>
      <c r="D9" s="25"/>
      <c r="E9" s="25"/>
      <c r="F9" s="26"/>
      <c r="G9" s="26"/>
      <c r="H9" s="27"/>
    </row>
    <row r="10" spans="1:9" ht="15" customHeight="1" x14ac:dyDescent="0.3">
      <c r="B10" s="14">
        <f t="array" ref="B10:H10">JoursEtSemaines+DATE(AnnéeCalendrier,5,1)-WEEKDAY(DATE(AnnéeCalendrier,5,1),(DébutSemaine="l")+1)+22</f>
        <v>43241</v>
      </c>
      <c r="C10" s="10">
        <v>43242</v>
      </c>
      <c r="D10" s="10">
        <v>43243</v>
      </c>
      <c r="E10" s="10">
        <v>43244</v>
      </c>
      <c r="F10" s="10">
        <v>43245</v>
      </c>
      <c r="G10" s="10">
        <v>43246</v>
      </c>
      <c r="H10" s="15">
        <v>43247</v>
      </c>
    </row>
    <row r="11" spans="1:9" ht="40.5" customHeight="1" x14ac:dyDescent="0.3">
      <c r="B11" s="24"/>
      <c r="C11" s="25"/>
      <c r="D11" s="25"/>
      <c r="E11" s="25"/>
      <c r="F11" s="26"/>
      <c r="G11" s="26"/>
      <c r="H11" s="27"/>
    </row>
    <row r="12" spans="1:9" ht="15" customHeight="1" x14ac:dyDescent="0.3">
      <c r="B12" s="14">
        <f t="array" ref="B12:H12">JoursEtSemaines+DATE(AnnéeCalendrier,5,1)-WEEKDAY(DATE(AnnéeCalendrier,5,1),(DébutSemaine="l")+1)+29</f>
        <v>43248</v>
      </c>
      <c r="C12" s="10">
        <v>43249</v>
      </c>
      <c r="D12" s="10">
        <v>43250</v>
      </c>
      <c r="E12" s="10">
        <v>43251</v>
      </c>
      <c r="F12" s="10">
        <v>43252</v>
      </c>
      <c r="G12" s="10">
        <v>43253</v>
      </c>
      <c r="H12" s="15">
        <v>43254</v>
      </c>
    </row>
    <row r="13" spans="1:9" ht="39.75" customHeight="1" x14ac:dyDescent="0.3">
      <c r="B13" s="24"/>
      <c r="C13" s="25"/>
      <c r="D13" s="25"/>
      <c r="E13" s="25"/>
      <c r="F13" s="33"/>
      <c r="G13" s="33"/>
      <c r="H13" s="34"/>
    </row>
    <row r="14" spans="1:9" ht="15" customHeight="1" x14ac:dyDescent="0.3">
      <c r="B14" s="14">
        <f t="array" ref="B14:H14">JoursEtSemaines+DATE(AnnéeCalendrier,5,1)-WEEKDAY(DATE(AnnéeCalendrier,5,1),(DébutSemaine="l")+1)+36</f>
        <v>43255</v>
      </c>
      <c r="C14" s="10">
        <v>43256</v>
      </c>
      <c r="D14" s="10">
        <v>43257</v>
      </c>
      <c r="E14" s="10">
        <v>43258</v>
      </c>
      <c r="F14" s="10">
        <v>43259</v>
      </c>
      <c r="G14" s="10">
        <v>43260</v>
      </c>
      <c r="H14" s="15">
        <v>43261</v>
      </c>
    </row>
    <row r="15" spans="1:9" ht="39.75" customHeight="1" thickBot="1" x14ac:dyDescent="0.35">
      <c r="B15" s="35"/>
      <c r="C15" s="36"/>
      <c r="D15" s="36"/>
      <c r="E15" s="36"/>
      <c r="F15" s="36"/>
      <c r="G15" s="36"/>
      <c r="H15" s="37"/>
    </row>
  </sheetData>
  <conditionalFormatting sqref="B4:G4">
    <cfRule type="expression" dxfId="15" priority="2">
      <formula>DAY(B4)&gt;8</formula>
    </cfRule>
  </conditionalFormatting>
  <conditionalFormatting sqref="B12:H15">
    <cfRule type="expression" dxfId="14" priority="1">
      <formula>AND(DAY(B12)&gt;=1,DAY(B12)&lt;=15)</formula>
    </cfRule>
  </conditionalFormatting>
  <dataValidations count="7">
    <dataValidation allowBlank="1" showInputMessage="1" prompt="Jour de début de semaine défini automatiquement. Pour modifier les jours de la semaine, sélectionnez un nouveau jour de début de semaine dans la cellule E2 de la feuille de calcul « JANVIER »" sqref="B3:H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Planifiez le mois de mai dans cette feuille de calcul. Les liens de navigation vers les mois précédent et suivant figurent respectivement dans les cellules C1 et D1 " sqref="A1"/>
    <dataValidation allowBlank="1" showInputMessage="1" prompt="Lien de navigation vers le mois suivant" sqref="D1"/>
    <dataValidation allowBlank="1" showInputMessage="1" prompt="Lien de navigation vers le mois précédent" sqref="C1"/>
  </dataValidations>
  <printOptions horizontalCentered="1"/>
  <pageMargins left="0.5" right="0.5" top="0.4" bottom="0.4" header="0.3" footer="0.3"/>
  <pageSetup paperSize="9" scale="93" fitToHeight="0" orientation="landscape" horizontalDpi="4294967293"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0" tint="-0.499984740745262"/>
    <pageSetUpPr fitToPage="1"/>
  </sheetPr>
  <dimension ref="A1:I15"/>
  <sheetViews>
    <sheetView showGridLines="0" zoomScaleNormal="100" workbookViewId="0">
      <selection activeCell="I2" sqref="I2"/>
    </sheetView>
  </sheetViews>
  <sheetFormatPr baseColWidth="10" defaultColWidth="8.88671875" defaultRowHeight="16.5" x14ac:dyDescent="0.3"/>
  <cols>
    <col min="1" max="1" width="2.77734375" customWidth="1"/>
    <col min="2" max="8" width="17.77734375" customWidth="1"/>
    <col min="9" max="9" width="44.33203125" customWidth="1"/>
  </cols>
  <sheetData>
    <row r="1" spans="1:9" ht="30" customHeight="1" x14ac:dyDescent="0.45">
      <c r="A1" s="8"/>
      <c r="B1" s="4">
        <f>AnnéeCalendrier</f>
        <v>2018</v>
      </c>
      <c r="C1" s="3"/>
      <c r="D1" s="3"/>
      <c r="E1" s="1"/>
      <c r="F1" s="1"/>
      <c r="G1" s="1"/>
      <c r="H1" s="3"/>
    </row>
    <row r="2" spans="1:9" ht="45" customHeight="1" thickBot="1" x14ac:dyDescent="0.35">
      <c r="C2" s="5" t="s">
        <v>7</v>
      </c>
      <c r="D2" s="5"/>
      <c r="E2" s="5"/>
      <c r="F2" s="2"/>
      <c r="I2" s="38" t="s">
        <v>21</v>
      </c>
    </row>
    <row r="3" spans="1:9" ht="18.75" customHeight="1" thickBot="1" x14ac:dyDescent="0.35">
      <c r="B3" s="19" t="s">
        <v>14</v>
      </c>
      <c r="C3" s="21" t="s">
        <v>15</v>
      </c>
      <c r="D3" s="21" t="s">
        <v>16</v>
      </c>
      <c r="E3" s="21" t="s">
        <v>17</v>
      </c>
      <c r="F3" s="21" t="s">
        <v>18</v>
      </c>
      <c r="G3" s="21" t="s">
        <v>19</v>
      </c>
      <c r="H3" s="22" t="s">
        <v>20</v>
      </c>
    </row>
    <row r="4" spans="1:9" ht="16.5" customHeight="1" x14ac:dyDescent="0.3">
      <c r="B4" s="16">
        <f t="array" ref="B4:H4">JoursEtSemaines+DATE(AnnéeCalendrier,6,1)-WEEKDAY(DATE(AnnéeCalendrier,6,1),(DébutSemaine="l")+1)+1</f>
        <v>43248</v>
      </c>
      <c r="C4" s="17">
        <v>43249</v>
      </c>
      <c r="D4" s="17">
        <v>43250</v>
      </c>
      <c r="E4" s="17">
        <v>43251</v>
      </c>
      <c r="F4" s="17">
        <v>43252</v>
      </c>
      <c r="G4" s="17">
        <v>43253</v>
      </c>
      <c r="H4" s="18">
        <v>43254</v>
      </c>
    </row>
    <row r="5" spans="1:9" ht="39.75" customHeight="1" x14ac:dyDescent="0.3">
      <c r="B5" s="32"/>
      <c r="C5" s="33"/>
      <c r="D5" s="33"/>
      <c r="E5" s="33"/>
      <c r="F5" s="26"/>
      <c r="G5" s="26"/>
      <c r="H5" s="27"/>
    </row>
    <row r="6" spans="1:9" ht="15" customHeight="1" x14ac:dyDescent="0.3">
      <c r="B6" s="14">
        <f t="array" ref="B6:H6">JoursEtSemaines+DATE(AnnéeCalendrier,6,1)-WEEKDAY(DATE(AnnéeCalendrier,6,1),(DébutSemaine="l")+1)+8</f>
        <v>43255</v>
      </c>
      <c r="C6" s="10">
        <v>43256</v>
      </c>
      <c r="D6" s="10">
        <v>43257</v>
      </c>
      <c r="E6" s="10">
        <v>43258</v>
      </c>
      <c r="F6" s="10">
        <v>43259</v>
      </c>
      <c r="G6" s="10">
        <v>43260</v>
      </c>
      <c r="H6" s="15">
        <v>43261</v>
      </c>
    </row>
    <row r="7" spans="1:9" ht="39.75" customHeight="1" x14ac:dyDescent="0.3">
      <c r="B7" s="44"/>
      <c r="C7" s="23"/>
      <c r="D7" s="23"/>
      <c r="E7" s="23"/>
      <c r="F7" s="26"/>
      <c r="G7" s="26"/>
      <c r="H7" s="27"/>
    </row>
    <row r="8" spans="1:9" ht="15" customHeight="1" x14ac:dyDescent="0.3">
      <c r="B8" s="14">
        <f t="array" ref="B8:H8">JoursEtSemaines+DATE(AnnéeCalendrier,6,1)-WEEKDAY(DATE(AnnéeCalendrier,6,1),(DébutSemaine="l")+1)+15</f>
        <v>43262</v>
      </c>
      <c r="C8" s="10">
        <v>43263</v>
      </c>
      <c r="D8" s="10">
        <v>43264</v>
      </c>
      <c r="E8" s="10">
        <v>43265</v>
      </c>
      <c r="F8" s="10">
        <v>43266</v>
      </c>
      <c r="G8" s="10">
        <v>43267</v>
      </c>
      <c r="H8" s="15">
        <v>43268</v>
      </c>
    </row>
    <row r="9" spans="1:9" ht="39.75" customHeight="1" x14ac:dyDescent="0.3">
      <c r="B9" s="44"/>
      <c r="C9" s="23"/>
      <c r="D9" s="23"/>
      <c r="E9" s="23"/>
      <c r="F9" s="26"/>
      <c r="G9" s="26"/>
      <c r="H9" s="27"/>
    </row>
    <row r="10" spans="1:9" ht="15" customHeight="1" x14ac:dyDescent="0.3">
      <c r="B10" s="14">
        <f t="array" ref="B10:H10">JoursEtSemaines+DATE(AnnéeCalendrier,6,1)-WEEKDAY(DATE(AnnéeCalendrier,6,1),(DébutSemaine="l")+1)+22</f>
        <v>43269</v>
      </c>
      <c r="C10" s="10">
        <v>43270</v>
      </c>
      <c r="D10" s="10">
        <v>43271</v>
      </c>
      <c r="E10" s="10">
        <v>43272</v>
      </c>
      <c r="F10" s="10">
        <v>43273</v>
      </c>
      <c r="G10" s="10">
        <v>43274</v>
      </c>
      <c r="H10" s="15">
        <v>43275</v>
      </c>
    </row>
    <row r="11" spans="1:9" ht="40.5" customHeight="1" x14ac:dyDescent="0.3">
      <c r="B11" s="44"/>
      <c r="C11" s="23"/>
      <c r="D11" s="23"/>
      <c r="E11" s="23"/>
      <c r="F11" s="26"/>
      <c r="G11" s="26"/>
      <c r="H11" s="27"/>
    </row>
    <row r="12" spans="1:9" ht="15" customHeight="1" x14ac:dyDescent="0.3">
      <c r="B12" s="14">
        <f t="array" ref="B12:H12">JoursEtSemaines+DATE(AnnéeCalendrier,6,1)-WEEKDAY(DATE(AnnéeCalendrier,6,1),(DébutSemaine="l")+1)+29</f>
        <v>43276</v>
      </c>
      <c r="C12" s="10">
        <v>43277</v>
      </c>
      <c r="D12" s="10">
        <v>43278</v>
      </c>
      <c r="E12" s="10">
        <v>43279</v>
      </c>
      <c r="F12" s="10">
        <v>43280</v>
      </c>
      <c r="G12" s="10">
        <v>43281</v>
      </c>
      <c r="H12" s="15">
        <v>43282</v>
      </c>
    </row>
    <row r="13" spans="1:9" ht="39.75" customHeight="1" x14ac:dyDescent="0.3">
      <c r="B13" s="44"/>
      <c r="C13" s="23"/>
      <c r="D13" s="23"/>
      <c r="E13" s="23"/>
      <c r="F13" s="26"/>
      <c r="G13" s="26"/>
      <c r="H13" s="34"/>
    </row>
    <row r="14" spans="1:9" ht="15" customHeight="1" x14ac:dyDescent="0.3">
      <c r="B14" s="14">
        <f t="array" ref="B14:H14">JoursEtSemaines+DATE(AnnéeCalendrier,6,1)-WEEKDAY(DATE(AnnéeCalendrier,6,1),(DébutSemaine="l")+1)+36</f>
        <v>43283</v>
      </c>
      <c r="C14" s="10">
        <v>43284</v>
      </c>
      <c r="D14" s="10">
        <v>43285</v>
      </c>
      <c r="E14" s="10">
        <v>43286</v>
      </c>
      <c r="F14" s="10">
        <v>43287</v>
      </c>
      <c r="G14" s="10">
        <v>43288</v>
      </c>
      <c r="H14" s="15">
        <v>43289</v>
      </c>
    </row>
    <row r="15" spans="1:9" ht="39.75" customHeight="1" thickBot="1" x14ac:dyDescent="0.35">
      <c r="B15" s="35"/>
      <c r="C15" s="36"/>
      <c r="D15" s="36"/>
      <c r="E15" s="36"/>
      <c r="F15" s="36"/>
      <c r="G15" s="36"/>
      <c r="H15" s="37"/>
    </row>
  </sheetData>
  <conditionalFormatting sqref="B4:G4">
    <cfRule type="expression" dxfId="13" priority="2">
      <formula>DAY(B4)&gt;8</formula>
    </cfRule>
  </conditionalFormatting>
  <conditionalFormatting sqref="B12:H15">
    <cfRule type="expression" dxfId="12" priority="1">
      <formula>AND(DAY(B12)&gt;=1,DAY(B12)&lt;=15)</formula>
    </cfRule>
  </conditionalFormatting>
  <dataValidations xWindow="133" yWindow="357" count="7">
    <dataValidation allowBlank="1" showInputMessage="1" prompt="Jour de début de semaine défini automatiquement. Pour modifier les jours de la semaine, sélectionnez un nouveau jour de début de semaine dans la cellule E2 de la feuille de calcul « JANVIER »" sqref="B3:H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Lien de navigation vers le mois précédent" sqref="C1"/>
    <dataValidation allowBlank="1" showInputMessage="1" prompt="Lien de navigation vers le mois suivant" sqref="D1"/>
    <dataValidation allowBlank="1" showInputMessage="1" prompt="Planifiez le mois de juin dans cette feuille de calcul. Les liens de navigation vers les mois précédent et suivant figurent respectivement dans les cellules C1 et D1 " sqref="A1"/>
  </dataValidations>
  <printOptions horizontalCentered="1"/>
  <pageMargins left="0.5" right="0.5" top="0.4" bottom="0.4" header="0.3" footer="0.3"/>
  <pageSetup paperSize="9" scale="93" fitToHeight="0" orientation="landscape" horizontalDpi="4294967293" verticalDpi="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4" tint="-0.499984740745262"/>
    <pageSetUpPr fitToPage="1"/>
  </sheetPr>
  <dimension ref="A1:I15"/>
  <sheetViews>
    <sheetView showGridLines="0" zoomScaleNormal="100" workbookViewId="0">
      <selection activeCell="I2" sqref="I2"/>
    </sheetView>
  </sheetViews>
  <sheetFormatPr baseColWidth="10" defaultColWidth="8.88671875" defaultRowHeight="16.5" x14ac:dyDescent="0.3"/>
  <cols>
    <col min="1" max="1" width="2.77734375" customWidth="1"/>
    <col min="2" max="8" width="17.77734375" customWidth="1"/>
    <col min="9" max="9" width="44.21875" customWidth="1"/>
  </cols>
  <sheetData>
    <row r="1" spans="1:9" ht="30" customHeight="1" x14ac:dyDescent="0.45">
      <c r="A1" s="8"/>
      <c r="B1" s="4">
        <f>AnnéeCalendrier</f>
        <v>2018</v>
      </c>
      <c r="C1" s="3"/>
      <c r="D1" s="3"/>
      <c r="E1" s="1"/>
      <c r="F1" s="1"/>
      <c r="G1" s="1"/>
      <c r="H1" s="3"/>
    </row>
    <row r="2" spans="1:9" ht="45" customHeight="1" thickBot="1" x14ac:dyDescent="0.35">
      <c r="C2" s="5" t="s">
        <v>8</v>
      </c>
      <c r="D2" s="5"/>
      <c r="E2" s="5"/>
      <c r="F2" s="2"/>
      <c r="I2" s="38" t="s">
        <v>21</v>
      </c>
    </row>
    <row r="3" spans="1:9" ht="18.75" customHeight="1" thickBot="1" x14ac:dyDescent="0.35">
      <c r="B3" s="19" t="s">
        <v>14</v>
      </c>
      <c r="C3" s="21" t="s">
        <v>15</v>
      </c>
      <c r="D3" s="21" t="s">
        <v>16</v>
      </c>
      <c r="E3" s="21" t="s">
        <v>17</v>
      </c>
      <c r="F3" s="21" t="s">
        <v>18</v>
      </c>
      <c r="G3" s="21" t="s">
        <v>19</v>
      </c>
      <c r="H3" s="22" t="s">
        <v>20</v>
      </c>
    </row>
    <row r="4" spans="1:9" ht="16.5" customHeight="1" x14ac:dyDescent="0.3">
      <c r="B4" s="16">
        <f t="array" ref="B4:H4">JoursEtSemaines+DATE(AnnéeCalendrier,7,1)-WEEKDAY(DATE(AnnéeCalendrier,7,1),(DébutSemaine="l")+1)+1</f>
        <v>43276</v>
      </c>
      <c r="C4" s="17">
        <v>43277</v>
      </c>
      <c r="D4" s="17">
        <v>43278</v>
      </c>
      <c r="E4" s="17">
        <v>43279</v>
      </c>
      <c r="F4" s="17">
        <v>43280</v>
      </c>
      <c r="G4" s="17">
        <v>43281</v>
      </c>
      <c r="H4" s="18">
        <v>43282</v>
      </c>
    </row>
    <row r="5" spans="1:9" ht="39.75" customHeight="1" x14ac:dyDescent="0.3">
      <c r="B5" s="32"/>
      <c r="C5" s="33"/>
      <c r="D5" s="33"/>
      <c r="E5" s="33"/>
      <c r="F5" s="33"/>
      <c r="G5" s="33"/>
      <c r="H5" s="27"/>
    </row>
    <row r="6" spans="1:9" ht="15" customHeight="1" x14ac:dyDescent="0.3">
      <c r="B6" s="14">
        <f t="array" ref="B6:H6">JoursEtSemaines+DATE(AnnéeCalendrier,7,1)-WEEKDAY(DATE(AnnéeCalendrier,7,1),(DébutSemaine="l")+1)+8</f>
        <v>43283</v>
      </c>
      <c r="C6" s="10">
        <v>43284</v>
      </c>
      <c r="D6" s="10">
        <v>43285</v>
      </c>
      <c r="E6" s="10">
        <v>43286</v>
      </c>
      <c r="F6" s="10">
        <v>43287</v>
      </c>
      <c r="G6" s="10">
        <v>43288</v>
      </c>
      <c r="H6" s="15">
        <v>43289</v>
      </c>
    </row>
    <row r="7" spans="1:9" ht="39.75" customHeight="1" x14ac:dyDescent="0.3">
      <c r="B7" s="24"/>
      <c r="C7" s="25"/>
      <c r="D7" s="25"/>
      <c r="E7" s="25"/>
      <c r="F7" s="25"/>
      <c r="G7" s="26"/>
      <c r="H7" s="27"/>
    </row>
    <row r="8" spans="1:9" ht="15" customHeight="1" x14ac:dyDescent="0.3">
      <c r="B8" s="14">
        <f t="array" ref="B8:H8">JoursEtSemaines+DATE(AnnéeCalendrier,7,1)-WEEKDAY(DATE(AnnéeCalendrier,7,1),(DébutSemaine="l")+1)+15</f>
        <v>43290</v>
      </c>
      <c r="C8" s="10">
        <v>43291</v>
      </c>
      <c r="D8" s="10">
        <v>43292</v>
      </c>
      <c r="E8" s="10">
        <v>43293</v>
      </c>
      <c r="F8" s="10">
        <v>43294</v>
      </c>
      <c r="G8" s="10">
        <v>43295</v>
      </c>
      <c r="H8" s="15">
        <v>43296</v>
      </c>
    </row>
    <row r="9" spans="1:9" ht="39.75" customHeight="1" x14ac:dyDescent="0.3">
      <c r="B9" s="24"/>
      <c r="C9" s="25"/>
      <c r="D9" s="25"/>
      <c r="E9" s="25"/>
      <c r="F9" s="25"/>
      <c r="G9" s="26"/>
      <c r="H9" s="27"/>
    </row>
    <row r="10" spans="1:9" ht="15" customHeight="1" x14ac:dyDescent="0.3">
      <c r="B10" s="14">
        <f t="array" ref="B10:H10">JoursEtSemaines+DATE(AnnéeCalendrier,7,1)-WEEKDAY(DATE(AnnéeCalendrier,7,1),(DébutSemaine="l")+1)+22</f>
        <v>43297</v>
      </c>
      <c r="C10" s="10">
        <v>43298</v>
      </c>
      <c r="D10" s="10">
        <v>43299</v>
      </c>
      <c r="E10" s="10">
        <v>43300</v>
      </c>
      <c r="F10" s="10">
        <v>43301</v>
      </c>
      <c r="G10" s="10">
        <v>43302</v>
      </c>
      <c r="H10" s="15">
        <v>43303</v>
      </c>
    </row>
    <row r="11" spans="1:9" ht="40.5" customHeight="1" x14ac:dyDescent="0.3">
      <c r="B11" s="24"/>
      <c r="C11" s="25"/>
      <c r="D11" s="25"/>
      <c r="E11" s="25"/>
      <c r="F11" s="25"/>
      <c r="G11" s="26"/>
      <c r="H11" s="27"/>
    </row>
    <row r="12" spans="1:9" ht="15" customHeight="1" x14ac:dyDescent="0.3">
      <c r="B12" s="14">
        <f t="array" ref="B12:H12">JoursEtSemaines+DATE(AnnéeCalendrier,7,1)-WEEKDAY(DATE(AnnéeCalendrier,7,1),(DébutSemaine="l")+1)+29</f>
        <v>43304</v>
      </c>
      <c r="C12" s="10">
        <v>43305</v>
      </c>
      <c r="D12" s="10">
        <v>43306</v>
      </c>
      <c r="E12" s="10">
        <v>43307</v>
      </c>
      <c r="F12" s="10">
        <v>43308</v>
      </c>
      <c r="G12" s="10">
        <v>43309</v>
      </c>
      <c r="H12" s="15">
        <v>43310</v>
      </c>
    </row>
    <row r="13" spans="1:9" ht="39.75" customHeight="1" x14ac:dyDescent="0.3">
      <c r="B13" s="24"/>
      <c r="C13" s="25"/>
      <c r="D13" s="25"/>
      <c r="E13" s="25"/>
      <c r="F13" s="25"/>
      <c r="G13" s="26"/>
      <c r="H13" s="45"/>
    </row>
    <row r="14" spans="1:9" ht="15" customHeight="1" x14ac:dyDescent="0.3">
      <c r="B14" s="14">
        <f t="array" ref="B14:H14">JoursEtSemaines+DATE(AnnéeCalendrier,7,1)-WEEKDAY(DATE(AnnéeCalendrier,7,1),(DébutSemaine="l")+1)+36</f>
        <v>43311</v>
      </c>
      <c r="C14" s="10">
        <v>43312</v>
      </c>
      <c r="D14" s="10">
        <v>43313</v>
      </c>
      <c r="E14" s="10">
        <v>43314</v>
      </c>
      <c r="F14" s="10">
        <v>43315</v>
      </c>
      <c r="G14" s="10">
        <v>43316</v>
      </c>
      <c r="H14" s="15">
        <v>43317</v>
      </c>
    </row>
    <row r="15" spans="1:9" ht="39.75" customHeight="1" thickBot="1" x14ac:dyDescent="0.35">
      <c r="B15" s="42"/>
      <c r="C15" s="46"/>
      <c r="D15" s="36"/>
      <c r="E15" s="36"/>
      <c r="F15" s="36"/>
      <c r="G15" s="36"/>
      <c r="H15" s="37"/>
    </row>
  </sheetData>
  <conditionalFormatting sqref="B4:G4">
    <cfRule type="expression" dxfId="11" priority="2">
      <formula>DAY(B4)&gt;8</formula>
    </cfRule>
  </conditionalFormatting>
  <conditionalFormatting sqref="B12:H15">
    <cfRule type="expression" dxfId="10" priority="1">
      <formula>AND(DAY(B12)&gt;=1,DAY(B12)&lt;=15)</formula>
    </cfRule>
  </conditionalFormatting>
  <dataValidations count="7">
    <dataValidation allowBlank="1" showInputMessage="1" prompt="Jour de début de semaine défini automatiquement. Pour modifier les jours de la semaine, sélectionnez un nouveau jour de début de semaine dans la cellule E2 de la feuille de calcul « JANVIER »" sqref="B3:H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Planifiez le mois de juillet dans cette feuille de calcul. Les liens de navigation vers les mois précédent et suivant figurent respectivement dans les cellules C1 et D1 " sqref="A1"/>
    <dataValidation allowBlank="1" showInputMessage="1" prompt="Lien de navigation vers le mois suivant" sqref="D1"/>
    <dataValidation allowBlank="1" showInputMessage="1" prompt="Lien de navigation vers le mois précédent" sqref="C1"/>
  </dataValidations>
  <printOptions horizontalCentered="1"/>
  <pageMargins left="0.5" right="0.5" top="0.4" bottom="0.4" header="0.3" footer="0.3"/>
  <pageSetup paperSize="9" scale="93" fitToHeight="0" orientation="landscape" horizontalDpi="4294967293" verticalDpi="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4" tint="-0.249977111117893"/>
    <pageSetUpPr fitToPage="1"/>
  </sheetPr>
  <dimension ref="A1:I15"/>
  <sheetViews>
    <sheetView showGridLines="0" zoomScaleNormal="100" workbookViewId="0">
      <selection activeCell="I2" sqref="I2"/>
    </sheetView>
  </sheetViews>
  <sheetFormatPr baseColWidth="10" defaultColWidth="8.88671875" defaultRowHeight="16.5" x14ac:dyDescent="0.3"/>
  <cols>
    <col min="1" max="1" width="2.77734375" customWidth="1"/>
    <col min="2" max="8" width="17.77734375" customWidth="1"/>
    <col min="9" max="9" width="44.109375" customWidth="1"/>
  </cols>
  <sheetData>
    <row r="1" spans="1:9" ht="30" customHeight="1" x14ac:dyDescent="0.45">
      <c r="A1" s="8"/>
      <c r="B1" s="4">
        <f>AnnéeCalendrier</f>
        <v>2018</v>
      </c>
      <c r="C1" s="3"/>
      <c r="D1" s="3"/>
      <c r="E1" s="1"/>
      <c r="F1" s="1"/>
      <c r="G1" s="1"/>
      <c r="H1" s="3"/>
    </row>
    <row r="2" spans="1:9" ht="45" customHeight="1" thickBot="1" x14ac:dyDescent="0.35">
      <c r="C2" s="5" t="s">
        <v>9</v>
      </c>
      <c r="D2" s="5"/>
      <c r="E2" s="5"/>
      <c r="F2" s="2"/>
      <c r="I2" s="38" t="s">
        <v>21</v>
      </c>
    </row>
    <row r="3" spans="1:9" ht="18.75" customHeight="1" thickBot="1" x14ac:dyDescent="0.35">
      <c r="B3" s="19" t="s">
        <v>14</v>
      </c>
      <c r="C3" s="21" t="s">
        <v>15</v>
      </c>
      <c r="D3" s="21" t="s">
        <v>16</v>
      </c>
      <c r="E3" s="21" t="s">
        <v>17</v>
      </c>
      <c r="F3" s="21" t="s">
        <v>18</v>
      </c>
      <c r="G3" s="21" t="s">
        <v>19</v>
      </c>
      <c r="H3" s="22" t="s">
        <v>20</v>
      </c>
    </row>
    <row r="4" spans="1:9" ht="16.5" customHeight="1" x14ac:dyDescent="0.3">
      <c r="B4" s="16">
        <f t="array" ref="B4:H4">JoursEtSemaines+DATE(AnnéeCalendrier,8,1)-WEEKDAY(DATE(AnnéeCalendrier,8,1),(DébutSemaine="l")+1)+1</f>
        <v>43311</v>
      </c>
      <c r="C4" s="17">
        <v>43312</v>
      </c>
      <c r="D4" s="17">
        <v>43313</v>
      </c>
      <c r="E4" s="17">
        <v>43314</v>
      </c>
      <c r="F4" s="17">
        <v>43315</v>
      </c>
      <c r="G4" s="17">
        <v>43316</v>
      </c>
      <c r="H4" s="18">
        <v>43317</v>
      </c>
    </row>
    <row r="5" spans="1:9" ht="39.75" customHeight="1" x14ac:dyDescent="0.3">
      <c r="B5" s="32"/>
      <c r="C5" s="33"/>
      <c r="D5" s="25"/>
      <c r="E5" s="25"/>
      <c r="F5" s="26"/>
      <c r="G5" s="26"/>
      <c r="H5" s="27"/>
    </row>
    <row r="6" spans="1:9" ht="15" customHeight="1" x14ac:dyDescent="0.3">
      <c r="B6" s="14">
        <f t="array" ref="B6:H6">JoursEtSemaines+DATE(AnnéeCalendrier,8,1)-WEEKDAY(DATE(AnnéeCalendrier,8,1),(DébutSemaine="l")+1)+8</f>
        <v>43318</v>
      </c>
      <c r="C6" s="10">
        <v>43319</v>
      </c>
      <c r="D6" s="10">
        <v>43320</v>
      </c>
      <c r="E6" s="10">
        <v>43321</v>
      </c>
      <c r="F6" s="10">
        <v>43322</v>
      </c>
      <c r="G6" s="10">
        <v>43323</v>
      </c>
      <c r="H6" s="15">
        <v>43324</v>
      </c>
    </row>
    <row r="7" spans="1:9" ht="39.75" customHeight="1" x14ac:dyDescent="0.3">
      <c r="B7" s="24"/>
      <c r="C7" s="25"/>
      <c r="D7" s="25"/>
      <c r="E7" s="25"/>
      <c r="F7" s="26"/>
      <c r="G7" s="26"/>
      <c r="H7" s="27"/>
    </row>
    <row r="8" spans="1:9" ht="15" customHeight="1" x14ac:dyDescent="0.3">
      <c r="B8" s="14">
        <f t="array" ref="B8:H8">JoursEtSemaines+DATE(AnnéeCalendrier,8,1)-WEEKDAY(DATE(AnnéeCalendrier,8,1),(DébutSemaine="l")+1)+15</f>
        <v>43325</v>
      </c>
      <c r="C8" s="10">
        <v>43326</v>
      </c>
      <c r="D8" s="10">
        <v>43327</v>
      </c>
      <c r="E8" s="10">
        <v>43328</v>
      </c>
      <c r="F8" s="10">
        <v>43329</v>
      </c>
      <c r="G8" s="10">
        <v>43330</v>
      </c>
      <c r="H8" s="15">
        <v>43331</v>
      </c>
    </row>
    <row r="9" spans="1:9" ht="39.75" customHeight="1" x14ac:dyDescent="0.3">
      <c r="B9" s="24"/>
      <c r="C9" s="25"/>
      <c r="D9" s="25"/>
      <c r="E9" s="25"/>
      <c r="F9" s="26"/>
      <c r="G9" s="26"/>
      <c r="H9" s="27"/>
    </row>
    <row r="10" spans="1:9" ht="15" customHeight="1" x14ac:dyDescent="0.3">
      <c r="B10" s="14">
        <f t="array" ref="B10:H10">JoursEtSemaines+DATE(AnnéeCalendrier,8,1)-WEEKDAY(DATE(AnnéeCalendrier,8,1),(DébutSemaine="l")+1)+22</f>
        <v>43332</v>
      </c>
      <c r="C10" s="10">
        <v>43333</v>
      </c>
      <c r="D10" s="10">
        <v>43334</v>
      </c>
      <c r="E10" s="10">
        <v>43335</v>
      </c>
      <c r="F10" s="10">
        <v>43336</v>
      </c>
      <c r="G10" s="10">
        <v>43337</v>
      </c>
      <c r="H10" s="15">
        <v>43338</v>
      </c>
    </row>
    <row r="11" spans="1:9" ht="40.5" customHeight="1" x14ac:dyDescent="0.3">
      <c r="B11" s="24"/>
      <c r="C11" s="25"/>
      <c r="D11" s="25"/>
      <c r="E11" s="25"/>
      <c r="F11" s="26"/>
      <c r="G11" s="26"/>
      <c r="H11" s="27"/>
    </row>
    <row r="12" spans="1:9" ht="15" customHeight="1" x14ac:dyDescent="0.3">
      <c r="B12" s="14">
        <f t="array" ref="B12:H12">JoursEtSemaines+DATE(AnnéeCalendrier,8,1)-WEEKDAY(DATE(AnnéeCalendrier,8,1),(DébutSemaine="l")+1)+29</f>
        <v>43339</v>
      </c>
      <c r="C12" s="10">
        <v>43340</v>
      </c>
      <c r="D12" s="10">
        <v>43341</v>
      </c>
      <c r="E12" s="10">
        <v>43342</v>
      </c>
      <c r="F12" s="10">
        <v>43343</v>
      </c>
      <c r="G12" s="10">
        <v>43344</v>
      </c>
      <c r="H12" s="15">
        <v>43345</v>
      </c>
    </row>
    <row r="13" spans="1:9" ht="39.75" customHeight="1" x14ac:dyDescent="0.3">
      <c r="B13" s="24"/>
      <c r="C13" s="25"/>
      <c r="D13" s="25"/>
      <c r="E13" s="25"/>
      <c r="F13" s="26"/>
      <c r="G13" s="33"/>
      <c r="H13" s="34"/>
    </row>
    <row r="14" spans="1:9" ht="15" customHeight="1" x14ac:dyDescent="0.3">
      <c r="B14" s="14">
        <f t="array" ref="B14:H14">JoursEtSemaines+DATE(AnnéeCalendrier,8,1)-WEEKDAY(DATE(AnnéeCalendrier,8,1),(DébutSemaine="l")+1)+36</f>
        <v>43346</v>
      </c>
      <c r="C14" s="10">
        <v>43347</v>
      </c>
      <c r="D14" s="10">
        <v>43348</v>
      </c>
      <c r="E14" s="10">
        <v>43349</v>
      </c>
      <c r="F14" s="10">
        <v>43350</v>
      </c>
      <c r="G14" s="10">
        <v>43351</v>
      </c>
      <c r="H14" s="15">
        <v>43352</v>
      </c>
    </row>
    <row r="15" spans="1:9" ht="39.75" customHeight="1" thickBot="1" x14ac:dyDescent="0.35">
      <c r="B15" s="35"/>
      <c r="C15" s="36"/>
      <c r="D15" s="36"/>
      <c r="E15" s="36"/>
      <c r="F15" s="36"/>
      <c r="G15" s="36"/>
      <c r="H15" s="37"/>
    </row>
  </sheetData>
  <conditionalFormatting sqref="B4:G4">
    <cfRule type="expression" dxfId="9" priority="2">
      <formula>DAY(B4)&gt;8</formula>
    </cfRule>
  </conditionalFormatting>
  <conditionalFormatting sqref="B12:H15">
    <cfRule type="expression" dxfId="8" priority="1">
      <formula>AND(DAY(B12)&gt;=1,DAY(B12)&lt;=15)</formula>
    </cfRule>
  </conditionalFormatting>
  <dataValidations count="7">
    <dataValidation allowBlank="1" showInputMessage="1" prompt="Jour de début de semaine défini automatiquement. Pour modifier les jours de la semaine, sélectionnez un nouveau jour de début de semaine dans la cellule E2 de la feuille de calcul « JANVIER »" sqref="B3:H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Planifiez le mois d’août dans cette feuille de calcul. Les liens de navigation vers les mois précédent et suivant figurent respectivement dans les cellules C1 et D1 " sqref="A1"/>
    <dataValidation allowBlank="1" showInputMessage="1" prompt="Lien de navigation vers le mois suivant" sqref="D1"/>
    <dataValidation allowBlank="1" showInputMessage="1" prompt="Lien de navigation vers le mois précédent" sqref="C1"/>
  </dataValidations>
  <printOptions horizontalCentered="1"/>
  <pageMargins left="0.5" right="0.5" top="0.4" bottom="0.4" header="0.3" footer="0.3"/>
  <pageSetup paperSize="9" scale="93" fitToHeight="0" orientation="landscape" horizontalDpi="4294967293" verticalDpi="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3" tint="0.499984740745262"/>
    <pageSetUpPr fitToPage="1"/>
  </sheetPr>
  <dimension ref="A1:I15"/>
  <sheetViews>
    <sheetView showGridLines="0" zoomScaleNormal="100" workbookViewId="0">
      <selection activeCell="I2" sqref="I2"/>
    </sheetView>
  </sheetViews>
  <sheetFormatPr baseColWidth="10" defaultColWidth="8.88671875" defaultRowHeight="16.5" x14ac:dyDescent="0.3"/>
  <cols>
    <col min="1" max="1" width="2.77734375" customWidth="1"/>
    <col min="2" max="8" width="17.77734375" customWidth="1"/>
    <col min="9" max="9" width="44.5546875" customWidth="1"/>
  </cols>
  <sheetData>
    <row r="1" spans="1:9" ht="30" customHeight="1" x14ac:dyDescent="0.45">
      <c r="A1" s="8"/>
      <c r="B1" s="4">
        <f>AnnéeCalendrier</f>
        <v>2018</v>
      </c>
      <c r="C1" s="3"/>
      <c r="D1" s="3"/>
      <c r="E1" s="1"/>
      <c r="F1" s="1"/>
      <c r="G1" s="1"/>
      <c r="H1" s="3"/>
    </row>
    <row r="2" spans="1:9" ht="45" customHeight="1" thickBot="1" x14ac:dyDescent="0.35">
      <c r="B2" s="5"/>
      <c r="C2" s="5" t="s">
        <v>10</v>
      </c>
      <c r="D2" s="5"/>
      <c r="E2" s="47"/>
      <c r="F2" s="2"/>
      <c r="I2" s="38" t="s">
        <v>21</v>
      </c>
    </row>
    <row r="3" spans="1:9" ht="18.75" customHeight="1" thickBot="1" x14ac:dyDescent="0.35">
      <c r="B3" s="19" t="s">
        <v>14</v>
      </c>
      <c r="C3" s="21" t="s">
        <v>15</v>
      </c>
      <c r="D3" s="21" t="s">
        <v>16</v>
      </c>
      <c r="E3" s="21" t="s">
        <v>17</v>
      </c>
      <c r="F3" s="21" t="s">
        <v>18</v>
      </c>
      <c r="G3" s="21" t="s">
        <v>19</v>
      </c>
      <c r="H3" s="22" t="s">
        <v>20</v>
      </c>
    </row>
    <row r="4" spans="1:9" ht="16.5" customHeight="1" x14ac:dyDescent="0.3">
      <c r="B4" s="16">
        <f t="array" ref="B4:H4">JoursEtSemaines+DATE(AnnéeCalendrier,9,1)-WEEKDAY(DATE(AnnéeCalendrier,9,1),(DébutSemaine="l")+1)+1</f>
        <v>43339</v>
      </c>
      <c r="C4" s="17">
        <v>43340</v>
      </c>
      <c r="D4" s="17">
        <v>43341</v>
      </c>
      <c r="E4" s="17">
        <v>43342</v>
      </c>
      <c r="F4" s="17">
        <v>43343</v>
      </c>
      <c r="G4" s="17">
        <v>43344</v>
      </c>
      <c r="H4" s="18">
        <v>43345</v>
      </c>
    </row>
    <row r="5" spans="1:9" ht="39.75" customHeight="1" x14ac:dyDescent="0.3">
      <c r="B5" s="32"/>
      <c r="C5" s="33"/>
      <c r="D5" s="33"/>
      <c r="E5" s="33"/>
      <c r="F5" s="33"/>
      <c r="G5" s="26"/>
      <c r="H5" s="27"/>
    </row>
    <row r="6" spans="1:9" ht="15" customHeight="1" x14ac:dyDescent="0.3">
      <c r="B6" s="14">
        <f t="array" ref="B6:H6">JoursEtSemaines+DATE(AnnéeCalendrier,9,1)-WEEKDAY(DATE(AnnéeCalendrier,9,1),(DébutSemaine="l")+1)+8</f>
        <v>43346</v>
      </c>
      <c r="C6" s="10">
        <v>43347</v>
      </c>
      <c r="D6" s="10">
        <v>43348</v>
      </c>
      <c r="E6" s="10">
        <v>43349</v>
      </c>
      <c r="F6" s="10">
        <v>43350</v>
      </c>
      <c r="G6" s="10">
        <v>43351</v>
      </c>
      <c r="H6" s="15">
        <v>43352</v>
      </c>
    </row>
    <row r="7" spans="1:9" ht="39.75" customHeight="1" x14ac:dyDescent="0.3">
      <c r="B7" s="24"/>
      <c r="C7" s="25"/>
      <c r="D7" s="25"/>
      <c r="E7" s="25"/>
      <c r="F7" s="26"/>
      <c r="G7" s="26"/>
      <c r="H7" s="27"/>
    </row>
    <row r="8" spans="1:9" ht="15" customHeight="1" x14ac:dyDescent="0.3">
      <c r="B8" s="14">
        <f t="array" ref="B8:H8">JoursEtSemaines+DATE(AnnéeCalendrier,9,1)-WEEKDAY(DATE(AnnéeCalendrier,9,1),(DébutSemaine="l")+1)+15</f>
        <v>43353</v>
      </c>
      <c r="C8" s="10">
        <v>43354</v>
      </c>
      <c r="D8" s="10">
        <v>43355</v>
      </c>
      <c r="E8" s="10">
        <v>43356</v>
      </c>
      <c r="F8" s="10">
        <v>43357</v>
      </c>
      <c r="G8" s="10">
        <v>43358</v>
      </c>
      <c r="H8" s="15">
        <v>43359</v>
      </c>
    </row>
    <row r="9" spans="1:9" ht="39.75" customHeight="1" x14ac:dyDescent="0.3">
      <c r="B9" s="24"/>
      <c r="C9" s="25"/>
      <c r="D9" s="25"/>
      <c r="E9" s="25"/>
      <c r="F9" s="26"/>
      <c r="G9" s="26"/>
      <c r="H9" s="27"/>
    </row>
    <row r="10" spans="1:9" ht="15" customHeight="1" x14ac:dyDescent="0.3">
      <c r="B10" s="14">
        <f t="array" ref="B10:H10">JoursEtSemaines+DATE(AnnéeCalendrier,9,1)-WEEKDAY(DATE(AnnéeCalendrier,9,1),(DébutSemaine="l")+1)+22</f>
        <v>43360</v>
      </c>
      <c r="C10" s="10">
        <v>43361</v>
      </c>
      <c r="D10" s="10">
        <v>43362</v>
      </c>
      <c r="E10" s="10">
        <v>43363</v>
      </c>
      <c r="F10" s="10">
        <v>43364</v>
      </c>
      <c r="G10" s="10">
        <v>43365</v>
      </c>
      <c r="H10" s="15">
        <v>43366</v>
      </c>
    </row>
    <row r="11" spans="1:9" ht="40.5" customHeight="1" x14ac:dyDescent="0.3">
      <c r="B11" s="24"/>
      <c r="C11" s="25"/>
      <c r="D11" s="25"/>
      <c r="E11" s="25"/>
      <c r="F11" s="26"/>
      <c r="G11" s="26"/>
      <c r="H11" s="27"/>
    </row>
    <row r="12" spans="1:9" ht="15" customHeight="1" x14ac:dyDescent="0.3">
      <c r="B12" s="14">
        <f t="array" ref="B12:H12">JoursEtSemaines+DATE(AnnéeCalendrier,9,1)-WEEKDAY(DATE(AnnéeCalendrier,9,1),(DébutSemaine="l")+1)+29</f>
        <v>43367</v>
      </c>
      <c r="C12" s="10">
        <v>43368</v>
      </c>
      <c r="D12" s="10">
        <v>43369</v>
      </c>
      <c r="E12" s="10">
        <v>43370</v>
      </c>
      <c r="F12" s="10">
        <v>43371</v>
      </c>
      <c r="G12" s="10">
        <v>43372</v>
      </c>
      <c r="H12" s="15">
        <v>43373</v>
      </c>
    </row>
    <row r="13" spans="1:9" ht="39.75" customHeight="1" x14ac:dyDescent="0.3">
      <c r="B13" s="24"/>
      <c r="C13" s="25"/>
      <c r="D13" s="25"/>
      <c r="E13" s="25"/>
      <c r="F13" s="26"/>
      <c r="G13" s="26"/>
      <c r="H13" s="27"/>
    </row>
    <row r="14" spans="1:9" ht="15" customHeight="1" x14ac:dyDescent="0.3">
      <c r="B14" s="14">
        <f t="array" ref="B14:H14">JoursEtSemaines+DATE(AnnéeCalendrier,9,1)-WEEKDAY(DATE(AnnéeCalendrier,9,1),(DébutSemaine="l")+1)+36</f>
        <v>43374</v>
      </c>
      <c r="C14" s="10">
        <v>43375</v>
      </c>
      <c r="D14" s="10">
        <v>43376</v>
      </c>
      <c r="E14" s="10">
        <v>43377</v>
      </c>
      <c r="F14" s="10">
        <v>43378</v>
      </c>
      <c r="G14" s="10">
        <v>43379</v>
      </c>
      <c r="H14" s="15">
        <v>43380</v>
      </c>
    </row>
    <row r="15" spans="1:9" ht="39.75" customHeight="1" thickBot="1" x14ac:dyDescent="0.35">
      <c r="B15" s="35"/>
      <c r="C15" s="36"/>
      <c r="D15" s="36"/>
      <c r="E15" s="36"/>
      <c r="F15" s="36"/>
      <c r="G15" s="36"/>
      <c r="H15" s="37"/>
    </row>
  </sheetData>
  <conditionalFormatting sqref="B4:G4">
    <cfRule type="expression" dxfId="7" priority="2">
      <formula>DAY(B4)&gt;8</formula>
    </cfRule>
  </conditionalFormatting>
  <conditionalFormatting sqref="B12:H15">
    <cfRule type="expression" dxfId="6" priority="1">
      <formula>AND(DAY(B12)&gt;=1,DAY(B12)&lt;=15)</formula>
    </cfRule>
  </conditionalFormatting>
  <dataValidations count="7">
    <dataValidation allowBlank="1" showInputMessage="1" prompt="Jour de début de semaine défini automatiquement. Pour modifier les jours de la semaine, sélectionnez un nouveau jour de début de semaine dans la cellule E2 de la feuille de calcul « JANVIER »" sqref="B3:H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Planifiez le mois de septembre dans cette feuille de calcul. Les liens de navigation vers les mois précédent et suivant figurent respectivement dans les cellules C1 et D1 " sqref="A1"/>
    <dataValidation allowBlank="1" showInputMessage="1" prompt="Lien de navigation vers le mois suivant" sqref="D1"/>
    <dataValidation allowBlank="1" showInputMessage="1" prompt="Lien de navigation vers le mois précédent" sqref="C1"/>
  </dataValidations>
  <printOptions horizontalCentered="1"/>
  <pageMargins left="0.5" right="0.5" top="0.4" bottom="0.4" header="0.3" footer="0.3"/>
  <pageSetup paperSize="9" scale="93" fitToHeight="0" orientation="landscape" horizontalDpi="4294967293" verticalDpi="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9" tint="0.39997558519241921"/>
    <pageSetUpPr fitToPage="1"/>
  </sheetPr>
  <dimension ref="A1:I15"/>
  <sheetViews>
    <sheetView showGridLines="0" zoomScaleNormal="100" workbookViewId="0">
      <selection activeCell="I2" sqref="I2"/>
    </sheetView>
  </sheetViews>
  <sheetFormatPr baseColWidth="10" defaultColWidth="8.88671875" defaultRowHeight="16.5" x14ac:dyDescent="0.3"/>
  <cols>
    <col min="1" max="1" width="2.77734375" customWidth="1"/>
    <col min="2" max="8" width="17.77734375" customWidth="1"/>
    <col min="9" max="9" width="44.5546875" customWidth="1"/>
  </cols>
  <sheetData>
    <row r="1" spans="1:9" ht="30" customHeight="1" x14ac:dyDescent="0.45">
      <c r="A1" s="8"/>
      <c r="B1" s="4">
        <f>AnnéeCalendrier</f>
        <v>2018</v>
      </c>
      <c r="C1" s="3"/>
      <c r="D1" s="3"/>
      <c r="E1" s="1"/>
      <c r="F1" s="1"/>
      <c r="G1" s="1"/>
      <c r="H1" s="3"/>
    </row>
    <row r="2" spans="1:9" ht="45" customHeight="1" thickBot="1" x14ac:dyDescent="0.35">
      <c r="C2" s="5" t="s">
        <v>11</v>
      </c>
      <c r="D2" s="5"/>
      <c r="E2" s="5"/>
      <c r="F2" s="2"/>
      <c r="I2" s="38" t="s">
        <v>21</v>
      </c>
    </row>
    <row r="3" spans="1:9" ht="18.75" customHeight="1" thickBot="1" x14ac:dyDescent="0.35">
      <c r="B3" s="19" t="s">
        <v>14</v>
      </c>
      <c r="C3" s="21" t="s">
        <v>15</v>
      </c>
      <c r="D3" s="21" t="s">
        <v>16</v>
      </c>
      <c r="E3" s="21" t="s">
        <v>17</v>
      </c>
      <c r="F3" s="21" t="s">
        <v>18</v>
      </c>
      <c r="G3" s="21" t="s">
        <v>19</v>
      </c>
      <c r="H3" s="22" t="s">
        <v>20</v>
      </c>
    </row>
    <row r="4" spans="1:9" ht="16.5" customHeight="1" x14ac:dyDescent="0.3">
      <c r="B4" s="29">
        <f t="array" ref="B4:H4">JoursEtSemaines+DATE(AnnéeCalendrier,10,1)-WEEKDAY(DATE(AnnéeCalendrier,10,1),(DébutSemaine="l")+1)+1</f>
        <v>43374</v>
      </c>
      <c r="C4" s="30">
        <v>43375</v>
      </c>
      <c r="D4" s="30">
        <v>43376</v>
      </c>
      <c r="E4" s="30">
        <v>43377</v>
      </c>
      <c r="F4" s="30">
        <v>43378</v>
      </c>
      <c r="G4" s="30">
        <v>43379</v>
      </c>
      <c r="H4" s="31">
        <v>43380</v>
      </c>
    </row>
    <row r="5" spans="1:9" ht="39.75" customHeight="1" x14ac:dyDescent="0.3">
      <c r="B5" s="24"/>
      <c r="C5" s="25"/>
      <c r="D5" s="25"/>
      <c r="E5" s="25"/>
      <c r="F5" s="26"/>
      <c r="G5" s="26"/>
      <c r="H5" s="27"/>
    </row>
    <row r="6" spans="1:9" ht="15" customHeight="1" x14ac:dyDescent="0.3">
      <c r="B6" s="14">
        <f t="array" ref="B6:H6">JoursEtSemaines+DATE(AnnéeCalendrier,10,1)-WEEKDAY(DATE(AnnéeCalendrier,10,1),(DébutSemaine="l")+1)+8</f>
        <v>43381</v>
      </c>
      <c r="C6" s="10">
        <v>43382</v>
      </c>
      <c r="D6" s="10">
        <v>43383</v>
      </c>
      <c r="E6" s="10">
        <v>43384</v>
      </c>
      <c r="F6" s="10">
        <v>43385</v>
      </c>
      <c r="G6" s="10">
        <v>43386</v>
      </c>
      <c r="H6" s="15">
        <v>43387</v>
      </c>
    </row>
    <row r="7" spans="1:9" ht="39.75" customHeight="1" x14ac:dyDescent="0.3">
      <c r="B7" s="24"/>
      <c r="C7" s="25"/>
      <c r="D7" s="25"/>
      <c r="E7" s="25"/>
      <c r="F7" s="26"/>
      <c r="G7" s="26"/>
      <c r="H7" s="27"/>
    </row>
    <row r="8" spans="1:9" ht="15" customHeight="1" x14ac:dyDescent="0.3">
      <c r="B8" s="14">
        <f t="array" ref="B8:H8">JoursEtSemaines+DATE(AnnéeCalendrier,10,1)-WEEKDAY(DATE(AnnéeCalendrier,10,1),(DébutSemaine="l")+1)+15</f>
        <v>43388</v>
      </c>
      <c r="C8" s="10">
        <v>43389</v>
      </c>
      <c r="D8" s="10">
        <v>43390</v>
      </c>
      <c r="E8" s="10">
        <v>43391</v>
      </c>
      <c r="F8" s="10">
        <v>43392</v>
      </c>
      <c r="G8" s="10">
        <v>43393</v>
      </c>
      <c r="H8" s="15">
        <v>43394</v>
      </c>
    </row>
    <row r="9" spans="1:9" ht="39.75" customHeight="1" x14ac:dyDescent="0.3">
      <c r="B9" s="24"/>
      <c r="C9" s="25"/>
      <c r="D9" s="25"/>
      <c r="E9" s="25"/>
      <c r="F9" s="26"/>
      <c r="G9" s="26"/>
      <c r="H9" s="27"/>
    </row>
    <row r="10" spans="1:9" ht="15" customHeight="1" x14ac:dyDescent="0.3">
      <c r="B10" s="14">
        <f t="array" ref="B10:H10">JoursEtSemaines+DATE(AnnéeCalendrier,10,1)-WEEKDAY(DATE(AnnéeCalendrier,10,1),(DébutSemaine="l")+1)+22</f>
        <v>43395</v>
      </c>
      <c r="C10" s="10">
        <v>43396</v>
      </c>
      <c r="D10" s="10">
        <v>43397</v>
      </c>
      <c r="E10" s="10">
        <v>43398</v>
      </c>
      <c r="F10" s="10">
        <v>43399</v>
      </c>
      <c r="G10" s="10">
        <v>43400</v>
      </c>
      <c r="H10" s="15">
        <v>43401</v>
      </c>
    </row>
    <row r="11" spans="1:9" ht="40.5" customHeight="1" x14ac:dyDescent="0.3">
      <c r="B11" s="24"/>
      <c r="C11" s="25"/>
      <c r="D11" s="25"/>
      <c r="E11" s="25"/>
      <c r="F11" s="26"/>
      <c r="G11" s="26"/>
      <c r="H11" s="27"/>
    </row>
    <row r="12" spans="1:9" ht="15" customHeight="1" x14ac:dyDescent="0.3">
      <c r="B12" s="14">
        <f t="array" ref="B12:H12">JoursEtSemaines+DATE(AnnéeCalendrier,10,1)-WEEKDAY(DATE(AnnéeCalendrier,10,1),(DébutSemaine="l")+1)+29</f>
        <v>43402</v>
      </c>
      <c r="C12" s="10">
        <v>43403</v>
      </c>
      <c r="D12" s="10">
        <v>43404</v>
      </c>
      <c r="E12" s="10">
        <v>43405</v>
      </c>
      <c r="F12" s="10">
        <v>43406</v>
      </c>
      <c r="G12" s="10">
        <v>43407</v>
      </c>
      <c r="H12" s="15">
        <v>43408</v>
      </c>
    </row>
    <row r="13" spans="1:9" ht="39.75" customHeight="1" x14ac:dyDescent="0.3">
      <c r="B13" s="24"/>
      <c r="C13" s="25"/>
      <c r="D13" s="25"/>
      <c r="E13" s="33"/>
      <c r="F13" s="33"/>
      <c r="G13" s="33"/>
      <c r="H13" s="34"/>
    </row>
    <row r="14" spans="1:9" ht="15" customHeight="1" x14ac:dyDescent="0.3">
      <c r="B14" s="14">
        <f t="array" ref="B14:H14">JoursEtSemaines+DATE(AnnéeCalendrier,10,1)-WEEKDAY(DATE(AnnéeCalendrier,10,1),(DébutSemaine="l")+1)+36</f>
        <v>43409</v>
      </c>
      <c r="C14" s="10">
        <v>43410</v>
      </c>
      <c r="D14" s="10">
        <v>43411</v>
      </c>
      <c r="E14" s="10">
        <v>43412</v>
      </c>
      <c r="F14" s="10">
        <v>43413</v>
      </c>
      <c r="G14" s="10">
        <v>43414</v>
      </c>
      <c r="H14" s="15">
        <v>43415</v>
      </c>
    </row>
    <row r="15" spans="1:9" ht="39.75" customHeight="1" thickBot="1" x14ac:dyDescent="0.35">
      <c r="B15" s="35"/>
      <c r="C15" s="36"/>
      <c r="D15" s="36"/>
      <c r="E15" s="36"/>
      <c r="F15" s="36"/>
      <c r="G15" s="36"/>
      <c r="H15" s="37"/>
    </row>
  </sheetData>
  <conditionalFormatting sqref="B4:G4">
    <cfRule type="expression" dxfId="5" priority="2">
      <formula>DAY(B4)&gt;8</formula>
    </cfRule>
  </conditionalFormatting>
  <conditionalFormatting sqref="B12:H15">
    <cfRule type="expression" dxfId="4" priority="1">
      <formula>AND(DAY(B12)&gt;=1,DAY(B12)&lt;=15)</formula>
    </cfRule>
  </conditionalFormatting>
  <dataValidations count="7">
    <dataValidation allowBlank="1" showInputMessage="1" prompt="Jour de début de semaine défini automatiquement. Pour modifier les jours de la semaine, sélectionnez un nouveau jour de début de semaine dans la cellule E2 de la feuille de calcul « JANVIER »" sqref="B3:H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Planifiez le mois d’octobre dans cette feuille de calcul. Les liens de navigation vers les mois précédent et suivant figurent respectivement dans les cellules C1 et D1 " sqref="A1"/>
    <dataValidation allowBlank="1" showInputMessage="1" prompt="Lien de navigation vers le mois suivant" sqref="D1"/>
    <dataValidation allowBlank="1" showInputMessage="1" prompt="Lien de navigation vers le mois précédent" sqref="C1"/>
  </dataValidations>
  <printOptions horizontalCentered="1"/>
  <pageMargins left="0.5" right="0.5" top="0.4" bottom="0.4" header="0.3" footer="0.3"/>
  <pageSetup paperSize="9" scale="93" fitToHeight="0" orientation="landscape" horizontalDpi="4294967293" verticalDpi="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pageSetUpPr fitToPage="1"/>
  </sheetPr>
  <dimension ref="A1:I15"/>
  <sheetViews>
    <sheetView showGridLines="0" zoomScaleNormal="100" workbookViewId="0">
      <selection activeCell="I2" sqref="I2"/>
    </sheetView>
  </sheetViews>
  <sheetFormatPr baseColWidth="10" defaultColWidth="8.88671875" defaultRowHeight="16.5" x14ac:dyDescent="0.3"/>
  <cols>
    <col min="1" max="1" width="2.77734375" customWidth="1"/>
    <col min="2" max="8" width="17.77734375" customWidth="1"/>
    <col min="9" max="9" width="44.44140625" customWidth="1"/>
  </cols>
  <sheetData>
    <row r="1" spans="1:9" ht="30" customHeight="1" x14ac:dyDescent="0.45">
      <c r="A1" s="8"/>
      <c r="B1" s="4">
        <f>AnnéeCalendrier</f>
        <v>2018</v>
      </c>
      <c r="C1" s="3"/>
      <c r="D1" s="3"/>
      <c r="E1" s="1"/>
      <c r="F1" s="1"/>
      <c r="G1" s="1"/>
      <c r="H1" s="3"/>
    </row>
    <row r="2" spans="1:9" ht="45" customHeight="1" thickBot="1" x14ac:dyDescent="0.35">
      <c r="C2" s="5" t="s">
        <v>12</v>
      </c>
      <c r="D2" s="5"/>
      <c r="E2" s="5"/>
      <c r="F2" s="2"/>
      <c r="I2" s="38" t="s">
        <v>21</v>
      </c>
    </row>
    <row r="3" spans="1:9" ht="18.75" customHeight="1" thickBot="1" x14ac:dyDescent="0.35">
      <c r="B3" s="19" t="s">
        <v>14</v>
      </c>
      <c r="C3" s="21" t="s">
        <v>15</v>
      </c>
      <c r="D3" s="21" t="s">
        <v>16</v>
      </c>
      <c r="E3" s="21" t="s">
        <v>17</v>
      </c>
      <c r="F3" s="21" t="s">
        <v>18</v>
      </c>
      <c r="G3" s="21" t="s">
        <v>19</v>
      </c>
      <c r="H3" s="22" t="s">
        <v>20</v>
      </c>
    </row>
    <row r="4" spans="1:9" ht="16.5" customHeight="1" x14ac:dyDescent="0.3">
      <c r="B4" s="29">
        <f t="array" ref="B4:H4">JoursEtSemaines+DATE(AnnéeCalendrier,11,1)-WEEKDAY(DATE(AnnéeCalendrier,11,1),(DébutSemaine="l")+1)+1</f>
        <v>43402</v>
      </c>
      <c r="C4" s="30">
        <v>43403</v>
      </c>
      <c r="D4" s="30">
        <v>43404</v>
      </c>
      <c r="E4" s="30">
        <v>43405</v>
      </c>
      <c r="F4" s="30">
        <v>43406</v>
      </c>
      <c r="G4" s="30">
        <v>43407</v>
      </c>
      <c r="H4" s="31">
        <v>43408</v>
      </c>
    </row>
    <row r="5" spans="1:9" ht="39.75" customHeight="1" x14ac:dyDescent="0.3">
      <c r="B5" s="32"/>
      <c r="C5" s="33"/>
      <c r="D5" s="33"/>
      <c r="E5" s="25"/>
      <c r="F5" s="26"/>
      <c r="G5" s="26"/>
      <c r="H5" s="27"/>
    </row>
    <row r="6" spans="1:9" ht="15" customHeight="1" x14ac:dyDescent="0.3">
      <c r="B6" s="14">
        <f t="array" ref="B6:H6">JoursEtSemaines+DATE(AnnéeCalendrier,11,1)-WEEKDAY(DATE(AnnéeCalendrier,11,1),(DébutSemaine="l")+1)+8</f>
        <v>43409</v>
      </c>
      <c r="C6" s="10">
        <v>43410</v>
      </c>
      <c r="D6" s="10">
        <v>43411</v>
      </c>
      <c r="E6" s="10">
        <v>43412</v>
      </c>
      <c r="F6" s="10">
        <v>43413</v>
      </c>
      <c r="G6" s="10">
        <v>43414</v>
      </c>
      <c r="H6" s="15">
        <v>43415</v>
      </c>
    </row>
    <row r="7" spans="1:9" ht="39.75" customHeight="1" x14ac:dyDescent="0.3">
      <c r="B7" s="24"/>
      <c r="C7" s="25"/>
      <c r="D7" s="25"/>
      <c r="E7" s="25"/>
      <c r="F7" s="26"/>
      <c r="G7" s="26"/>
      <c r="H7" s="27"/>
    </row>
    <row r="8" spans="1:9" ht="15" customHeight="1" x14ac:dyDescent="0.3">
      <c r="B8" s="14">
        <f t="array" ref="B8:H8">JoursEtSemaines+DATE(AnnéeCalendrier,11,1)-WEEKDAY(DATE(AnnéeCalendrier,11,1),(DébutSemaine="l")+1)+15</f>
        <v>43416</v>
      </c>
      <c r="C8" s="10">
        <v>43417</v>
      </c>
      <c r="D8" s="10">
        <v>43418</v>
      </c>
      <c r="E8" s="10">
        <v>43419</v>
      </c>
      <c r="F8" s="10">
        <v>43420</v>
      </c>
      <c r="G8" s="10">
        <v>43421</v>
      </c>
      <c r="H8" s="15">
        <v>43422</v>
      </c>
    </row>
    <row r="9" spans="1:9" ht="39.75" customHeight="1" x14ac:dyDescent="0.3">
      <c r="B9" s="24"/>
      <c r="C9" s="25"/>
      <c r="D9" s="25"/>
      <c r="E9" s="25"/>
      <c r="F9" s="26"/>
      <c r="G9" s="26"/>
      <c r="H9" s="27"/>
    </row>
    <row r="10" spans="1:9" ht="15" customHeight="1" x14ac:dyDescent="0.3">
      <c r="B10" s="14">
        <f t="array" ref="B10:H10">JoursEtSemaines+DATE(AnnéeCalendrier,11,1)-WEEKDAY(DATE(AnnéeCalendrier,11,1),(DébutSemaine="l")+1)+22</f>
        <v>43423</v>
      </c>
      <c r="C10" s="10">
        <v>43424</v>
      </c>
      <c r="D10" s="10">
        <v>43425</v>
      </c>
      <c r="E10" s="10">
        <v>43426</v>
      </c>
      <c r="F10" s="10">
        <v>43427</v>
      </c>
      <c r="G10" s="10">
        <v>43428</v>
      </c>
      <c r="H10" s="15">
        <v>43429</v>
      </c>
    </row>
    <row r="11" spans="1:9" ht="40.5" customHeight="1" x14ac:dyDescent="0.3">
      <c r="B11" s="24"/>
      <c r="C11" s="25"/>
      <c r="D11" s="25"/>
      <c r="E11" s="25"/>
      <c r="F11" s="26"/>
      <c r="G11" s="26"/>
      <c r="H11" s="27"/>
    </row>
    <row r="12" spans="1:9" ht="15" customHeight="1" x14ac:dyDescent="0.3">
      <c r="B12" s="14">
        <f t="array" ref="B12:H12">JoursEtSemaines+DATE(AnnéeCalendrier,11,1)-WEEKDAY(DATE(AnnéeCalendrier,11,1),(DébutSemaine="l")+1)+29</f>
        <v>43430</v>
      </c>
      <c r="C12" s="10">
        <v>43431</v>
      </c>
      <c r="D12" s="10">
        <v>43432</v>
      </c>
      <c r="E12" s="10">
        <v>43433</v>
      </c>
      <c r="F12" s="10">
        <v>43434</v>
      </c>
      <c r="G12" s="10">
        <v>43435</v>
      </c>
      <c r="H12" s="15">
        <v>43436</v>
      </c>
    </row>
    <row r="13" spans="1:9" ht="39.75" customHeight="1" x14ac:dyDescent="0.3">
      <c r="B13" s="24"/>
      <c r="C13" s="25"/>
      <c r="D13" s="25"/>
      <c r="E13" s="25"/>
      <c r="F13" s="26"/>
      <c r="G13" s="33"/>
      <c r="H13" s="34"/>
    </row>
    <row r="14" spans="1:9" ht="15" customHeight="1" x14ac:dyDescent="0.3">
      <c r="B14" s="14">
        <f t="array" ref="B14:H14">JoursEtSemaines+DATE(AnnéeCalendrier,11,1)-WEEKDAY(DATE(AnnéeCalendrier,11,1),(DébutSemaine="l")+1)+36</f>
        <v>43437</v>
      </c>
      <c r="C14" s="10">
        <v>43438</v>
      </c>
      <c r="D14" s="10">
        <v>43439</v>
      </c>
      <c r="E14" s="10">
        <v>43440</v>
      </c>
      <c r="F14" s="10">
        <v>43441</v>
      </c>
      <c r="G14" s="10">
        <v>43442</v>
      </c>
      <c r="H14" s="15">
        <v>43443</v>
      </c>
    </row>
    <row r="15" spans="1:9" ht="39.75" customHeight="1" thickBot="1" x14ac:dyDescent="0.35">
      <c r="B15" s="35"/>
      <c r="C15" s="36"/>
      <c r="D15" s="36"/>
      <c r="E15" s="36"/>
      <c r="F15" s="36"/>
      <c r="G15" s="36"/>
      <c r="H15" s="37"/>
    </row>
  </sheetData>
  <conditionalFormatting sqref="B4:G4">
    <cfRule type="expression" dxfId="3" priority="2">
      <formula>DAY(B4)&gt;8</formula>
    </cfRule>
  </conditionalFormatting>
  <conditionalFormatting sqref="B12:H15">
    <cfRule type="expression" dxfId="2" priority="1">
      <formula>AND(DAY(B12)&gt;=1,DAY(B12)&lt;=15)</formula>
    </cfRule>
  </conditionalFormatting>
  <dataValidations count="7">
    <dataValidation allowBlank="1" showInputMessage="1" prompt="Jour de début de semaine défini automatiquement. Pour modifier les jours de la semaine, sélectionnez un nouveau jour de début de semaine dans la cellule E2 de la feuille de calcul « JANVIER »" sqref="B3:H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Lien de navigation vers le mois précédent" sqref="C1"/>
    <dataValidation allowBlank="1" showInputMessage="1" prompt="Lien de navigation vers le mois suivant" sqref="D1"/>
    <dataValidation allowBlank="1" showInputMessage="1" prompt="Planifiez le mois de novembre dans cette feuille de calcul. Les liens de navigation vers les mois précédent et suivant figurent respectivement dans les cellules C1 et D1 " sqref="A1"/>
  </dataValidations>
  <printOptions horizontalCentered="1"/>
  <pageMargins left="0.5" right="0.5" top="0.4" bottom="0.4" header="0.3" footer="0.3"/>
  <pageSetup paperSize="9" scale="93" fitToHeight="0" orientation="landscape" horizontalDpi="4294967293" verticalDpi="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9" tint="-0.499984740745262"/>
    <pageSetUpPr fitToPage="1"/>
  </sheetPr>
  <dimension ref="A1:I15"/>
  <sheetViews>
    <sheetView showGridLines="0" zoomScaleNormal="100" workbookViewId="0">
      <selection activeCell="F5" sqref="F5"/>
    </sheetView>
  </sheetViews>
  <sheetFormatPr baseColWidth="10" defaultColWidth="8.88671875" defaultRowHeight="16.5" x14ac:dyDescent="0.3"/>
  <cols>
    <col min="1" max="1" width="2.77734375" customWidth="1"/>
    <col min="2" max="8" width="17.77734375" customWidth="1"/>
    <col min="9" max="9" width="44.44140625" customWidth="1"/>
  </cols>
  <sheetData>
    <row r="1" spans="1:9" ht="30" customHeight="1" x14ac:dyDescent="0.45">
      <c r="A1" s="8"/>
      <c r="B1" s="4">
        <f>AnnéeCalendrier</f>
        <v>2018</v>
      </c>
      <c r="C1" s="3"/>
      <c r="D1" s="3"/>
      <c r="E1" s="1"/>
      <c r="F1" s="1"/>
      <c r="G1" s="1"/>
      <c r="H1" s="3"/>
    </row>
    <row r="2" spans="1:9" ht="45" customHeight="1" thickBot="1" x14ac:dyDescent="0.35">
      <c r="B2" s="5"/>
      <c r="C2" s="5" t="s">
        <v>13</v>
      </c>
      <c r="D2" s="5"/>
      <c r="E2" s="5"/>
      <c r="F2" s="2"/>
      <c r="I2" s="38" t="s">
        <v>21</v>
      </c>
    </row>
    <row r="3" spans="1:9" ht="18.75" customHeight="1" thickBot="1" x14ac:dyDescent="0.35">
      <c r="B3" s="19" t="s">
        <v>14</v>
      </c>
      <c r="C3" s="21" t="s">
        <v>15</v>
      </c>
      <c r="D3" s="21" t="s">
        <v>16</v>
      </c>
      <c r="E3" s="21" t="s">
        <v>17</v>
      </c>
      <c r="F3" s="21" t="s">
        <v>18</v>
      </c>
      <c r="G3" s="21" t="s">
        <v>19</v>
      </c>
      <c r="H3" s="22" t="s">
        <v>20</v>
      </c>
    </row>
    <row r="4" spans="1:9" ht="16.5" customHeight="1" x14ac:dyDescent="0.3">
      <c r="B4" s="16">
        <f t="array" ref="B4:H4">JoursEtSemaines+DATE(AnnéeCalendrier,12,1)-WEEKDAY(DATE(AnnéeCalendrier,12,1),(DébutSemaine="l")+1)+1</f>
        <v>43430</v>
      </c>
      <c r="C4" s="17">
        <v>43431</v>
      </c>
      <c r="D4" s="17">
        <v>43432</v>
      </c>
      <c r="E4" s="17">
        <v>43433</v>
      </c>
      <c r="F4" s="17">
        <v>43434</v>
      </c>
      <c r="G4" s="17">
        <v>43435</v>
      </c>
      <c r="H4" s="18">
        <v>43436</v>
      </c>
    </row>
    <row r="5" spans="1:9" ht="39.75" customHeight="1" x14ac:dyDescent="0.3">
      <c r="B5" s="32"/>
      <c r="C5" s="48"/>
      <c r="D5" s="48"/>
      <c r="E5" s="33"/>
      <c r="F5" s="39"/>
      <c r="G5" s="26"/>
      <c r="H5" s="27"/>
    </row>
    <row r="6" spans="1:9" ht="15" customHeight="1" x14ac:dyDescent="0.3">
      <c r="B6" s="14">
        <f t="array" ref="B6:H6">JoursEtSemaines+DATE(AnnéeCalendrier,12,1)-WEEKDAY(DATE(AnnéeCalendrier,12,1),(DébutSemaine="l")+1)+8</f>
        <v>43437</v>
      </c>
      <c r="C6" s="10">
        <v>43438</v>
      </c>
      <c r="D6" s="10">
        <v>43439</v>
      </c>
      <c r="E6" s="10">
        <v>43440</v>
      </c>
      <c r="F6" s="10">
        <v>43441</v>
      </c>
      <c r="G6" s="10">
        <v>43442</v>
      </c>
      <c r="H6" s="15">
        <v>43443</v>
      </c>
    </row>
    <row r="7" spans="1:9" ht="39.75" customHeight="1" x14ac:dyDescent="0.3">
      <c r="B7" s="24"/>
      <c r="C7" s="25"/>
      <c r="D7" s="25"/>
      <c r="E7" s="25"/>
      <c r="F7" s="26"/>
      <c r="G7" s="26"/>
      <c r="H7" s="27"/>
    </row>
    <row r="8" spans="1:9" ht="15" customHeight="1" x14ac:dyDescent="0.3">
      <c r="B8" s="14">
        <f t="array" ref="B8:H8">JoursEtSemaines+DATE(AnnéeCalendrier,12,1)-WEEKDAY(DATE(AnnéeCalendrier,12,1),(DébutSemaine="l")+1)+15</f>
        <v>43444</v>
      </c>
      <c r="C8" s="10">
        <v>43445</v>
      </c>
      <c r="D8" s="10">
        <v>43446</v>
      </c>
      <c r="E8" s="10">
        <v>43447</v>
      </c>
      <c r="F8" s="10">
        <v>43448</v>
      </c>
      <c r="G8" s="10">
        <v>43449</v>
      </c>
      <c r="H8" s="15">
        <v>43450</v>
      </c>
    </row>
    <row r="9" spans="1:9" ht="39.75" customHeight="1" x14ac:dyDescent="0.3">
      <c r="B9" s="24"/>
      <c r="C9" s="25"/>
      <c r="D9" s="25"/>
      <c r="E9" s="25"/>
      <c r="F9" s="26"/>
      <c r="G9" s="26"/>
      <c r="H9" s="27"/>
    </row>
    <row r="10" spans="1:9" ht="15" customHeight="1" x14ac:dyDescent="0.3">
      <c r="B10" s="14">
        <f t="array" ref="B10:H10">JoursEtSemaines+DATE(AnnéeCalendrier,12,1)-WEEKDAY(DATE(AnnéeCalendrier,12,1),(DébutSemaine="l")+1)+22</f>
        <v>43451</v>
      </c>
      <c r="C10" s="10">
        <v>43452</v>
      </c>
      <c r="D10" s="10">
        <v>43453</v>
      </c>
      <c r="E10" s="10">
        <v>43454</v>
      </c>
      <c r="F10" s="10">
        <v>43455</v>
      </c>
      <c r="G10" s="10">
        <v>43456</v>
      </c>
      <c r="H10" s="15">
        <v>43457</v>
      </c>
    </row>
    <row r="11" spans="1:9" ht="40.5" customHeight="1" x14ac:dyDescent="0.3">
      <c r="B11" s="24"/>
      <c r="C11" s="25"/>
      <c r="D11" s="25"/>
      <c r="E11" s="25"/>
      <c r="F11" s="26"/>
      <c r="G11" s="26"/>
      <c r="H11" s="27"/>
    </row>
    <row r="12" spans="1:9" ht="15" customHeight="1" x14ac:dyDescent="0.3">
      <c r="B12" s="14">
        <f t="array" ref="B12:H12">JoursEtSemaines+DATE(AnnéeCalendrier,12,1)-WEEKDAY(DATE(AnnéeCalendrier,12,1),(DébutSemaine="l")+1)+29</f>
        <v>43458</v>
      </c>
      <c r="C12" s="10">
        <v>43459</v>
      </c>
      <c r="D12" s="10">
        <v>43460</v>
      </c>
      <c r="E12" s="10">
        <v>43461</v>
      </c>
      <c r="F12" s="10">
        <v>43462</v>
      </c>
      <c r="G12" s="10">
        <v>43463</v>
      </c>
      <c r="H12" s="15">
        <v>43464</v>
      </c>
    </row>
    <row r="13" spans="1:9" ht="39.75" customHeight="1" x14ac:dyDescent="0.3">
      <c r="B13" s="24"/>
      <c r="C13" s="25"/>
      <c r="D13" s="25"/>
      <c r="E13" s="25"/>
      <c r="F13" s="26"/>
      <c r="G13" s="26"/>
      <c r="H13" s="27"/>
    </row>
    <row r="14" spans="1:9" ht="15" customHeight="1" x14ac:dyDescent="0.3">
      <c r="B14" s="14">
        <f t="array" ref="B14:H14">JoursEtSemaines+DATE(AnnéeCalendrier,12,1)-WEEKDAY(DATE(AnnéeCalendrier,12,1),(DébutSemaine="l")+1)+36</f>
        <v>43465</v>
      </c>
      <c r="C14" s="10">
        <v>43466</v>
      </c>
      <c r="D14" s="10">
        <v>43467</v>
      </c>
      <c r="E14" s="10">
        <v>43468</v>
      </c>
      <c r="F14" s="10">
        <v>43469</v>
      </c>
      <c r="G14" s="10">
        <v>43470</v>
      </c>
      <c r="H14" s="15">
        <v>43471</v>
      </c>
    </row>
    <row r="15" spans="1:9" ht="39.75" customHeight="1" thickBot="1" x14ac:dyDescent="0.35">
      <c r="B15" s="42"/>
      <c r="C15" s="36"/>
      <c r="D15" s="36"/>
      <c r="E15" s="36"/>
      <c r="F15" s="36"/>
      <c r="G15" s="36"/>
      <c r="H15" s="37"/>
    </row>
  </sheetData>
  <conditionalFormatting sqref="B4:G4">
    <cfRule type="expression" dxfId="1" priority="2">
      <formula>DAY(B4)&gt;8</formula>
    </cfRule>
  </conditionalFormatting>
  <conditionalFormatting sqref="B12:H15">
    <cfRule type="expression" dxfId="0" priority="1">
      <formula>AND(DAY(B12)&gt;=1,DAY(B12)&lt;=15)</formula>
    </cfRule>
  </conditionalFormatting>
  <dataValidations count="7">
    <dataValidation allowBlank="1" showInputMessage="1" prompt="Jour de début de semaine défini automatiquement. Pour modifier les jours de la semaine, sélectionnez un nouveau jour de début de semaine dans la cellule E2 de la feuille de calcul « JANVIER »" sqref="B3:H3"/>
    <dataValidation allowBlank="1" showInputMessage="1" prompt="Année civile, définie automatiquement par la valeur saisie dans la cellule C2 de la feuille de calcul de janvier" sqref="B1"/>
    <dataValidation allowBlank="1" showInputMessage="1" prompt="Les lignes 4, 6, 8, 10, 12 et 14 contiennent les dates du mois et, le cas échéant, celles des mois précédent et suivant" sqref="B4"/>
    <dataValidation allowBlank="1" showInputMessage="1" prompt="Ajoutez des notes quotidiennes dans les lignes 5, 7, 9, 11, 13 et 15, et les colonnes B à H" sqref="B5"/>
    <dataValidation allowBlank="1" showInputMessage="1" prompt="Lien de navigation vers le mois précédent" sqref="C1"/>
    <dataValidation allowBlank="1" showInputMessage="1" prompt="Lien de navigation pour revenir à la feuille de calcul de janvier" sqref="D1"/>
    <dataValidation allowBlank="1" showInputMessage="1" prompt="Planifiez le mois de décembre dans cette feuille de calcul. Les liens de navigation vers les mois précédent et suivant figurent respectivement dans les cellules C1 et D1 " sqref="A1"/>
  </dataValidations>
  <printOptions horizontalCentered="1"/>
  <pageMargins left="0.5" right="0.5" top="0.4" bottom="0.4" header="0.3" footer="0.3"/>
  <pageSetup paperSize="9" scale="93" fitToHeight="0" orientation="landscape" horizontalDpi="4294967293"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3</vt:i4>
      </vt:variant>
    </vt:vector>
  </HeadingPairs>
  <TitlesOfParts>
    <vt:vector size="15" baseType="lpstr">
      <vt:lpstr>JANVIER</vt:lpstr>
      <vt:lpstr>FÉVRIER</vt:lpstr>
      <vt:lpstr>MARS</vt:lpstr>
      <vt:lpstr>AVRIL</vt:lpstr>
      <vt:lpstr>MAI</vt:lpstr>
      <vt:lpstr>JUIN</vt:lpstr>
      <vt:lpstr>JUILLET</vt:lpstr>
      <vt:lpstr>AOÛT</vt:lpstr>
      <vt:lpstr>SEPTEMBRE</vt:lpstr>
      <vt:lpstr>OCTOBRE</vt:lpstr>
      <vt:lpstr>NOVEMBRE</vt:lpstr>
      <vt:lpstr>DÉCEMBRE</vt:lpstr>
      <vt:lpstr>AnnéeCalendrier</vt:lpstr>
      <vt:lpstr>DébutSemaine</vt:lpstr>
      <vt:lpstr>JANVIER!Zone_d_impression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 baudot</dc:creator>
  <cp:lastModifiedBy>fabrice baudot</cp:lastModifiedBy>
  <dcterms:created xsi:type="dcterms:W3CDTF">2016-11-11T21:59:14Z</dcterms:created>
  <dcterms:modified xsi:type="dcterms:W3CDTF">2017-09-12T18:37:27Z</dcterms:modified>
</cp:coreProperties>
</file>