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5135" windowHeight="11280"/>
  </bookViews>
  <sheets>
    <sheet name="Récapitulatif" sheetId="1" r:id="rId1"/>
    <sheet name="Audit" sheetId="2" r:id="rId2"/>
  </sheets>
  <externalReferences>
    <externalReference r:id="rId3"/>
  </externalReferences>
  <definedNames>
    <definedName name="_xlnm._FilterDatabase" localSheetId="1" hidden="1">Audit!$A$5:$BH$5</definedName>
    <definedName name="_xlnm._FilterDatabase" localSheetId="0" hidden="1">Récapitulatif!$A$5:$DR$5</definedName>
    <definedName name="Audit">[1]Propriétés!$C$1:$C$2</definedName>
    <definedName name="Listdyn">OFFSET([1]Propriétés!$A$1,,,COUNTA([1]Propriétés!$A:$A))</definedName>
    <definedName name="ListdynMetier">OFFSET([1]Propriétés!$B$1,,,COUNTA([1]Propriétés!$B:$B))</definedName>
    <definedName name="Listprojet">OFFSET([1]Propriétés!$D$1,,,COUNTA([1]Propriétés!$D:$D))</definedName>
    <definedName name="Listresp">OFFSET([1]Propriétés!$E$1,,,COUNTA([1]Propriétés!$E:$E))</definedName>
  </definedNames>
  <calcPr calcId="145621"/>
</workbook>
</file>

<file path=xl/calcChain.xml><?xml version="1.0" encoding="utf-8"?>
<calcChain xmlns="http://schemas.openxmlformats.org/spreadsheetml/2006/main">
  <c r="DP7" i="1" l="1"/>
  <c r="DO7" i="1"/>
  <c r="DL7" i="1"/>
  <c r="DK7" i="1"/>
  <c r="DH7" i="1"/>
  <c r="DG7" i="1"/>
  <c r="CC7" i="1"/>
  <c r="CW7" i="1" s="1"/>
  <c r="CB7" i="1"/>
  <c r="CV7" i="1" s="1"/>
  <c r="CA7" i="1"/>
  <c r="DN7" i="1" s="1"/>
  <c r="BZ7" i="1"/>
  <c r="CT7" i="1" s="1"/>
  <c r="BY7" i="1"/>
  <c r="CS7" i="1" s="1"/>
  <c r="BX7" i="1"/>
  <c r="CR7" i="1" s="1"/>
  <c r="BW7" i="1"/>
  <c r="DJ7" i="1" s="1"/>
  <c r="BV7" i="1"/>
  <c r="CP7" i="1" s="1"/>
  <c r="BU7" i="1"/>
  <c r="CO7" i="1" s="1"/>
  <c r="BT7" i="1"/>
  <c r="CN7" i="1" s="1"/>
  <c r="BS7" i="1"/>
  <c r="DF7" i="1" s="1"/>
  <c r="BR7" i="1"/>
  <c r="CL7" i="1" s="1"/>
  <c r="BQ7" i="1"/>
  <c r="DE7" i="1" s="1"/>
  <c r="BP7" i="1"/>
  <c r="DD7" i="1" s="1"/>
  <c r="BO7" i="1"/>
  <c r="DC7" i="1" s="1"/>
  <c r="BN7" i="1"/>
  <c r="DB7" i="1" s="1"/>
  <c r="BM7" i="1"/>
  <c r="DA7" i="1" s="1"/>
  <c r="BL7" i="1"/>
  <c r="CF7" i="1" s="1"/>
  <c r="BK7" i="1"/>
  <c r="CD7" i="1" s="1"/>
  <c r="BI7" i="1"/>
  <c r="BF7" i="1"/>
  <c r="BC7" i="1"/>
  <c r="AZ7" i="1"/>
  <c r="AW7" i="1"/>
  <c r="AQ7" i="1"/>
  <c r="AN7" i="1"/>
  <c r="AK7" i="1"/>
  <c r="AH7" i="1"/>
  <c r="AE7" i="1"/>
  <c r="AB7" i="1"/>
  <c r="Y7" i="1"/>
  <c r="V7" i="1"/>
  <c r="S7" i="1"/>
  <c r="P7" i="1"/>
  <c r="M7" i="1"/>
  <c r="J7" i="1"/>
  <c r="G7" i="1"/>
  <c r="CI7" i="1" l="1"/>
  <c r="CQ7" i="1"/>
  <c r="CJ7" i="1"/>
  <c r="CZ7" i="1"/>
  <c r="CG7" i="1"/>
  <c r="CK7" i="1"/>
  <c r="DI7" i="1"/>
  <c r="DM7" i="1"/>
  <c r="CE7" i="1"/>
  <c r="CM7" i="1"/>
  <c r="CU7" i="1"/>
  <c r="CY7" i="1"/>
  <c r="CH7" i="1"/>
  <c r="BE7" i="2"/>
  <c r="BF7" i="2" s="1"/>
  <c r="AZ7" i="2"/>
  <c r="BA7" i="2" s="1"/>
  <c r="AU7" i="2"/>
  <c r="AV7" i="2" s="1"/>
  <c r="AP7" i="2"/>
  <c r="AQ7" i="2" s="1"/>
  <c r="AK7" i="2"/>
  <c r="AL7" i="2" s="1"/>
  <c r="AF7" i="2"/>
  <c r="AG7" i="2" s="1"/>
  <c r="AA7" i="2"/>
  <c r="AB7" i="2" s="1"/>
  <c r="V7" i="2"/>
  <c r="W7" i="2" s="1"/>
  <c r="Q7" i="2"/>
  <c r="R7" i="2" s="1"/>
  <c r="L7" i="2"/>
  <c r="M7" i="2" s="1"/>
  <c r="G7" i="2"/>
  <c r="H7" i="2" s="1"/>
  <c r="CX7" i="1" l="1"/>
  <c r="DR7" i="1" s="1"/>
  <c r="DQ7" i="1"/>
  <c r="O7" i="2"/>
  <c r="N7" i="2"/>
  <c r="AH7" i="2"/>
  <c r="AI7" i="2"/>
  <c r="BC7" i="2"/>
  <c r="BB7" i="2"/>
  <c r="S7" i="2"/>
  <c r="T7" i="2"/>
  <c r="AN7" i="2"/>
  <c r="AM7" i="2"/>
  <c r="BG7" i="2"/>
  <c r="BH7" i="2"/>
  <c r="Y7" i="2"/>
  <c r="X7" i="2"/>
  <c r="AR7" i="2"/>
  <c r="AS7" i="2" s="1"/>
  <c r="J7" i="2"/>
  <c r="I7" i="2"/>
  <c r="AC7" i="2"/>
  <c r="AD7" i="2" s="1"/>
  <c r="AX7" i="2"/>
  <c r="AW7" i="2"/>
  <c r="BE26" i="2"/>
  <c r="AZ26" i="2"/>
  <c r="BA26" i="2" s="1"/>
  <c r="AU26" i="2"/>
  <c r="AV26" i="2" s="1"/>
  <c r="AP26" i="2"/>
  <c r="AQ26" i="2" s="1"/>
  <c r="AK26" i="2"/>
  <c r="AL26" i="2" s="1"/>
  <c r="AF26" i="2"/>
  <c r="AA26" i="2"/>
  <c r="AB26" i="2" s="1"/>
  <c r="V26" i="2"/>
  <c r="W26" i="2" s="1"/>
  <c r="X26" i="2" s="1"/>
  <c r="Q26" i="2"/>
  <c r="L26" i="2"/>
  <c r="M26" i="2" s="1"/>
  <c r="G26" i="2"/>
  <c r="H26" i="2" s="1"/>
  <c r="I26" i="2" s="1"/>
  <c r="BE25" i="2"/>
  <c r="BF25" i="2" s="1"/>
  <c r="BG25" i="2" s="1"/>
  <c r="AZ25" i="2"/>
  <c r="AU25" i="2"/>
  <c r="AP25" i="2"/>
  <c r="AQ25" i="2" s="1"/>
  <c r="AK25" i="2"/>
  <c r="AL25" i="2" s="1"/>
  <c r="AM25" i="2" s="1"/>
  <c r="AF25" i="2"/>
  <c r="AG25" i="2" s="1"/>
  <c r="AA25" i="2"/>
  <c r="AB25" i="2" s="1"/>
  <c r="V25" i="2"/>
  <c r="W25" i="2" s="1"/>
  <c r="Q25" i="2"/>
  <c r="R25" i="2" s="1"/>
  <c r="S25" i="2" s="1"/>
  <c r="L25" i="2"/>
  <c r="G25" i="2"/>
  <c r="BE24" i="2"/>
  <c r="BF24" i="2" s="1"/>
  <c r="BG24" i="2" s="1"/>
  <c r="AZ24" i="2"/>
  <c r="BA24" i="2" s="1"/>
  <c r="BB24" i="2" s="1"/>
  <c r="AU24" i="2"/>
  <c r="AP24" i="2"/>
  <c r="AQ24" i="2" s="1"/>
  <c r="AK24" i="2"/>
  <c r="AL24" i="2" s="1"/>
  <c r="AM24" i="2" s="1"/>
  <c r="AF24" i="2"/>
  <c r="AG24" i="2" s="1"/>
  <c r="AH24" i="2" s="1"/>
  <c r="AA24" i="2"/>
  <c r="V24" i="2"/>
  <c r="Q24" i="2"/>
  <c r="R24" i="2" s="1"/>
  <c r="L24" i="2"/>
  <c r="M24" i="2" s="1"/>
  <c r="N24" i="2" s="1"/>
  <c r="G24" i="2"/>
  <c r="H24" i="2" s="1"/>
  <c r="BE23" i="2"/>
  <c r="BF23" i="2" s="1"/>
  <c r="AZ23" i="2"/>
  <c r="AU23" i="2"/>
  <c r="AV23" i="2" s="1"/>
  <c r="AW23" i="2" s="1"/>
  <c r="AP23" i="2"/>
  <c r="AQ23" i="2" s="1"/>
  <c r="AK23" i="2"/>
  <c r="AF23" i="2"/>
  <c r="AG23" i="2" s="1"/>
  <c r="AH23" i="2" s="1"/>
  <c r="AA23" i="2"/>
  <c r="AB23" i="2" s="1"/>
  <c r="AC23" i="2" s="1"/>
  <c r="W23" i="2"/>
  <c r="X23" i="2" s="1"/>
  <c r="Q23" i="2"/>
  <c r="N23" i="2"/>
  <c r="O23" i="2" s="1"/>
  <c r="J23" i="2"/>
  <c r="BE22" i="2"/>
  <c r="AZ22" i="2"/>
  <c r="AU22" i="2"/>
  <c r="AP22" i="2"/>
  <c r="AM22" i="2"/>
  <c r="AN22" i="2" s="1"/>
  <c r="AH22" i="2"/>
  <c r="AI22" i="2" s="1"/>
  <c r="AB22" i="2"/>
  <c r="W22" i="2"/>
  <c r="R22" i="2"/>
  <c r="S22" i="2" s="1"/>
  <c r="L22" i="2"/>
  <c r="M22" i="2" s="1"/>
  <c r="J22" i="2"/>
  <c r="BE21" i="2"/>
  <c r="BF21" i="2" s="1"/>
  <c r="BG21" i="2" s="1"/>
  <c r="AZ21" i="2"/>
  <c r="AU21" i="2"/>
  <c r="AP21" i="2"/>
  <c r="AQ21" i="2" s="1"/>
  <c r="AK21" i="2"/>
  <c r="AF21" i="2"/>
  <c r="AA21" i="2"/>
  <c r="V21" i="2"/>
  <c r="Q21" i="2"/>
  <c r="N21" i="2"/>
  <c r="O21" i="2" s="1"/>
  <c r="I21" i="2"/>
  <c r="J21" i="2" s="1"/>
  <c r="G21" i="2"/>
  <c r="H21" i="2" s="1"/>
  <c r="BE20" i="2"/>
  <c r="AZ20" i="2"/>
  <c r="AU20" i="2"/>
  <c r="AV20" i="2" s="1"/>
  <c r="AP20" i="2"/>
  <c r="AQ20" i="2" s="1"/>
  <c r="AM20" i="2"/>
  <c r="AN20" i="2" s="1"/>
  <c r="AF20" i="2"/>
  <c r="AG20" i="2" s="1"/>
  <c r="AH20" i="2" s="1"/>
  <c r="AA20" i="2"/>
  <c r="V20" i="2"/>
  <c r="W20" i="2" s="1"/>
  <c r="Q20" i="2"/>
  <c r="L20" i="2"/>
  <c r="G20" i="2"/>
  <c r="H20" i="2" s="1"/>
  <c r="I20" i="2" s="1"/>
  <c r="BE19" i="2"/>
  <c r="AZ19" i="2"/>
  <c r="AU19" i="2"/>
  <c r="AV19" i="2" s="1"/>
  <c r="AW19" i="2" s="1"/>
  <c r="AP19" i="2"/>
  <c r="AK19" i="2"/>
  <c r="AL19" i="2" s="1"/>
  <c r="AF19" i="2"/>
  <c r="AB19" i="2"/>
  <c r="AA19" i="2"/>
  <c r="V19" i="2"/>
  <c r="W19" i="2" s="1"/>
  <c r="X19" i="2" s="1"/>
  <c r="Q19" i="2"/>
  <c r="L19" i="2"/>
  <c r="G19" i="2"/>
  <c r="H19" i="2" s="1"/>
  <c r="I19" i="2" s="1"/>
  <c r="BE18" i="2"/>
  <c r="AZ18" i="2"/>
  <c r="BA18" i="2" s="1"/>
  <c r="AU18" i="2"/>
  <c r="AP18" i="2"/>
  <c r="AM18" i="2"/>
  <c r="AN18" i="2" s="1"/>
  <c r="AF18" i="2"/>
  <c r="AA18" i="2"/>
  <c r="AB18" i="2" s="1"/>
  <c r="X18" i="2"/>
  <c r="Y18" i="2" s="1"/>
  <c r="R18" i="2"/>
  <c r="S18" i="2" s="1"/>
  <c r="M18" i="2"/>
  <c r="N18" i="2" s="1"/>
  <c r="G18" i="2"/>
  <c r="BE17" i="2"/>
  <c r="AZ17" i="2"/>
  <c r="BA17" i="2" s="1"/>
  <c r="AU17" i="2"/>
  <c r="AV17" i="2" s="1"/>
  <c r="AP17" i="2"/>
  <c r="AK17" i="2"/>
  <c r="AF17" i="2"/>
  <c r="AG17" i="2" s="1"/>
  <c r="AA17" i="2"/>
  <c r="AB17" i="2" s="1"/>
  <c r="V17" i="2"/>
  <c r="Q17" i="2"/>
  <c r="L17" i="2"/>
  <c r="M17" i="2" s="1"/>
  <c r="G17" i="2"/>
  <c r="H17" i="2" s="1"/>
  <c r="BE16" i="2"/>
  <c r="AZ16" i="2"/>
  <c r="AU16" i="2"/>
  <c r="AV16" i="2" s="1"/>
  <c r="AS16" i="2"/>
  <c r="AL16" i="2"/>
  <c r="AM16" i="2" s="1"/>
  <c r="AF16" i="2"/>
  <c r="AD16" i="2"/>
  <c r="AB16" i="2"/>
  <c r="AC16" i="2" s="1"/>
  <c r="W16" i="2"/>
  <c r="X16" i="2" s="1"/>
  <c r="Y16" i="2" s="1"/>
  <c r="S16" i="2"/>
  <c r="T16" i="2" s="1"/>
  <c r="L16" i="2"/>
  <c r="M16" i="2" s="1"/>
  <c r="G16" i="2"/>
  <c r="H16" i="2" s="1"/>
  <c r="BE15" i="2"/>
  <c r="AZ15" i="2"/>
  <c r="AU15" i="2"/>
  <c r="AV15" i="2" s="1"/>
  <c r="AP15" i="2"/>
  <c r="AQ15" i="2" s="1"/>
  <c r="AK15" i="2"/>
  <c r="AF15" i="2"/>
  <c r="AA15" i="2"/>
  <c r="AB15" i="2" s="1"/>
  <c r="V15" i="2"/>
  <c r="W15" i="2" s="1"/>
  <c r="Q15" i="2"/>
  <c r="L15" i="2"/>
  <c r="G15" i="2"/>
  <c r="H15" i="2" s="1"/>
  <c r="BE14" i="2"/>
  <c r="BF14" i="2" s="1"/>
  <c r="AZ14" i="2"/>
  <c r="BA14" i="2" s="1"/>
  <c r="BB14" i="2" s="1"/>
  <c r="AU14" i="2"/>
  <c r="AV14" i="2" s="1"/>
  <c r="AW14" i="2" s="1"/>
  <c r="AP14" i="2"/>
  <c r="AQ14" i="2" s="1"/>
  <c r="AR14" i="2" s="1"/>
  <c r="AK14" i="2"/>
  <c r="AL14" i="2" s="1"/>
  <c r="AM14" i="2" s="1"/>
  <c r="AF14" i="2"/>
  <c r="AG14" i="2" s="1"/>
  <c r="AH14" i="2" s="1"/>
  <c r="AA14" i="2"/>
  <c r="AB14" i="2" s="1"/>
  <c r="AC14" i="2" s="1"/>
  <c r="V14" i="2"/>
  <c r="W14" i="2" s="1"/>
  <c r="X14" i="2" s="1"/>
  <c r="Q14" i="2"/>
  <c r="R14" i="2" s="1"/>
  <c r="S14" i="2" s="1"/>
  <c r="N14" i="2"/>
  <c r="O14" i="2" s="1"/>
  <c r="G14" i="2"/>
  <c r="H14" i="2" s="1"/>
  <c r="BE13" i="2"/>
  <c r="BF13" i="2" s="1"/>
  <c r="AZ13" i="2"/>
  <c r="BA13" i="2" s="1"/>
  <c r="AU13" i="2"/>
  <c r="AV13" i="2" s="1"/>
  <c r="AP13" i="2"/>
  <c r="AQ13" i="2" s="1"/>
  <c r="AK13" i="2"/>
  <c r="AL13" i="2" s="1"/>
  <c r="AF13" i="2"/>
  <c r="AG13" i="2" s="1"/>
  <c r="AA13" i="2"/>
  <c r="AB13" i="2" s="1"/>
  <c r="V13" i="2"/>
  <c r="W13" i="2" s="1"/>
  <c r="Q13" i="2"/>
  <c r="R13" i="2" s="1"/>
  <c r="L13" i="2"/>
  <c r="M13" i="2" s="1"/>
  <c r="G13" i="2"/>
  <c r="H13" i="2" s="1"/>
  <c r="BE12" i="2"/>
  <c r="BF12" i="2" s="1"/>
  <c r="AZ12" i="2"/>
  <c r="BA12" i="2" s="1"/>
  <c r="AU12" i="2"/>
  <c r="AV12" i="2" s="1"/>
  <c r="AP12" i="2"/>
  <c r="AQ12" i="2" s="1"/>
  <c r="AK12" i="2"/>
  <c r="AL12" i="2" s="1"/>
  <c r="AF12" i="2"/>
  <c r="AG12" i="2" s="1"/>
  <c r="AA12" i="2"/>
  <c r="AB12" i="2" s="1"/>
  <c r="V12" i="2"/>
  <c r="W12" i="2" s="1"/>
  <c r="Q12" i="2"/>
  <c r="R12" i="2" s="1"/>
  <c r="L12" i="2"/>
  <c r="M12" i="2" s="1"/>
  <c r="G12" i="2"/>
  <c r="H12" i="2" s="1"/>
  <c r="BE11" i="2"/>
  <c r="BF11" i="2" s="1"/>
  <c r="AZ11" i="2"/>
  <c r="BA11" i="2" s="1"/>
  <c r="AU11" i="2"/>
  <c r="AV11" i="2" s="1"/>
  <c r="AP11" i="2"/>
  <c r="AQ11" i="2" s="1"/>
  <c r="AK11" i="2"/>
  <c r="AL11" i="2" s="1"/>
  <c r="AF11" i="2"/>
  <c r="AG11" i="2" s="1"/>
  <c r="AA11" i="2"/>
  <c r="AB11" i="2" s="1"/>
  <c r="V11" i="2"/>
  <c r="W11" i="2" s="1"/>
  <c r="Q11" i="2"/>
  <c r="R11" i="2" s="1"/>
  <c r="L11" i="2"/>
  <c r="M11" i="2" s="1"/>
  <c r="G11" i="2"/>
  <c r="H11" i="2" s="1"/>
  <c r="BE10" i="2"/>
  <c r="BF10" i="2" s="1"/>
  <c r="AZ10" i="2"/>
  <c r="BA10" i="2" s="1"/>
  <c r="AU10" i="2"/>
  <c r="AV10" i="2" s="1"/>
  <c r="AR10" i="2"/>
  <c r="AS10" i="2" s="1"/>
  <c r="AM10" i="2"/>
  <c r="AN10" i="2" s="1"/>
  <c r="AH10" i="2"/>
  <c r="AI10" i="2" s="1"/>
  <c r="AA10" i="2"/>
  <c r="AB10" i="2" s="1"/>
  <c r="AC10" i="2" s="1"/>
  <c r="X10" i="2"/>
  <c r="Y10" i="2" s="1"/>
  <c r="R10" i="2"/>
  <c r="S10" i="2" s="1"/>
  <c r="L10" i="2"/>
  <c r="M10" i="2" s="1"/>
  <c r="G10" i="2"/>
  <c r="BE9" i="2"/>
  <c r="BF9" i="2" s="1"/>
  <c r="AZ9" i="2"/>
  <c r="BA9" i="2" s="1"/>
  <c r="AU9" i="2"/>
  <c r="AV9" i="2" s="1"/>
  <c r="AP9" i="2"/>
  <c r="AK9" i="2"/>
  <c r="AL9" i="2" s="1"/>
  <c r="AF9" i="2"/>
  <c r="AG9" i="2" s="1"/>
  <c r="AA9" i="2"/>
  <c r="AB9" i="2" s="1"/>
  <c r="V9" i="2"/>
  <c r="Q9" i="2"/>
  <c r="R9" i="2" s="1"/>
  <c r="L9" i="2"/>
  <c r="M9" i="2" s="1"/>
  <c r="G9" i="2"/>
  <c r="H9" i="2" s="1"/>
  <c r="BE8" i="2"/>
  <c r="AZ8" i="2"/>
  <c r="BA8" i="2" s="1"/>
  <c r="AU8" i="2"/>
  <c r="AV8" i="2" s="1"/>
  <c r="AQ8" i="2"/>
  <c r="AR8" i="2" s="1"/>
  <c r="AS8" i="2" s="1"/>
  <c r="AL8" i="2"/>
  <c r="AF8" i="2"/>
  <c r="AA8" i="2"/>
  <c r="AB8" i="2" s="1"/>
  <c r="V8" i="2"/>
  <c r="Q8" i="2"/>
  <c r="R8" i="2" s="1"/>
  <c r="L8" i="2"/>
  <c r="M8" i="2" s="1"/>
  <c r="I8" i="2"/>
  <c r="J8" i="2" s="1"/>
  <c r="BE6" i="2"/>
  <c r="BF6" i="2" s="1"/>
  <c r="AZ6" i="2"/>
  <c r="BA6" i="2" s="1"/>
  <c r="AU6" i="2"/>
  <c r="AV6" i="2" s="1"/>
  <c r="AP6" i="2"/>
  <c r="AQ6" i="2" s="1"/>
  <c r="AK6" i="2"/>
  <c r="AL6" i="2" s="1"/>
  <c r="AF6" i="2"/>
  <c r="AG6" i="2" s="1"/>
  <c r="AA6" i="2"/>
  <c r="V6" i="2"/>
  <c r="W6" i="2" s="1"/>
  <c r="Q6" i="2"/>
  <c r="L6" i="2"/>
  <c r="G6" i="2"/>
  <c r="CC26" i="1"/>
  <c r="CW26" i="1" s="1"/>
  <c r="CB26" i="1"/>
  <c r="DO26" i="1" s="1"/>
  <c r="CA26" i="1"/>
  <c r="DN26" i="1" s="1"/>
  <c r="BZ26" i="1"/>
  <c r="DM26" i="1" s="1"/>
  <c r="BY26" i="1"/>
  <c r="CS26" i="1" s="1"/>
  <c r="BX26" i="1"/>
  <c r="DK26" i="1" s="1"/>
  <c r="BW26" i="1"/>
  <c r="DJ26" i="1" s="1"/>
  <c r="BV26" i="1"/>
  <c r="BU26" i="1"/>
  <c r="CO26" i="1" s="1"/>
  <c r="BT26" i="1"/>
  <c r="DG26" i="1" s="1"/>
  <c r="BS26" i="1"/>
  <c r="DF26" i="1" s="1"/>
  <c r="BR26" i="1"/>
  <c r="CL26" i="1" s="1"/>
  <c r="BQ26" i="1"/>
  <c r="DE26" i="1" s="1"/>
  <c r="BP26" i="1"/>
  <c r="CJ26" i="1" s="1"/>
  <c r="BO26" i="1"/>
  <c r="DC26" i="1" s="1"/>
  <c r="BN26" i="1"/>
  <c r="BM26" i="1"/>
  <c r="DA26" i="1" s="1"/>
  <c r="BL26" i="1"/>
  <c r="CZ26" i="1" s="1"/>
  <c r="BK26" i="1"/>
  <c r="CY26" i="1" s="1"/>
  <c r="BI26" i="1"/>
  <c r="BF26" i="1"/>
  <c r="BC26" i="1"/>
  <c r="AZ26" i="1"/>
  <c r="AW26" i="1"/>
  <c r="AQ26" i="1"/>
  <c r="AN26" i="1"/>
  <c r="AK26" i="1"/>
  <c r="AH26" i="1"/>
  <c r="AE26" i="1"/>
  <c r="AB26" i="1"/>
  <c r="Y26" i="1"/>
  <c r="V26" i="1"/>
  <c r="S26" i="1"/>
  <c r="P26" i="1"/>
  <c r="M26" i="1"/>
  <c r="J26" i="1"/>
  <c r="G26" i="1"/>
  <c r="CC25" i="1"/>
  <c r="CW25" i="1" s="1"/>
  <c r="CB25" i="1"/>
  <c r="DO25" i="1" s="1"/>
  <c r="CA25" i="1"/>
  <c r="CU25" i="1" s="1"/>
  <c r="BZ25" i="1"/>
  <c r="DM25" i="1" s="1"/>
  <c r="BY25" i="1"/>
  <c r="CS25" i="1" s="1"/>
  <c r="BX25" i="1"/>
  <c r="BW25" i="1"/>
  <c r="CQ25" i="1" s="1"/>
  <c r="BV25" i="1"/>
  <c r="DI25" i="1" s="1"/>
  <c r="BU25" i="1"/>
  <c r="CO25" i="1" s="1"/>
  <c r="BT25" i="1"/>
  <c r="DG25" i="1" s="1"/>
  <c r="BS25" i="1"/>
  <c r="CM25" i="1" s="1"/>
  <c r="BR25" i="1"/>
  <c r="CL25" i="1" s="1"/>
  <c r="BQ25" i="1"/>
  <c r="DE25" i="1" s="1"/>
  <c r="BP25" i="1"/>
  <c r="CJ25" i="1" s="1"/>
  <c r="BO25" i="1"/>
  <c r="DC25" i="1" s="1"/>
  <c r="BN25" i="1"/>
  <c r="DB25" i="1" s="1"/>
  <c r="BM25" i="1"/>
  <c r="DA25" i="1" s="1"/>
  <c r="BL25" i="1"/>
  <c r="CF25" i="1" s="1"/>
  <c r="BK25" i="1"/>
  <c r="CY25" i="1" s="1"/>
  <c r="BI25" i="1"/>
  <c r="BF25" i="1"/>
  <c r="BC25" i="1"/>
  <c r="AZ25" i="1"/>
  <c r="AW25" i="1"/>
  <c r="AQ25" i="1"/>
  <c r="AN25" i="1"/>
  <c r="AK25" i="1"/>
  <c r="AH25" i="1"/>
  <c r="AE25" i="1"/>
  <c r="AB25" i="1"/>
  <c r="Y25" i="1"/>
  <c r="V25" i="1"/>
  <c r="S25" i="1"/>
  <c r="P25" i="1"/>
  <c r="M25" i="1"/>
  <c r="J25" i="1"/>
  <c r="G25" i="1"/>
  <c r="CC24" i="1"/>
  <c r="CW24" i="1" s="1"/>
  <c r="CB24" i="1"/>
  <c r="DO24" i="1" s="1"/>
  <c r="CA24" i="1"/>
  <c r="CU24" i="1" s="1"/>
  <c r="BZ24" i="1"/>
  <c r="DM24" i="1" s="1"/>
  <c r="BY24" i="1"/>
  <c r="CS24" i="1" s="1"/>
  <c r="BX24" i="1"/>
  <c r="DK24" i="1" s="1"/>
  <c r="BW24" i="1"/>
  <c r="CQ24" i="1" s="1"/>
  <c r="BV24" i="1"/>
  <c r="BU24" i="1"/>
  <c r="CO24" i="1" s="1"/>
  <c r="BT24" i="1"/>
  <c r="DG24" i="1" s="1"/>
  <c r="BS24" i="1"/>
  <c r="CM24" i="1" s="1"/>
  <c r="BR24" i="1"/>
  <c r="CL24" i="1" s="1"/>
  <c r="BQ24" i="1"/>
  <c r="DE24" i="1" s="1"/>
  <c r="BP24" i="1"/>
  <c r="DD24" i="1" s="1"/>
  <c r="BO24" i="1"/>
  <c r="DC24" i="1" s="1"/>
  <c r="BN24" i="1"/>
  <c r="BM24" i="1"/>
  <c r="DA24" i="1" s="1"/>
  <c r="BL24" i="1"/>
  <c r="CF24" i="1" s="1"/>
  <c r="BK24" i="1"/>
  <c r="CY24" i="1" s="1"/>
  <c r="BI24" i="1"/>
  <c r="BF24" i="1"/>
  <c r="BC24" i="1"/>
  <c r="AZ24" i="1"/>
  <c r="AW24" i="1"/>
  <c r="AQ24" i="1"/>
  <c r="AN24" i="1"/>
  <c r="AK24" i="1"/>
  <c r="AH24" i="1"/>
  <c r="AE24" i="1"/>
  <c r="AB24" i="1"/>
  <c r="Y24" i="1"/>
  <c r="V24" i="1"/>
  <c r="S24" i="1"/>
  <c r="P24" i="1"/>
  <c r="M24" i="1"/>
  <c r="J24" i="1"/>
  <c r="G24" i="1"/>
  <c r="CC23" i="1"/>
  <c r="CW23" i="1" s="1"/>
  <c r="CB23" i="1"/>
  <c r="CA23" i="1"/>
  <c r="CU23" i="1" s="1"/>
  <c r="BZ23" i="1"/>
  <c r="DM23" i="1" s="1"/>
  <c r="BY23" i="1"/>
  <c r="CS23" i="1" s="1"/>
  <c r="BX23" i="1"/>
  <c r="BW23" i="1"/>
  <c r="CQ23" i="1" s="1"/>
  <c r="BV23" i="1"/>
  <c r="DI23" i="1" s="1"/>
  <c r="BU23" i="1"/>
  <c r="CO23" i="1" s="1"/>
  <c r="BT23" i="1"/>
  <c r="DG23" i="1" s="1"/>
  <c r="BS23" i="1"/>
  <c r="CM23" i="1" s="1"/>
  <c r="BR23" i="1"/>
  <c r="CL23" i="1" s="1"/>
  <c r="BQ23" i="1"/>
  <c r="DE23" i="1" s="1"/>
  <c r="BP23" i="1"/>
  <c r="CJ23" i="1" s="1"/>
  <c r="BO23" i="1"/>
  <c r="DC23" i="1" s="1"/>
  <c r="BN23" i="1"/>
  <c r="DB23" i="1" s="1"/>
  <c r="BM23" i="1"/>
  <c r="DA23" i="1" s="1"/>
  <c r="BL23" i="1"/>
  <c r="BK23" i="1"/>
  <c r="CY23" i="1" s="1"/>
  <c r="BI23" i="1"/>
  <c r="BF23" i="1"/>
  <c r="BC23" i="1"/>
  <c r="AZ23" i="1"/>
  <c r="AW23" i="1"/>
  <c r="AQ23" i="1"/>
  <c r="AN23" i="1"/>
  <c r="AK23" i="1"/>
  <c r="AH23" i="1"/>
  <c r="AE23" i="1"/>
  <c r="AB23" i="1"/>
  <c r="Y23" i="1"/>
  <c r="V23" i="1"/>
  <c r="S23" i="1"/>
  <c r="P23" i="1"/>
  <c r="M23" i="1"/>
  <c r="J23" i="1"/>
  <c r="G23" i="1"/>
  <c r="CC22" i="1"/>
  <c r="CW22" i="1" s="1"/>
  <c r="CB22" i="1"/>
  <c r="DO22" i="1" s="1"/>
  <c r="CA22" i="1"/>
  <c r="CU22" i="1" s="1"/>
  <c r="BZ22" i="1"/>
  <c r="DM22" i="1" s="1"/>
  <c r="BY22" i="1"/>
  <c r="CS22" i="1" s="1"/>
  <c r="BX22" i="1"/>
  <c r="DK22" i="1" s="1"/>
  <c r="BW22" i="1"/>
  <c r="CQ22" i="1" s="1"/>
  <c r="BV22" i="1"/>
  <c r="BU22" i="1"/>
  <c r="CO22" i="1" s="1"/>
  <c r="BT22" i="1"/>
  <c r="DG22" i="1" s="1"/>
  <c r="BS22" i="1"/>
  <c r="CM22" i="1" s="1"/>
  <c r="BR22" i="1"/>
  <c r="CL22" i="1" s="1"/>
  <c r="BQ22" i="1"/>
  <c r="DE22" i="1" s="1"/>
  <c r="BP22" i="1"/>
  <c r="DD22" i="1" s="1"/>
  <c r="BO22" i="1"/>
  <c r="DC22" i="1" s="1"/>
  <c r="BN22" i="1"/>
  <c r="BM22" i="1"/>
  <c r="DA22" i="1" s="1"/>
  <c r="BL22" i="1"/>
  <c r="CF22" i="1" s="1"/>
  <c r="BK22" i="1"/>
  <c r="CY22" i="1" s="1"/>
  <c r="BI22" i="1"/>
  <c r="BF22" i="1"/>
  <c r="BC22" i="1"/>
  <c r="AZ22" i="1"/>
  <c r="AW22" i="1"/>
  <c r="AQ22" i="1"/>
  <c r="AN22" i="1"/>
  <c r="AK22" i="1"/>
  <c r="AH22" i="1"/>
  <c r="AE22" i="1"/>
  <c r="AB22" i="1"/>
  <c r="Y22" i="1"/>
  <c r="V22" i="1"/>
  <c r="S22" i="1"/>
  <c r="P22" i="1"/>
  <c r="M22" i="1"/>
  <c r="J22" i="1"/>
  <c r="G22" i="1"/>
  <c r="CC21" i="1"/>
  <c r="CW21" i="1" s="1"/>
  <c r="CB21" i="1"/>
  <c r="CA21" i="1"/>
  <c r="CU21" i="1" s="1"/>
  <c r="BZ21" i="1"/>
  <c r="DM21" i="1" s="1"/>
  <c r="BY21" i="1"/>
  <c r="CS21" i="1" s="1"/>
  <c r="BX21" i="1"/>
  <c r="BW21" i="1"/>
  <c r="CQ21" i="1" s="1"/>
  <c r="BV21" i="1"/>
  <c r="DI21" i="1" s="1"/>
  <c r="BU21" i="1"/>
  <c r="CO21" i="1" s="1"/>
  <c r="BT21" i="1"/>
  <c r="DG21" i="1" s="1"/>
  <c r="BS21" i="1"/>
  <c r="CM21" i="1" s="1"/>
  <c r="BR21" i="1"/>
  <c r="CL21" i="1" s="1"/>
  <c r="BQ21" i="1"/>
  <c r="DE21" i="1" s="1"/>
  <c r="BP21" i="1"/>
  <c r="CJ21" i="1" s="1"/>
  <c r="BO21" i="1"/>
  <c r="DC21" i="1" s="1"/>
  <c r="BN21" i="1"/>
  <c r="DB21" i="1" s="1"/>
  <c r="BM21" i="1"/>
  <c r="DA21" i="1" s="1"/>
  <c r="BL21" i="1"/>
  <c r="BK21" i="1"/>
  <c r="CY21" i="1" s="1"/>
  <c r="BI21" i="1"/>
  <c r="BF21" i="1"/>
  <c r="BC21" i="1"/>
  <c r="AZ21" i="1"/>
  <c r="AW21" i="1"/>
  <c r="AQ21" i="1"/>
  <c r="AN21" i="1"/>
  <c r="AK21" i="1"/>
  <c r="AH21" i="1"/>
  <c r="AE21" i="1"/>
  <c r="AB21" i="1"/>
  <c r="Y21" i="1"/>
  <c r="V21" i="1"/>
  <c r="S21" i="1"/>
  <c r="P21" i="1"/>
  <c r="M21" i="1"/>
  <c r="J21" i="1"/>
  <c r="G21" i="1"/>
  <c r="CC20" i="1"/>
  <c r="CW20" i="1" s="1"/>
  <c r="CB20" i="1"/>
  <c r="CA20" i="1"/>
  <c r="CU20" i="1" s="1"/>
  <c r="BZ20" i="1"/>
  <c r="BY20" i="1"/>
  <c r="CS20" i="1" s="1"/>
  <c r="BX20" i="1"/>
  <c r="DK20" i="1" s="1"/>
  <c r="BW20" i="1"/>
  <c r="CQ20" i="1" s="1"/>
  <c r="BV20" i="1"/>
  <c r="DI20" i="1" s="1"/>
  <c r="BU20" i="1"/>
  <c r="CO20" i="1" s="1"/>
  <c r="BT20" i="1"/>
  <c r="BS20" i="1"/>
  <c r="CM20" i="1" s="1"/>
  <c r="BR20" i="1"/>
  <c r="CL20" i="1" s="1"/>
  <c r="BQ20" i="1"/>
  <c r="DE20" i="1" s="1"/>
  <c r="BP20" i="1"/>
  <c r="DD20" i="1" s="1"/>
  <c r="BO20" i="1"/>
  <c r="DC20" i="1" s="1"/>
  <c r="BN20" i="1"/>
  <c r="BM20" i="1"/>
  <c r="DA20" i="1" s="1"/>
  <c r="BL20" i="1"/>
  <c r="CF20" i="1" s="1"/>
  <c r="BK20" i="1"/>
  <c r="CY20" i="1" s="1"/>
  <c r="BI20" i="1"/>
  <c r="BF20" i="1"/>
  <c r="BC20" i="1"/>
  <c r="AZ20" i="1"/>
  <c r="AW20" i="1"/>
  <c r="AQ20" i="1"/>
  <c r="AN20" i="1"/>
  <c r="AK20" i="1"/>
  <c r="AH20" i="1"/>
  <c r="AE20" i="1"/>
  <c r="AB20" i="1"/>
  <c r="Y20" i="1"/>
  <c r="V20" i="1"/>
  <c r="S20" i="1"/>
  <c r="P20" i="1"/>
  <c r="M20" i="1"/>
  <c r="J20" i="1"/>
  <c r="G20" i="1"/>
  <c r="CC19" i="1"/>
  <c r="CW19" i="1" s="1"/>
  <c r="CB19" i="1"/>
  <c r="DO19" i="1" s="1"/>
  <c r="CA19" i="1"/>
  <c r="CU19" i="1" s="1"/>
  <c r="BZ19" i="1"/>
  <c r="BY19" i="1"/>
  <c r="CS19" i="1" s="1"/>
  <c r="BX19" i="1"/>
  <c r="BW19" i="1"/>
  <c r="CQ19" i="1" s="1"/>
  <c r="BV19" i="1"/>
  <c r="BU19" i="1"/>
  <c r="CO19" i="1" s="1"/>
  <c r="BT19" i="1"/>
  <c r="DG19" i="1" s="1"/>
  <c r="BS19" i="1"/>
  <c r="CM19" i="1" s="1"/>
  <c r="BR19" i="1"/>
  <c r="CL19" i="1" s="1"/>
  <c r="BQ19" i="1"/>
  <c r="DE19" i="1" s="1"/>
  <c r="BP19" i="1"/>
  <c r="CJ19" i="1" s="1"/>
  <c r="BO19" i="1"/>
  <c r="DC19" i="1" s="1"/>
  <c r="BN19" i="1"/>
  <c r="BM19" i="1"/>
  <c r="DA19" i="1" s="1"/>
  <c r="BL19" i="1"/>
  <c r="CZ19" i="1" s="1"/>
  <c r="BK19" i="1"/>
  <c r="BI19" i="1"/>
  <c r="BF19" i="1"/>
  <c r="BC19" i="1"/>
  <c r="AZ19" i="1"/>
  <c r="AW19" i="1"/>
  <c r="AQ19" i="1"/>
  <c r="AN19" i="1"/>
  <c r="AK19" i="1"/>
  <c r="AH19" i="1"/>
  <c r="AE19" i="1"/>
  <c r="AB19" i="1"/>
  <c r="Y19" i="1"/>
  <c r="V19" i="1"/>
  <c r="S19" i="1"/>
  <c r="P19" i="1"/>
  <c r="M19" i="1"/>
  <c r="J19" i="1"/>
  <c r="G19" i="1"/>
  <c r="CC18" i="1"/>
  <c r="CW18" i="1" s="1"/>
  <c r="CB18" i="1"/>
  <c r="DO18" i="1" s="1"/>
  <c r="CA18" i="1"/>
  <c r="DN18" i="1" s="1"/>
  <c r="BZ18" i="1"/>
  <c r="CT18" i="1" s="1"/>
  <c r="BY18" i="1"/>
  <c r="DL18" i="1" s="1"/>
  <c r="BX18" i="1"/>
  <c r="DK18" i="1" s="1"/>
  <c r="BW18" i="1"/>
  <c r="DJ18" i="1" s="1"/>
  <c r="BV18" i="1"/>
  <c r="DI18" i="1" s="1"/>
  <c r="BU18" i="1"/>
  <c r="DH18" i="1" s="1"/>
  <c r="BT18" i="1"/>
  <c r="DG18" i="1" s="1"/>
  <c r="BS18" i="1"/>
  <c r="CM18" i="1" s="1"/>
  <c r="BR18" i="1"/>
  <c r="CL18" i="1" s="1"/>
  <c r="BQ18" i="1"/>
  <c r="BP18" i="1"/>
  <c r="DD18" i="1" s="1"/>
  <c r="BO18" i="1"/>
  <c r="BN18" i="1"/>
  <c r="CH18" i="1" s="1"/>
  <c r="BM18" i="1"/>
  <c r="CG18" i="1" s="1"/>
  <c r="BL18" i="1"/>
  <c r="CZ18" i="1" s="1"/>
  <c r="BK18" i="1"/>
  <c r="CE18" i="1" s="1"/>
  <c r="BI18" i="1"/>
  <c r="BF18" i="1"/>
  <c r="BC18" i="1"/>
  <c r="AZ18" i="1"/>
  <c r="AW18" i="1"/>
  <c r="AQ18" i="1"/>
  <c r="AN18" i="1"/>
  <c r="AK18" i="1"/>
  <c r="AH18" i="1"/>
  <c r="AE18" i="1"/>
  <c r="AB18" i="1"/>
  <c r="Y18" i="1"/>
  <c r="V18" i="1"/>
  <c r="S18" i="1"/>
  <c r="P18" i="1"/>
  <c r="M18" i="1"/>
  <c r="J18" i="1"/>
  <c r="G18" i="1"/>
  <c r="CC17" i="1"/>
  <c r="CB17" i="1"/>
  <c r="CA17" i="1"/>
  <c r="CU17" i="1" s="1"/>
  <c r="BZ17" i="1"/>
  <c r="BY17" i="1"/>
  <c r="DL17" i="1" s="1"/>
  <c r="BX17" i="1"/>
  <c r="BW17" i="1"/>
  <c r="CQ17" i="1" s="1"/>
  <c r="BV17" i="1"/>
  <c r="CP17" i="1" s="1"/>
  <c r="BU17" i="1"/>
  <c r="DH17" i="1" s="1"/>
  <c r="BT17" i="1"/>
  <c r="BS17" i="1"/>
  <c r="DF17" i="1" s="1"/>
  <c r="BR17" i="1"/>
  <c r="CL17" i="1" s="1"/>
  <c r="BQ17" i="1"/>
  <c r="CK17" i="1" s="1"/>
  <c r="BP17" i="1"/>
  <c r="DD17" i="1" s="1"/>
  <c r="BO17" i="1"/>
  <c r="DC17" i="1" s="1"/>
  <c r="BN17" i="1"/>
  <c r="DB17" i="1" s="1"/>
  <c r="BM17" i="1"/>
  <c r="BL17" i="1"/>
  <c r="CZ17" i="1" s="1"/>
  <c r="BK17" i="1"/>
  <c r="CE17" i="1" s="1"/>
  <c r="BI17" i="1"/>
  <c r="BF17" i="1"/>
  <c r="BC17" i="1"/>
  <c r="AZ17" i="1"/>
  <c r="AW17" i="1"/>
  <c r="AQ17" i="1"/>
  <c r="AN17" i="1"/>
  <c r="AK17" i="1"/>
  <c r="AH17" i="1"/>
  <c r="AE17" i="1"/>
  <c r="AB17" i="1"/>
  <c r="Y17" i="1"/>
  <c r="V17" i="1"/>
  <c r="S17" i="1"/>
  <c r="P17" i="1"/>
  <c r="M17" i="1"/>
  <c r="J17" i="1"/>
  <c r="G17" i="1"/>
  <c r="CC16" i="1"/>
  <c r="DP16" i="1" s="1"/>
  <c r="CB16" i="1"/>
  <c r="CV16" i="1" s="1"/>
  <c r="CA16" i="1"/>
  <c r="DN16" i="1" s="1"/>
  <c r="BZ16" i="1"/>
  <c r="CT16" i="1" s="1"/>
  <c r="BY16" i="1"/>
  <c r="DL16" i="1" s="1"/>
  <c r="BX16" i="1"/>
  <c r="DK16" i="1" s="1"/>
  <c r="BW16" i="1"/>
  <c r="DJ16" i="1" s="1"/>
  <c r="BV16" i="1"/>
  <c r="BU16" i="1"/>
  <c r="CO16" i="1" s="1"/>
  <c r="BT16" i="1"/>
  <c r="DG16" i="1" s="1"/>
  <c r="BS16" i="1"/>
  <c r="DF16" i="1" s="1"/>
  <c r="BR16" i="1"/>
  <c r="CL16" i="1" s="1"/>
  <c r="BQ16" i="1"/>
  <c r="BP16" i="1"/>
  <c r="CJ16" i="1" s="1"/>
  <c r="BO16" i="1"/>
  <c r="CI16" i="1" s="1"/>
  <c r="BN16" i="1"/>
  <c r="DB16" i="1" s="1"/>
  <c r="BM16" i="1"/>
  <c r="DA16" i="1" s="1"/>
  <c r="BL16" i="1"/>
  <c r="BK16" i="1"/>
  <c r="CY16" i="1" s="1"/>
  <c r="BI16" i="1"/>
  <c r="BF16" i="1"/>
  <c r="BC16" i="1"/>
  <c r="AZ16" i="1"/>
  <c r="AW16" i="1"/>
  <c r="AQ16" i="1"/>
  <c r="AN16" i="1"/>
  <c r="AK16" i="1"/>
  <c r="AH16" i="1"/>
  <c r="AE16" i="1"/>
  <c r="AB16" i="1"/>
  <c r="Y16" i="1"/>
  <c r="V16" i="1"/>
  <c r="S16" i="1"/>
  <c r="P16" i="1"/>
  <c r="M16" i="1"/>
  <c r="J16" i="1"/>
  <c r="G16" i="1"/>
  <c r="CC15" i="1"/>
  <c r="DP15" i="1" s="1"/>
  <c r="CB15" i="1"/>
  <c r="CV15" i="1" s="1"/>
  <c r="CA15" i="1"/>
  <c r="CU15" i="1" s="1"/>
  <c r="BZ15" i="1"/>
  <c r="CT15" i="1" s="1"/>
  <c r="BY15" i="1"/>
  <c r="DL15" i="1" s="1"/>
  <c r="BX15" i="1"/>
  <c r="BW15" i="1"/>
  <c r="DJ15" i="1" s="1"/>
  <c r="BV15" i="1"/>
  <c r="BU15" i="1"/>
  <c r="BT15" i="1"/>
  <c r="CN15" i="1" s="1"/>
  <c r="BS15" i="1"/>
  <c r="DF15" i="1" s="1"/>
  <c r="BR15" i="1"/>
  <c r="CL15" i="1" s="1"/>
  <c r="BQ15" i="1"/>
  <c r="BP15" i="1"/>
  <c r="DD15" i="1" s="1"/>
  <c r="BO15" i="1"/>
  <c r="DC15" i="1" s="1"/>
  <c r="BN15" i="1"/>
  <c r="CH15" i="1" s="1"/>
  <c r="BM15" i="1"/>
  <c r="BL15" i="1"/>
  <c r="CZ15" i="1" s="1"/>
  <c r="BK15" i="1"/>
  <c r="CE15" i="1" s="1"/>
  <c r="BI15" i="1"/>
  <c r="BF15" i="1"/>
  <c r="BC15" i="1"/>
  <c r="AZ15" i="1"/>
  <c r="AW15" i="1"/>
  <c r="AQ15" i="1"/>
  <c r="AN15" i="1"/>
  <c r="AK15" i="1"/>
  <c r="AH15" i="1"/>
  <c r="AE15" i="1"/>
  <c r="AB15" i="1"/>
  <c r="Y15" i="1"/>
  <c r="V15" i="1"/>
  <c r="S15" i="1"/>
  <c r="P15" i="1"/>
  <c r="M15" i="1"/>
  <c r="J15" i="1"/>
  <c r="G15" i="1"/>
  <c r="CC14" i="1"/>
  <c r="DP14" i="1" s="1"/>
  <c r="CB14" i="1"/>
  <c r="DO14" i="1" s="1"/>
  <c r="CA14" i="1"/>
  <c r="BZ14" i="1"/>
  <c r="CT14" i="1" s="1"/>
  <c r="BY14" i="1"/>
  <c r="CS14" i="1" s="1"/>
  <c r="BX14" i="1"/>
  <c r="DK14" i="1" s="1"/>
  <c r="BW14" i="1"/>
  <c r="DJ14" i="1" s="1"/>
  <c r="BV14" i="1"/>
  <c r="CP14" i="1" s="1"/>
  <c r="BU14" i="1"/>
  <c r="CO14" i="1" s="1"/>
  <c r="BT14" i="1"/>
  <c r="CN14" i="1" s="1"/>
  <c r="BS14" i="1"/>
  <c r="DF14" i="1" s="1"/>
  <c r="BR14" i="1"/>
  <c r="CL14" i="1" s="1"/>
  <c r="BQ14" i="1"/>
  <c r="DE14" i="1" s="1"/>
  <c r="BP14" i="1"/>
  <c r="BO14" i="1"/>
  <c r="CI14" i="1" s="1"/>
  <c r="BN14" i="1"/>
  <c r="DB14" i="1" s="1"/>
  <c r="BM14" i="1"/>
  <c r="CG14" i="1" s="1"/>
  <c r="BL14" i="1"/>
  <c r="CZ14" i="1" s="1"/>
  <c r="BK14" i="1"/>
  <c r="BI14" i="1"/>
  <c r="BF14" i="1"/>
  <c r="BC14" i="1"/>
  <c r="AZ14" i="1"/>
  <c r="AW14" i="1"/>
  <c r="AQ14" i="1"/>
  <c r="AN14" i="1"/>
  <c r="AK14" i="1"/>
  <c r="AH14" i="1"/>
  <c r="AE14" i="1"/>
  <c r="AB14" i="1"/>
  <c r="V14" i="1"/>
  <c r="S14" i="1"/>
  <c r="P14" i="1"/>
  <c r="M14" i="1"/>
  <c r="J14" i="1"/>
  <c r="G14" i="1"/>
  <c r="CC13" i="1"/>
  <c r="DP13" i="1" s="1"/>
  <c r="CB13" i="1"/>
  <c r="DO13" i="1" s="1"/>
  <c r="CA13" i="1"/>
  <c r="CU13" i="1" s="1"/>
  <c r="BZ13" i="1"/>
  <c r="DM13" i="1" s="1"/>
  <c r="BY13" i="1"/>
  <c r="DL13" i="1" s="1"/>
  <c r="BX13" i="1"/>
  <c r="DK13" i="1" s="1"/>
  <c r="BW13" i="1"/>
  <c r="CQ13" i="1" s="1"/>
  <c r="BV13" i="1"/>
  <c r="DI13" i="1" s="1"/>
  <c r="BU13" i="1"/>
  <c r="DH13" i="1" s="1"/>
  <c r="BT13" i="1"/>
  <c r="DG13" i="1" s="1"/>
  <c r="BS13" i="1"/>
  <c r="CM13" i="1" s="1"/>
  <c r="BR13" i="1"/>
  <c r="CL13" i="1" s="1"/>
  <c r="BQ13" i="1"/>
  <c r="DE13" i="1" s="1"/>
  <c r="BP13" i="1"/>
  <c r="DD13" i="1" s="1"/>
  <c r="BO13" i="1"/>
  <c r="DC13" i="1" s="1"/>
  <c r="BN13" i="1"/>
  <c r="CH13" i="1" s="1"/>
  <c r="BM13" i="1"/>
  <c r="CG13" i="1" s="1"/>
  <c r="BL13" i="1"/>
  <c r="CZ13" i="1" s="1"/>
  <c r="BK13" i="1"/>
  <c r="CY13" i="1" s="1"/>
  <c r="BI13" i="1"/>
  <c r="BF13" i="1"/>
  <c r="BC13" i="1"/>
  <c r="AZ13" i="1"/>
  <c r="AW13" i="1"/>
  <c r="AQ13" i="1"/>
  <c r="AN13" i="1"/>
  <c r="AK13" i="1"/>
  <c r="AH13" i="1"/>
  <c r="AE13" i="1"/>
  <c r="AB13" i="1"/>
  <c r="Y13" i="1"/>
  <c r="V13" i="1"/>
  <c r="S13" i="1"/>
  <c r="P13" i="1"/>
  <c r="M13" i="1"/>
  <c r="J13" i="1"/>
  <c r="G13" i="1"/>
  <c r="CC12" i="1"/>
  <c r="CW12" i="1" s="1"/>
  <c r="CB12" i="1"/>
  <c r="CV12" i="1" s="1"/>
  <c r="CA12" i="1"/>
  <c r="DN12" i="1" s="1"/>
  <c r="BZ12" i="1"/>
  <c r="CT12" i="1" s="1"/>
  <c r="BY12" i="1"/>
  <c r="CS12" i="1" s="1"/>
  <c r="BX12" i="1"/>
  <c r="DK12" i="1" s="1"/>
  <c r="BW12" i="1"/>
  <c r="DJ12" i="1" s="1"/>
  <c r="BV12" i="1"/>
  <c r="CP12" i="1" s="1"/>
  <c r="BU12" i="1"/>
  <c r="CO12" i="1" s="1"/>
  <c r="BT12" i="1"/>
  <c r="CN12" i="1" s="1"/>
  <c r="BS12" i="1"/>
  <c r="DF12" i="1" s="1"/>
  <c r="BR12" i="1"/>
  <c r="CL12" i="1" s="1"/>
  <c r="BQ12" i="1"/>
  <c r="DE12" i="1" s="1"/>
  <c r="BP12" i="1"/>
  <c r="DD12" i="1" s="1"/>
  <c r="BO12" i="1"/>
  <c r="BN12" i="1"/>
  <c r="DB12" i="1" s="1"/>
  <c r="BM12" i="1"/>
  <c r="DA12" i="1" s="1"/>
  <c r="BL12" i="1"/>
  <c r="CF12" i="1" s="1"/>
  <c r="BK12" i="1"/>
  <c r="BI12" i="1"/>
  <c r="BF12" i="1"/>
  <c r="BC12" i="1"/>
  <c r="AZ12" i="1"/>
  <c r="AW12" i="1"/>
  <c r="AQ12" i="1"/>
  <c r="AN12" i="1"/>
  <c r="AK12" i="1"/>
  <c r="AH12" i="1"/>
  <c r="AE12" i="1"/>
  <c r="AB12" i="1"/>
  <c r="Y12" i="1"/>
  <c r="V12" i="1"/>
  <c r="S12" i="1"/>
  <c r="P12" i="1"/>
  <c r="M12" i="1"/>
  <c r="J12" i="1"/>
  <c r="G12" i="1"/>
  <c r="CC11" i="1"/>
  <c r="DP11" i="1" s="1"/>
  <c r="CB11" i="1"/>
  <c r="CV11" i="1" s="1"/>
  <c r="CA11" i="1"/>
  <c r="CU11" i="1" s="1"/>
  <c r="BZ11" i="1"/>
  <c r="CT11" i="1" s="1"/>
  <c r="BY11" i="1"/>
  <c r="DL11" i="1" s="1"/>
  <c r="BX11" i="1"/>
  <c r="CR11" i="1" s="1"/>
  <c r="BW11" i="1"/>
  <c r="BV11" i="1"/>
  <c r="CP11" i="1" s="1"/>
  <c r="BU11" i="1"/>
  <c r="DH11" i="1" s="1"/>
  <c r="BT11" i="1"/>
  <c r="CN11" i="1" s="1"/>
  <c r="BS11" i="1"/>
  <c r="BR11" i="1"/>
  <c r="CL11" i="1" s="1"/>
  <c r="BQ11" i="1"/>
  <c r="CK11" i="1" s="1"/>
  <c r="BP11" i="1"/>
  <c r="DD11" i="1" s="1"/>
  <c r="BO11" i="1"/>
  <c r="DC11" i="1" s="1"/>
  <c r="BN11" i="1"/>
  <c r="CH11" i="1" s="1"/>
  <c r="BM11" i="1"/>
  <c r="DA11" i="1" s="1"/>
  <c r="BL11" i="1"/>
  <c r="CZ11" i="1" s="1"/>
  <c r="BK11" i="1"/>
  <c r="CY11" i="1" s="1"/>
  <c r="BI11" i="1"/>
  <c r="BF11" i="1"/>
  <c r="BC11" i="1"/>
  <c r="AZ11" i="1"/>
  <c r="AW11" i="1"/>
  <c r="AQ11" i="1"/>
  <c r="AN11" i="1"/>
  <c r="AK11" i="1"/>
  <c r="AH11" i="1"/>
  <c r="AE11" i="1"/>
  <c r="AB11" i="1"/>
  <c r="Y11" i="1"/>
  <c r="V11" i="1"/>
  <c r="S11" i="1"/>
  <c r="P11" i="1"/>
  <c r="M11" i="1"/>
  <c r="J11" i="1"/>
  <c r="G11" i="1"/>
  <c r="CC10" i="1"/>
  <c r="CW10" i="1" s="1"/>
  <c r="CB10" i="1"/>
  <c r="CV10" i="1" s="1"/>
  <c r="CA10" i="1"/>
  <c r="DN10" i="1" s="1"/>
  <c r="BZ10" i="1"/>
  <c r="CT10" i="1" s="1"/>
  <c r="BY10" i="1"/>
  <c r="CS10" i="1" s="1"/>
  <c r="BX10" i="1"/>
  <c r="DK10" i="1" s="1"/>
  <c r="BW10" i="1"/>
  <c r="DJ10" i="1" s="1"/>
  <c r="BV10" i="1"/>
  <c r="CP10" i="1" s="1"/>
  <c r="BU10" i="1"/>
  <c r="CO10" i="1" s="1"/>
  <c r="BT10" i="1"/>
  <c r="CN10" i="1" s="1"/>
  <c r="BS10" i="1"/>
  <c r="DF10" i="1" s="1"/>
  <c r="BR10" i="1"/>
  <c r="CL10" i="1" s="1"/>
  <c r="BQ10" i="1"/>
  <c r="DE10" i="1" s="1"/>
  <c r="BP10" i="1"/>
  <c r="DD10" i="1" s="1"/>
  <c r="BO10" i="1"/>
  <c r="DC10" i="1" s="1"/>
  <c r="BN10" i="1"/>
  <c r="DB10" i="1" s="1"/>
  <c r="BM10" i="1"/>
  <c r="DA10" i="1" s="1"/>
  <c r="BL10" i="1"/>
  <c r="CF10" i="1" s="1"/>
  <c r="BK10" i="1"/>
  <c r="CE10" i="1" s="1"/>
  <c r="BI10" i="1"/>
  <c r="BF10" i="1"/>
  <c r="BC10" i="1"/>
  <c r="AZ10" i="1"/>
  <c r="AW10" i="1"/>
  <c r="AQ10" i="1"/>
  <c r="AN10" i="1"/>
  <c r="AK10" i="1"/>
  <c r="AH10" i="1"/>
  <c r="AE10" i="1"/>
  <c r="AB10" i="1"/>
  <c r="Y10" i="1"/>
  <c r="V10" i="1"/>
  <c r="S10" i="1"/>
  <c r="P10" i="1"/>
  <c r="M10" i="1"/>
  <c r="J10" i="1"/>
  <c r="G10" i="1"/>
  <c r="CC9" i="1"/>
  <c r="DP9" i="1" s="1"/>
  <c r="CB9" i="1"/>
  <c r="CV9" i="1" s="1"/>
  <c r="CA9" i="1"/>
  <c r="CU9" i="1" s="1"/>
  <c r="BZ9" i="1"/>
  <c r="CT9" i="1" s="1"/>
  <c r="BY9" i="1"/>
  <c r="DL9" i="1" s="1"/>
  <c r="BX9" i="1"/>
  <c r="BW9" i="1"/>
  <c r="CQ9" i="1" s="1"/>
  <c r="BV9" i="1"/>
  <c r="CP9" i="1" s="1"/>
  <c r="BU9" i="1"/>
  <c r="DH9" i="1" s="1"/>
  <c r="BT9" i="1"/>
  <c r="BS9" i="1"/>
  <c r="CM9" i="1" s="1"/>
  <c r="BR9" i="1"/>
  <c r="CL9" i="1" s="1"/>
  <c r="BQ9" i="1"/>
  <c r="DE9" i="1" s="1"/>
  <c r="BP9" i="1"/>
  <c r="DD9" i="1" s="1"/>
  <c r="BO9" i="1"/>
  <c r="DC9" i="1" s="1"/>
  <c r="BN9" i="1"/>
  <c r="CH9" i="1" s="1"/>
  <c r="BM9" i="1"/>
  <c r="BL9" i="1"/>
  <c r="CZ9" i="1" s="1"/>
  <c r="BK9" i="1"/>
  <c r="CY9" i="1" s="1"/>
  <c r="BI9" i="1"/>
  <c r="BF9" i="1"/>
  <c r="BC9" i="1"/>
  <c r="AZ9" i="1"/>
  <c r="AW9" i="1"/>
  <c r="AQ9" i="1"/>
  <c r="AN9" i="1"/>
  <c r="AK9" i="1"/>
  <c r="AH9" i="1"/>
  <c r="AE9" i="1"/>
  <c r="AB9" i="1"/>
  <c r="Y9" i="1"/>
  <c r="V9" i="1"/>
  <c r="S9" i="1"/>
  <c r="P9" i="1"/>
  <c r="M9" i="1"/>
  <c r="J9" i="1"/>
  <c r="G9" i="1"/>
  <c r="CC8" i="1"/>
  <c r="DP8" i="1" s="1"/>
  <c r="CB8" i="1"/>
  <c r="CA8" i="1"/>
  <c r="DN8" i="1" s="1"/>
  <c r="BZ8" i="1"/>
  <c r="CT8" i="1" s="1"/>
  <c r="BY8" i="1"/>
  <c r="CS8" i="1" s="1"/>
  <c r="BX8" i="1"/>
  <c r="CR8" i="1" s="1"/>
  <c r="BW8" i="1"/>
  <c r="DJ8" i="1" s="1"/>
  <c r="BV8" i="1"/>
  <c r="BU8" i="1"/>
  <c r="CO8" i="1" s="1"/>
  <c r="BT8" i="1"/>
  <c r="DG8" i="1" s="1"/>
  <c r="BS8" i="1"/>
  <c r="DF8" i="1" s="1"/>
  <c r="BR8" i="1"/>
  <c r="CL8" i="1" s="1"/>
  <c r="BQ8" i="1"/>
  <c r="DE8" i="1" s="1"/>
  <c r="BP8" i="1"/>
  <c r="DD8" i="1" s="1"/>
  <c r="BO8" i="1"/>
  <c r="CI8" i="1" s="1"/>
  <c r="BN8" i="1"/>
  <c r="DB8" i="1" s="1"/>
  <c r="BM8" i="1"/>
  <c r="CG8" i="1" s="1"/>
  <c r="BL8" i="1"/>
  <c r="CF8" i="1" s="1"/>
  <c r="BK8" i="1"/>
  <c r="CE8" i="1" s="1"/>
  <c r="BI8" i="1"/>
  <c r="BF8" i="1"/>
  <c r="BC8" i="1"/>
  <c r="AZ8" i="1"/>
  <c r="AW8" i="1"/>
  <c r="AQ8" i="1"/>
  <c r="AN8" i="1"/>
  <c r="AK8" i="1"/>
  <c r="AH8" i="1"/>
  <c r="AE8" i="1"/>
  <c r="AB8" i="1"/>
  <c r="Y8" i="1"/>
  <c r="V8" i="1"/>
  <c r="S8" i="1"/>
  <c r="P8" i="1"/>
  <c r="M8" i="1"/>
  <c r="J8" i="1"/>
  <c r="G8" i="1"/>
  <c r="CC6" i="1"/>
  <c r="DP6" i="1" s="1"/>
  <c r="CB6" i="1"/>
  <c r="CV6" i="1" s="1"/>
  <c r="CA6" i="1"/>
  <c r="DN6" i="1" s="1"/>
  <c r="BZ6" i="1"/>
  <c r="DM6" i="1" s="1"/>
  <c r="BY6" i="1"/>
  <c r="DL6" i="1" s="1"/>
  <c r="BX6" i="1"/>
  <c r="CR6" i="1" s="1"/>
  <c r="BW6" i="1"/>
  <c r="CQ6" i="1" s="1"/>
  <c r="BV6" i="1"/>
  <c r="DI6" i="1" s="1"/>
  <c r="BU6" i="1"/>
  <c r="DH6" i="1" s="1"/>
  <c r="BT6" i="1"/>
  <c r="CN6" i="1" s="1"/>
  <c r="BS6" i="1"/>
  <c r="CM6" i="1" s="1"/>
  <c r="BR6" i="1"/>
  <c r="CL6" i="1" s="1"/>
  <c r="BQ6" i="1"/>
  <c r="DE6" i="1" s="1"/>
  <c r="BP6" i="1"/>
  <c r="DD6" i="1" s="1"/>
  <c r="BO6" i="1"/>
  <c r="DC6" i="1" s="1"/>
  <c r="BN6" i="1"/>
  <c r="CH6" i="1" s="1"/>
  <c r="BM6" i="1"/>
  <c r="CG6" i="1" s="1"/>
  <c r="BL6" i="1"/>
  <c r="CZ6" i="1" s="1"/>
  <c r="BK6" i="1"/>
  <c r="CE6" i="1" s="1"/>
  <c r="BI6" i="1"/>
  <c r="BF6" i="1"/>
  <c r="BC6" i="1"/>
  <c r="AZ6" i="1"/>
  <c r="AW6" i="1"/>
  <c r="AQ6" i="1"/>
  <c r="AN6" i="1"/>
  <c r="AK6" i="1"/>
  <c r="AH6" i="1"/>
  <c r="AE6" i="1"/>
  <c r="AB6" i="1"/>
  <c r="Y6" i="1"/>
  <c r="V6" i="1"/>
  <c r="S6" i="1"/>
  <c r="P6" i="1"/>
  <c r="M6" i="1"/>
  <c r="J6" i="1"/>
  <c r="G6" i="1"/>
  <c r="CU16" i="1" l="1"/>
  <c r="AW20" i="2"/>
  <c r="AX20" i="2" s="1"/>
  <c r="M6" i="2"/>
  <c r="N6" i="2" s="1"/>
  <c r="O6" i="2" s="1"/>
  <c r="X6" i="2"/>
  <c r="Y6" i="2" s="1"/>
  <c r="AM6" i="2"/>
  <c r="AN6" i="2" s="1"/>
  <c r="AW6" i="2"/>
  <c r="AX6" i="2" s="1"/>
  <c r="BG6" i="2"/>
  <c r="BH6" i="2" s="1"/>
  <c r="AW8" i="2"/>
  <c r="AX8" i="2" s="1"/>
  <c r="BF8" i="2"/>
  <c r="BG8" i="2" s="1"/>
  <c r="BH8" i="2" s="1"/>
  <c r="N9" i="2"/>
  <c r="O9" i="2" s="1"/>
  <c r="W9" i="2"/>
  <c r="X9" i="2" s="1"/>
  <c r="Y9" i="2" s="1"/>
  <c r="AH9" i="2"/>
  <c r="AI9" i="2" s="1"/>
  <c r="AQ9" i="2"/>
  <c r="AR9" i="2" s="1"/>
  <c r="AS9" i="2" s="1"/>
  <c r="BB9" i="2"/>
  <c r="BC9" i="2" s="1"/>
  <c r="H10" i="2"/>
  <c r="I10" i="2" s="1"/>
  <c r="J10" i="2" s="1"/>
  <c r="T10" i="2"/>
  <c r="AC19" i="2"/>
  <c r="AD19" i="2" s="1"/>
  <c r="W21" i="2"/>
  <c r="X21" i="2" s="1"/>
  <c r="Y21" i="2" s="1"/>
  <c r="AR21" i="2"/>
  <c r="BG23" i="2"/>
  <c r="W24" i="2"/>
  <c r="X24" i="2" s="1"/>
  <c r="Y24" i="2" s="1"/>
  <c r="AR24" i="2"/>
  <c r="AS24" i="2" s="1"/>
  <c r="H25" i="2"/>
  <c r="I25" i="2" s="1"/>
  <c r="J25" i="2" s="1"/>
  <c r="X25" i="2"/>
  <c r="Y25" i="2" s="1"/>
  <c r="AV25" i="2"/>
  <c r="AW25" i="2" s="1"/>
  <c r="AX25" i="2" s="1"/>
  <c r="N26" i="2"/>
  <c r="O26" i="2" s="1"/>
  <c r="AG26" i="2"/>
  <c r="AH26" i="2" s="1"/>
  <c r="AI26" i="2" s="1"/>
  <c r="AW26" i="2"/>
  <c r="BF26" i="2"/>
  <c r="BG26" i="2" s="1"/>
  <c r="BH26" i="2" s="1"/>
  <c r="DK11" i="1"/>
  <c r="CU8" i="1"/>
  <c r="DH8" i="1"/>
  <c r="DJ9" i="1"/>
  <c r="CY10" i="1"/>
  <c r="DG11" i="1"/>
  <c r="DN11" i="1"/>
  <c r="CQ12" i="1"/>
  <c r="CK14" i="1"/>
  <c r="CQ15" i="1"/>
  <c r="CM16" i="1"/>
  <c r="DC16" i="1"/>
  <c r="CM17" i="1"/>
  <c r="CY17" i="1"/>
  <c r="DJ17" i="1"/>
  <c r="CJ18" i="1"/>
  <c r="CV19" i="1"/>
  <c r="CP20" i="1"/>
  <c r="CP21" i="1"/>
  <c r="CR22" i="1"/>
  <c r="CP23" i="1"/>
  <c r="CR24" i="1"/>
  <c r="DJ25" i="1"/>
  <c r="DD26" i="1"/>
  <c r="CJ8" i="1"/>
  <c r="DK8" i="1"/>
  <c r="DF9" i="1"/>
  <c r="DO9" i="1"/>
  <c r="CI10" i="1"/>
  <c r="DL12" i="1"/>
  <c r="DF13" i="1"/>
  <c r="DA14" i="1"/>
  <c r="DB15" i="1"/>
  <c r="DO15" i="1"/>
  <c r="CE16" i="1"/>
  <c r="CS17" i="1"/>
  <c r="DE17" i="1"/>
  <c r="DN17" i="1"/>
  <c r="CF18" i="1"/>
  <c r="CZ24" i="1"/>
  <c r="DF25" i="1"/>
  <c r="DN25" i="1"/>
  <c r="CI6" i="1"/>
  <c r="CO6" i="1"/>
  <c r="DA6" i="1"/>
  <c r="DG6" i="1"/>
  <c r="DK6" i="1"/>
  <c r="DI10" i="1"/>
  <c r="CM11" i="1"/>
  <c r="DF11" i="1"/>
  <c r="CQ11" i="1"/>
  <c r="DJ11" i="1"/>
  <c r="CE12" i="1"/>
  <c r="CY12" i="1"/>
  <c r="DC12" i="1"/>
  <c r="CI12" i="1"/>
  <c r="DH12" i="1"/>
  <c r="DP12" i="1"/>
  <c r="DM14" i="1"/>
  <c r="CP15" i="1"/>
  <c r="DI15" i="1"/>
  <c r="CR15" i="1"/>
  <c r="DK15" i="1"/>
  <c r="DG15" i="1"/>
  <c r="DM15" i="1"/>
  <c r="DC18" i="1"/>
  <c r="CI18" i="1"/>
  <c r="CK6" i="1"/>
  <c r="CY6" i="1"/>
  <c r="DJ6" i="1"/>
  <c r="DO6" i="1"/>
  <c r="CP8" i="1"/>
  <c r="DI8" i="1"/>
  <c r="DO8" i="1"/>
  <c r="CV8" i="1"/>
  <c r="CN8" i="1"/>
  <c r="CZ8" i="1"/>
  <c r="DM8" i="1"/>
  <c r="CN9" i="1"/>
  <c r="DG9" i="1"/>
  <c r="CR9" i="1"/>
  <c r="DK9" i="1"/>
  <c r="DM9" i="1"/>
  <c r="DM10" i="1"/>
  <c r="CF14" i="1"/>
  <c r="CR14" i="1"/>
  <c r="DI14" i="1"/>
  <c r="CP16" i="1"/>
  <c r="DI16" i="1"/>
  <c r="DM16" i="1"/>
  <c r="CN17" i="1"/>
  <c r="DG17" i="1"/>
  <c r="CR17" i="1"/>
  <c r="DK17" i="1"/>
  <c r="DM17" i="1"/>
  <c r="CT17" i="1"/>
  <c r="CV17" i="1"/>
  <c r="DO17" i="1"/>
  <c r="CH17" i="1"/>
  <c r="CU18" i="1"/>
  <c r="DF18" i="1"/>
  <c r="DH19" i="1"/>
  <c r="DL19" i="1"/>
  <c r="DP19" i="1"/>
  <c r="CD20" i="1"/>
  <c r="CH20" i="1"/>
  <c r="CR20" i="1"/>
  <c r="DB20" i="1"/>
  <c r="DH20" i="1"/>
  <c r="DL20" i="1"/>
  <c r="DP20" i="1"/>
  <c r="CH21" i="1"/>
  <c r="DD21" i="1"/>
  <c r="DH21" i="1"/>
  <c r="DL21" i="1"/>
  <c r="DP21" i="1"/>
  <c r="CJ22" i="1"/>
  <c r="CZ22" i="1"/>
  <c r="DH22" i="1"/>
  <c r="DL22" i="1"/>
  <c r="DP22" i="1"/>
  <c r="CH23" i="1"/>
  <c r="DD23" i="1"/>
  <c r="DH23" i="1"/>
  <c r="DL23" i="1"/>
  <c r="DP23" i="1"/>
  <c r="CJ24" i="1"/>
  <c r="CT24" i="1"/>
  <c r="DF24" i="1"/>
  <c r="DJ24" i="1"/>
  <c r="DN24" i="1"/>
  <c r="CH25" i="1"/>
  <c r="CV25" i="1"/>
  <c r="DH25" i="1"/>
  <c r="DL25" i="1"/>
  <c r="DP25" i="1"/>
  <c r="CR26" i="1"/>
  <c r="DH26" i="1"/>
  <c r="DP26" i="1"/>
  <c r="H6" i="2"/>
  <c r="I6" i="2" s="1"/>
  <c r="J6" i="2" s="1"/>
  <c r="R6" i="2"/>
  <c r="S6" i="2" s="1"/>
  <c r="T6" i="2" s="1"/>
  <c r="AB6" i="2"/>
  <c r="AC6" i="2" s="1"/>
  <c r="AD6" i="2" s="1"/>
  <c r="AH6" i="2"/>
  <c r="AI6" i="2" s="1"/>
  <c r="AR6" i="2"/>
  <c r="AS6" i="2" s="1"/>
  <c r="BB6" i="2"/>
  <c r="BC6" i="2" s="1"/>
  <c r="BB8" i="2"/>
  <c r="BC8" i="2" s="1"/>
  <c r="I9" i="2"/>
  <c r="J9" i="2" s="1"/>
  <c r="S9" i="2"/>
  <c r="T9" i="2" s="1"/>
  <c r="AC9" i="2"/>
  <c r="AD9" i="2" s="1"/>
  <c r="AM9" i="2"/>
  <c r="AN9" i="2" s="1"/>
  <c r="AW9" i="2"/>
  <c r="AX9" i="2" s="1"/>
  <c r="BG9" i="2"/>
  <c r="BH9" i="2" s="1"/>
  <c r="N10" i="2"/>
  <c r="O10" i="2" s="1"/>
  <c r="CD8" i="1"/>
  <c r="CK8" i="1"/>
  <c r="DA8" i="1"/>
  <c r="DL8" i="1"/>
  <c r="CD9" i="1"/>
  <c r="DN9" i="1"/>
  <c r="CQ10" i="1"/>
  <c r="DH10" i="1"/>
  <c r="DL10" i="1"/>
  <c r="DP10" i="1"/>
  <c r="DM11" i="1"/>
  <c r="DO11" i="1"/>
  <c r="DI12" i="1"/>
  <c r="DM12" i="1"/>
  <c r="DJ13" i="1"/>
  <c r="CQ14" i="1"/>
  <c r="CW14" i="1"/>
  <c r="DH14" i="1"/>
  <c r="DL14" i="1"/>
  <c r="CI15" i="1"/>
  <c r="CM15" i="1"/>
  <c r="CY15" i="1"/>
  <c r="DN15" i="1"/>
  <c r="CS16" i="1"/>
  <c r="CI17" i="1"/>
  <c r="CO17" i="1"/>
  <c r="CN18" i="1"/>
  <c r="CV18" i="1"/>
  <c r="DB18" i="1"/>
  <c r="DM18" i="1"/>
  <c r="CF19" i="1"/>
  <c r="CN19" i="1"/>
  <c r="DF19" i="1"/>
  <c r="DJ19" i="1"/>
  <c r="DN19" i="1"/>
  <c r="CZ20" i="1"/>
  <c r="DF20" i="1"/>
  <c r="DJ20" i="1"/>
  <c r="DN20" i="1"/>
  <c r="DF21" i="1"/>
  <c r="DJ21" i="1"/>
  <c r="DN21" i="1"/>
  <c r="DF22" i="1"/>
  <c r="DJ22" i="1"/>
  <c r="DN22" i="1"/>
  <c r="DF23" i="1"/>
  <c r="DJ23" i="1"/>
  <c r="DN23" i="1"/>
  <c r="DH24" i="1"/>
  <c r="DL24" i="1"/>
  <c r="DP24" i="1"/>
  <c r="CP25" i="1"/>
  <c r="DL26" i="1"/>
  <c r="AD10" i="2"/>
  <c r="AQ18" i="2"/>
  <c r="AR18" i="2" s="1"/>
  <c r="AS18" i="2" s="1"/>
  <c r="M20" i="2"/>
  <c r="N20" i="2" s="1"/>
  <c r="O20" i="2" s="1"/>
  <c r="R21" i="2"/>
  <c r="S21" i="2" s="1"/>
  <c r="T21" i="2" s="1"/>
  <c r="AL21" i="2"/>
  <c r="AM21" i="2" s="1"/>
  <c r="AN21" i="2" s="1"/>
  <c r="AC22" i="2"/>
  <c r="AD22" i="2" s="1"/>
  <c r="AL23" i="2"/>
  <c r="AM23" i="2" s="1"/>
  <c r="AN23" i="2" s="1"/>
  <c r="AR23" i="2"/>
  <c r="AS23" i="2" s="1"/>
  <c r="BA23" i="2"/>
  <c r="BB23" i="2" s="1"/>
  <c r="BC23" i="2" s="1"/>
  <c r="S24" i="2"/>
  <c r="AC25" i="2"/>
  <c r="AR25" i="2"/>
  <c r="AM26" i="2"/>
  <c r="AN26" i="2" s="1"/>
  <c r="BB26" i="2"/>
  <c r="BC26" i="2" s="1"/>
  <c r="T14" i="2"/>
  <c r="Y14" i="2"/>
  <c r="AD14" i="2"/>
  <c r="AI14" i="2"/>
  <c r="AN14" i="2"/>
  <c r="AS14" i="2"/>
  <c r="AX14" i="2"/>
  <c r="BC14" i="2"/>
  <c r="AD23" i="2"/>
  <c r="AX23" i="2"/>
  <c r="I24" i="2"/>
  <c r="J24" i="2" s="1"/>
  <c r="AB24" i="2"/>
  <c r="AV24" i="2"/>
  <c r="BC24" i="2"/>
  <c r="M25" i="2"/>
  <c r="T25" i="2"/>
  <c r="AH25" i="2"/>
  <c r="AI25" i="2" s="1"/>
  <c r="BA25" i="2"/>
  <c r="R26" i="2"/>
  <c r="Y26" i="2"/>
  <c r="AG8" i="2"/>
  <c r="AH8" i="2" s="1"/>
  <c r="W8" i="2"/>
  <c r="X8" i="2" s="1"/>
  <c r="AL15" i="2"/>
  <c r="AM15" i="2" s="1"/>
  <c r="AQ17" i="2"/>
  <c r="AR17" i="2" s="1"/>
  <c r="AS17" i="2" s="1"/>
  <c r="AR20" i="2"/>
  <c r="AS20" i="2" s="1"/>
  <c r="N8" i="2"/>
  <c r="O8" i="2" s="1"/>
  <c r="R15" i="2"/>
  <c r="S15" i="2" s="1"/>
  <c r="W17" i="2"/>
  <c r="X17" i="2" s="1"/>
  <c r="AV21" i="2"/>
  <c r="AQ22" i="2"/>
  <c r="AR22" i="2" s="1"/>
  <c r="AM8" i="2"/>
  <c r="AN8" i="2" s="1"/>
  <c r="AG16" i="2"/>
  <c r="AH16" i="2" s="1"/>
  <c r="BF16" i="2"/>
  <c r="BG16" i="2" s="1"/>
  <c r="AG21" i="2"/>
  <c r="X22" i="2"/>
  <c r="Y22" i="2" s="1"/>
  <c r="AC26" i="2"/>
  <c r="AD26" i="2" s="1"/>
  <c r="S8" i="2"/>
  <c r="T8" i="2" s="1"/>
  <c r="AC8" i="2"/>
  <c r="AD8" i="2" s="1"/>
  <c r="BF15" i="2"/>
  <c r="BG15" i="2" s="1"/>
  <c r="H18" i="2"/>
  <c r="I18" i="2" s="1"/>
  <c r="J18" i="2" s="1"/>
  <c r="AW10" i="2"/>
  <c r="AX10" i="2" s="1"/>
  <c r="BB10" i="2"/>
  <c r="BC10" i="2" s="1"/>
  <c r="BG10" i="2"/>
  <c r="BH10" i="2" s="1"/>
  <c r="I11" i="2"/>
  <c r="J11" i="2" s="1"/>
  <c r="N11" i="2"/>
  <c r="O11" i="2" s="1"/>
  <c r="S11" i="2"/>
  <c r="T11" i="2" s="1"/>
  <c r="X11" i="2"/>
  <c r="Y11" i="2" s="1"/>
  <c r="AC11" i="2"/>
  <c r="AD11" i="2" s="1"/>
  <c r="AH11" i="2"/>
  <c r="AI11" i="2" s="1"/>
  <c r="AM11" i="2"/>
  <c r="AN11" i="2" s="1"/>
  <c r="AR11" i="2"/>
  <c r="AS11" i="2" s="1"/>
  <c r="AW11" i="2"/>
  <c r="AX11" i="2" s="1"/>
  <c r="BB11" i="2"/>
  <c r="BC11" i="2" s="1"/>
  <c r="BG11" i="2"/>
  <c r="BH11" i="2" s="1"/>
  <c r="I12" i="2"/>
  <c r="J12" i="2" s="1"/>
  <c r="N12" i="2"/>
  <c r="O12" i="2" s="1"/>
  <c r="S12" i="2"/>
  <c r="T12" i="2" s="1"/>
  <c r="X12" i="2"/>
  <c r="Y12" i="2" s="1"/>
  <c r="AC12" i="2"/>
  <c r="AD12" i="2" s="1"/>
  <c r="AH12" i="2"/>
  <c r="AI12" i="2" s="1"/>
  <c r="AM12" i="2"/>
  <c r="AN12" i="2" s="1"/>
  <c r="AR12" i="2"/>
  <c r="AS12" i="2" s="1"/>
  <c r="AW12" i="2"/>
  <c r="AX12" i="2" s="1"/>
  <c r="BB12" i="2"/>
  <c r="BC12" i="2" s="1"/>
  <c r="BG12" i="2"/>
  <c r="BH12" i="2" s="1"/>
  <c r="I13" i="2"/>
  <c r="J13" i="2" s="1"/>
  <c r="N13" i="2"/>
  <c r="O13" i="2" s="1"/>
  <c r="S13" i="2"/>
  <c r="T13" i="2" s="1"/>
  <c r="X13" i="2"/>
  <c r="Y13" i="2" s="1"/>
  <c r="AC13" i="2"/>
  <c r="AD13" i="2" s="1"/>
  <c r="AH13" i="2"/>
  <c r="AI13" i="2" s="1"/>
  <c r="AM13" i="2"/>
  <c r="AN13" i="2" s="1"/>
  <c r="AR13" i="2"/>
  <c r="AS13" i="2" s="1"/>
  <c r="AW13" i="2"/>
  <c r="AX13" i="2" s="1"/>
  <c r="BB13" i="2"/>
  <c r="BC13" i="2" s="1"/>
  <c r="BG13" i="2"/>
  <c r="BH13" i="2" s="1"/>
  <c r="I14" i="2"/>
  <c r="J14" i="2" s="1"/>
  <c r="BG14" i="2"/>
  <c r="BH14" i="2" s="1"/>
  <c r="X15" i="2"/>
  <c r="Y15" i="2" s="1"/>
  <c r="AR15" i="2"/>
  <c r="AS15" i="2" s="1"/>
  <c r="I16" i="2"/>
  <c r="J16" i="2" s="1"/>
  <c r="AN16" i="2"/>
  <c r="I17" i="2"/>
  <c r="J17" i="2" s="1"/>
  <c r="AC17" i="2"/>
  <c r="AD17" i="2" s="1"/>
  <c r="AW17" i="2"/>
  <c r="AX17" i="2" s="1"/>
  <c r="O18" i="2"/>
  <c r="T18" i="2"/>
  <c r="BB18" i="2"/>
  <c r="BC18" i="2" s="1"/>
  <c r="M19" i="2"/>
  <c r="N19" i="2" s="1"/>
  <c r="Y19" i="2"/>
  <c r="AM19" i="2"/>
  <c r="AN19" i="2" s="1"/>
  <c r="BA19" i="2"/>
  <c r="BB19" i="2" s="1"/>
  <c r="J20" i="2"/>
  <c r="X20" i="2"/>
  <c r="Y20" i="2" s="1"/>
  <c r="BF20" i="2"/>
  <c r="BG20" i="2" s="1"/>
  <c r="AB21" i="2"/>
  <c r="AC21" i="2" s="1"/>
  <c r="BA22" i="2"/>
  <c r="BB22" i="2" s="1"/>
  <c r="O24" i="2"/>
  <c r="AN25" i="2"/>
  <c r="AX26" i="2"/>
  <c r="AV18" i="2"/>
  <c r="AG19" i="2"/>
  <c r="AH19" i="2" s="1"/>
  <c r="R20" i="2"/>
  <c r="AR26" i="2"/>
  <c r="AS26" i="2" s="1"/>
  <c r="I15" i="2"/>
  <c r="J15" i="2" s="1"/>
  <c r="M15" i="2"/>
  <c r="N15" i="2" s="1"/>
  <c r="AC15" i="2"/>
  <c r="AD15" i="2" s="1"/>
  <c r="AG15" i="2"/>
  <c r="AW15" i="2"/>
  <c r="AX15" i="2" s="1"/>
  <c r="BA15" i="2"/>
  <c r="N16" i="2"/>
  <c r="O16" i="2" s="1"/>
  <c r="AW16" i="2"/>
  <c r="AX16" i="2" s="1"/>
  <c r="BA16" i="2"/>
  <c r="N17" i="2"/>
  <c r="O17" i="2" s="1"/>
  <c r="R17" i="2"/>
  <c r="S17" i="2" s="1"/>
  <c r="AH17" i="2"/>
  <c r="AI17" i="2" s="1"/>
  <c r="AL17" i="2"/>
  <c r="BB17" i="2"/>
  <c r="BC17" i="2" s="1"/>
  <c r="BF17" i="2"/>
  <c r="AC18" i="2"/>
  <c r="AD18" i="2" s="1"/>
  <c r="AG18" i="2"/>
  <c r="AW18" i="2"/>
  <c r="AX18" i="2" s="1"/>
  <c r="BF18" i="2"/>
  <c r="BG18" i="2" s="1"/>
  <c r="BH18" i="2" s="1"/>
  <c r="R19" i="2"/>
  <c r="S19" i="2" s="1"/>
  <c r="T19" i="2" s="1"/>
  <c r="AQ19" i="2"/>
  <c r="AR19" i="2" s="1"/>
  <c r="BF19" i="2"/>
  <c r="BG19" i="2" s="1"/>
  <c r="BH19" i="2" s="1"/>
  <c r="AB20" i="2"/>
  <c r="AC20" i="2" s="1"/>
  <c r="BA20" i="2"/>
  <c r="BB20" i="2" s="1"/>
  <c r="BA21" i="2"/>
  <c r="BB21" i="2" s="1"/>
  <c r="R23" i="2"/>
  <c r="AI24" i="2"/>
  <c r="BH25" i="2"/>
  <c r="J19" i="2"/>
  <c r="AX19" i="2"/>
  <c r="AI20" i="2"/>
  <c r="AS21" i="2"/>
  <c r="T22" i="2"/>
  <c r="Y23" i="2"/>
  <c r="BH23" i="2"/>
  <c r="AD25" i="2"/>
  <c r="BH21" i="2"/>
  <c r="N22" i="2"/>
  <c r="O22" i="2" s="1"/>
  <c r="AV22" i="2"/>
  <c r="BF22" i="2"/>
  <c r="BG22" i="2" s="1"/>
  <c r="AI23" i="2"/>
  <c r="T24" i="2"/>
  <c r="AN24" i="2"/>
  <c r="BH24" i="2"/>
  <c r="AS25" i="2"/>
  <c r="J26" i="2"/>
  <c r="CT6" i="1"/>
  <c r="CK9" i="1"/>
  <c r="DA9" i="1"/>
  <c r="DG10" i="1"/>
  <c r="DG12" i="1"/>
  <c r="CK13" i="1"/>
  <c r="CS13" i="1"/>
  <c r="DA13" i="1"/>
  <c r="CD15" i="1"/>
  <c r="DA15" i="1"/>
  <c r="DH15" i="1"/>
  <c r="CO15" i="1"/>
  <c r="CZ16" i="1"/>
  <c r="CF16" i="1"/>
  <c r="DP18" i="1"/>
  <c r="CH22" i="1"/>
  <c r="DB22" i="1"/>
  <c r="DI22" i="1"/>
  <c r="CP22" i="1"/>
  <c r="CD22" i="1"/>
  <c r="DF6" i="1"/>
  <c r="DB9" i="1"/>
  <c r="DI9" i="1"/>
  <c r="CD11" i="1"/>
  <c r="CJ12" i="1"/>
  <c r="CR12" i="1"/>
  <c r="CZ12" i="1"/>
  <c r="CD13" i="1"/>
  <c r="CT13" i="1"/>
  <c r="DB13" i="1"/>
  <c r="CD14" i="1"/>
  <c r="CY14" i="1"/>
  <c r="CE14" i="1"/>
  <c r="DN14" i="1"/>
  <c r="CU14" i="1"/>
  <c r="DC14" i="1"/>
  <c r="CG15" i="1"/>
  <c r="DE16" i="1"/>
  <c r="CK16" i="1"/>
  <c r="DD16" i="1"/>
  <c r="DO16" i="1"/>
  <c r="CH24" i="1"/>
  <c r="DB24" i="1"/>
  <c r="DI24" i="1"/>
  <c r="CP24" i="1"/>
  <c r="CD24" i="1"/>
  <c r="CW6" i="1"/>
  <c r="DB6" i="1"/>
  <c r="CM8" i="1"/>
  <c r="CW8" i="1"/>
  <c r="DC8" i="1"/>
  <c r="CG9" i="1"/>
  <c r="CO9" i="1"/>
  <c r="CW9" i="1"/>
  <c r="CM10" i="1"/>
  <c r="CU10" i="1"/>
  <c r="DO10" i="1"/>
  <c r="CG11" i="1"/>
  <c r="CO11" i="1"/>
  <c r="CW11" i="1"/>
  <c r="DE11" i="1"/>
  <c r="CM12" i="1"/>
  <c r="CU12" i="1"/>
  <c r="DO12" i="1"/>
  <c r="CO13" i="1"/>
  <c r="CW13" i="1"/>
  <c r="DD14" i="1"/>
  <c r="CJ14" i="1"/>
  <c r="CV14" i="1"/>
  <c r="DG14" i="1"/>
  <c r="CN16" i="1"/>
  <c r="CW16" i="1"/>
  <c r="DH16" i="1"/>
  <c r="DA17" i="1"/>
  <c r="CG17" i="1"/>
  <c r="DP17" i="1"/>
  <c r="CW17" i="1"/>
  <c r="CO18" i="1"/>
  <c r="DB19" i="1"/>
  <c r="CH19" i="1"/>
  <c r="DI19" i="1"/>
  <c r="CP19" i="1"/>
  <c r="DM19" i="1"/>
  <c r="CT19" i="1"/>
  <c r="CD19" i="1"/>
  <c r="CN21" i="1"/>
  <c r="CN23" i="1"/>
  <c r="CD6" i="1"/>
  <c r="CS9" i="1"/>
  <c r="CS11" i="1"/>
  <c r="DE15" i="1"/>
  <c r="CK15" i="1"/>
  <c r="CW15" i="1"/>
  <c r="CK18" i="1"/>
  <c r="DE18" i="1"/>
  <c r="CP6" i="1"/>
  <c r="CU6" i="1"/>
  <c r="CQ8" i="1"/>
  <c r="CJ10" i="1"/>
  <c r="CR10" i="1"/>
  <c r="CZ10" i="1"/>
  <c r="DB11" i="1"/>
  <c r="DQ11" i="1" s="1"/>
  <c r="DI11" i="1"/>
  <c r="CS6" i="1"/>
  <c r="CY8" i="1"/>
  <c r="CD10" i="1"/>
  <c r="CD12" i="1"/>
  <c r="CP13" i="1"/>
  <c r="CM14" i="1"/>
  <c r="CS15" i="1"/>
  <c r="CG16" i="1"/>
  <c r="CR16" i="1"/>
  <c r="CD17" i="1"/>
  <c r="DI17" i="1"/>
  <c r="DQ17" i="1" s="1"/>
  <c r="CS18" i="1"/>
  <c r="DA18" i="1"/>
  <c r="DM20" i="1"/>
  <c r="CT20" i="1"/>
  <c r="CD21" i="1"/>
  <c r="CZ21" i="1"/>
  <c r="CF21" i="1"/>
  <c r="DK21" i="1"/>
  <c r="CR21" i="1"/>
  <c r="DO21" i="1"/>
  <c r="CV21" i="1"/>
  <c r="CT22" i="1"/>
  <c r="CD23" i="1"/>
  <c r="CZ23" i="1"/>
  <c r="CF23" i="1"/>
  <c r="DK23" i="1"/>
  <c r="CR23" i="1"/>
  <c r="DO23" i="1"/>
  <c r="CV23" i="1"/>
  <c r="CF6" i="1"/>
  <c r="CJ6" i="1"/>
  <c r="CH8" i="1"/>
  <c r="CF9" i="1"/>
  <c r="CJ9" i="1"/>
  <c r="CH10" i="1"/>
  <c r="CF11" i="1"/>
  <c r="CJ11" i="1"/>
  <c r="CH12" i="1"/>
  <c r="CF13" i="1"/>
  <c r="CJ13" i="1"/>
  <c r="CN13" i="1"/>
  <c r="CR13" i="1"/>
  <c r="CV13" i="1"/>
  <c r="DN13" i="1"/>
  <c r="CD16" i="1"/>
  <c r="CQ16" i="1"/>
  <c r="CR18" i="1"/>
  <c r="DK19" i="1"/>
  <c r="CR19" i="1"/>
  <c r="DD19" i="1"/>
  <c r="CE9" i="1"/>
  <c r="CI9" i="1"/>
  <c r="CG10" i="1"/>
  <c r="CK10" i="1"/>
  <c r="CE11" i="1"/>
  <c r="CI11" i="1"/>
  <c r="CG12" i="1"/>
  <c r="CK12" i="1"/>
  <c r="CE13" i="1"/>
  <c r="CI13" i="1"/>
  <c r="CY18" i="1"/>
  <c r="CD18" i="1"/>
  <c r="CQ18" i="1"/>
  <c r="CY19" i="1"/>
  <c r="CE19" i="1"/>
  <c r="DG20" i="1"/>
  <c r="CN20" i="1"/>
  <c r="DO20" i="1"/>
  <c r="CV20" i="1"/>
  <c r="CJ20" i="1"/>
  <c r="CD25" i="1"/>
  <c r="CZ25" i="1"/>
  <c r="DK25" i="1"/>
  <c r="CR25" i="1"/>
  <c r="CN25" i="1"/>
  <c r="DD25" i="1"/>
  <c r="DB26" i="1"/>
  <c r="CH26" i="1"/>
  <c r="DI26" i="1"/>
  <c r="CP26" i="1"/>
  <c r="CD26" i="1"/>
  <c r="CT26" i="1"/>
  <c r="CH14" i="1"/>
  <c r="CF15" i="1"/>
  <c r="CJ15" i="1"/>
  <c r="CH16" i="1"/>
  <c r="CX16" i="1" s="1"/>
  <c r="DR16" i="1" s="1"/>
  <c r="CF17" i="1"/>
  <c r="CJ17" i="1"/>
  <c r="CP18" i="1"/>
  <c r="CN22" i="1"/>
  <c r="CV22" i="1"/>
  <c r="CN24" i="1"/>
  <c r="CV24" i="1"/>
  <c r="CF26" i="1"/>
  <c r="CN26" i="1"/>
  <c r="CV26" i="1"/>
  <c r="CT21" i="1"/>
  <c r="CT23" i="1"/>
  <c r="CT25" i="1"/>
  <c r="CG19" i="1"/>
  <c r="CK19" i="1"/>
  <c r="CE20" i="1"/>
  <c r="CI20" i="1"/>
  <c r="CG21" i="1"/>
  <c r="CK21" i="1"/>
  <c r="CE22" i="1"/>
  <c r="CI22" i="1"/>
  <c r="CG23" i="1"/>
  <c r="CK23" i="1"/>
  <c r="CE24" i="1"/>
  <c r="CI24" i="1"/>
  <c r="CG25" i="1"/>
  <c r="CK25" i="1"/>
  <c r="CE26" i="1"/>
  <c r="CI26" i="1"/>
  <c r="CM26" i="1"/>
  <c r="CQ26" i="1"/>
  <c r="CU26" i="1"/>
  <c r="CI19" i="1"/>
  <c r="CG20" i="1"/>
  <c r="CK20" i="1"/>
  <c r="CE21" i="1"/>
  <c r="CI21" i="1"/>
  <c r="CG22" i="1"/>
  <c r="CK22" i="1"/>
  <c r="CE23" i="1"/>
  <c r="CI23" i="1"/>
  <c r="CG24" i="1"/>
  <c r="CK24" i="1"/>
  <c r="CE25" i="1"/>
  <c r="CI25" i="1"/>
  <c r="CG26" i="1"/>
  <c r="CK26" i="1"/>
  <c r="CX8" i="1" l="1"/>
  <c r="DR8" i="1" s="1"/>
  <c r="CX17" i="1"/>
  <c r="DR17" i="1" s="1"/>
  <c r="DQ26" i="1"/>
  <c r="DQ15" i="1"/>
  <c r="BH20" i="2"/>
  <c r="BC19" i="2"/>
  <c r="O19" i="2"/>
  <c r="AI8" i="2"/>
  <c r="AD21" i="2"/>
  <c r="DQ24" i="1"/>
  <c r="CX6" i="1"/>
  <c r="DR6" i="1" s="1"/>
  <c r="DQ23" i="1"/>
  <c r="DQ21" i="1"/>
  <c r="DQ22" i="1"/>
  <c r="DQ16" i="1"/>
  <c r="DQ12" i="1"/>
  <c r="DQ9" i="1"/>
  <c r="AI19" i="2"/>
  <c r="BG17" i="2"/>
  <c r="BH17" i="2" s="1"/>
  <c r="BB15" i="2"/>
  <c r="BC15" i="2" s="1"/>
  <c r="T17" i="2"/>
  <c r="AN15" i="2"/>
  <c r="Y8" i="2"/>
  <c r="S26" i="2"/>
  <c r="T26" i="2" s="1"/>
  <c r="BB25" i="2"/>
  <c r="BC25" i="2" s="1"/>
  <c r="N25" i="2"/>
  <c r="O25" i="2" s="1"/>
  <c r="AW24" i="2"/>
  <c r="AX24" i="2" s="1"/>
  <c r="AC24" i="2"/>
  <c r="AD24" i="2" s="1"/>
  <c r="CX18" i="1"/>
  <c r="DR18" i="1" s="1"/>
  <c r="CX15" i="1"/>
  <c r="DR15" i="1" s="1"/>
  <c r="DQ25" i="1"/>
  <c r="DQ19" i="1"/>
  <c r="CX12" i="1"/>
  <c r="DR12" i="1" s="1"/>
  <c r="CX10" i="1"/>
  <c r="DR10" i="1" s="1"/>
  <c r="DQ20" i="1"/>
  <c r="DQ10" i="1"/>
  <c r="DQ6" i="1"/>
  <c r="DQ13" i="1"/>
  <c r="BC20" i="2"/>
  <c r="S23" i="2"/>
  <c r="T23" i="2" s="1"/>
  <c r="AS19" i="2"/>
  <c r="BC22" i="2"/>
  <c r="AH18" i="2"/>
  <c r="AI18" i="2" s="1"/>
  <c r="BB16" i="2"/>
  <c r="BC16" i="2" s="1"/>
  <c r="S20" i="2"/>
  <c r="T20" i="2" s="1"/>
  <c r="BH15" i="2"/>
  <c r="AI16" i="2"/>
  <c r="Y17" i="2"/>
  <c r="T15" i="2"/>
  <c r="BH22" i="2"/>
  <c r="BC21" i="2"/>
  <c r="AM17" i="2"/>
  <c r="AN17" i="2" s="1"/>
  <c r="AH15" i="2"/>
  <c r="AI15" i="2" s="1"/>
  <c r="AH21" i="2"/>
  <c r="AI21" i="2" s="1"/>
  <c r="BH16" i="2"/>
  <c r="AS22" i="2"/>
  <c r="AW21" i="2"/>
  <c r="AX21" i="2" s="1"/>
  <c r="O15" i="2"/>
  <c r="AW22" i="2"/>
  <c r="AX22" i="2" s="1"/>
  <c r="AD20" i="2"/>
  <c r="DQ14" i="1"/>
  <c r="CX25" i="1"/>
  <c r="DR25" i="1" s="1"/>
  <c r="CX21" i="1"/>
  <c r="DR21" i="1" s="1"/>
  <c r="CX26" i="1"/>
  <c r="DR26" i="1" s="1"/>
  <c r="CX22" i="1"/>
  <c r="DR22" i="1" s="1"/>
  <c r="CX19" i="1"/>
  <c r="DR19" i="1" s="1"/>
  <c r="DQ18" i="1"/>
  <c r="DQ8" i="1"/>
  <c r="CX14" i="1"/>
  <c r="DR14" i="1" s="1"/>
  <c r="CX23" i="1"/>
  <c r="DR23" i="1" s="1"/>
  <c r="CX24" i="1"/>
  <c r="DR24" i="1" s="1"/>
  <c r="CX20" i="1"/>
  <c r="DR20" i="1" s="1"/>
  <c r="CX13" i="1"/>
  <c r="DR13" i="1" s="1"/>
  <c r="CX11" i="1"/>
  <c r="DR11" i="1" s="1"/>
  <c r="CX9" i="1"/>
  <c r="DR9" i="1" s="1"/>
</calcChain>
</file>

<file path=xl/comments1.xml><?xml version="1.0" encoding="utf-8"?>
<comments xmlns="http://schemas.openxmlformats.org/spreadsheetml/2006/main">
  <authors>
    <author>DE-TAVERNIER Thierry</author>
    <author>DEWALLE Jacques</author>
    <author>WYSOCKI Matthieu</author>
  </authors>
  <commentList>
    <comment ref="AB8" authorId="0">
      <text>
        <r>
          <rPr>
            <b/>
            <sz val="8"/>
            <color indexed="81"/>
            <rFont val="Tahoma"/>
            <family val="2"/>
          </rPr>
          <t>DE-TAVERNIER Thierry:</t>
        </r>
        <r>
          <rPr>
            <sz val="8"/>
            <color indexed="81"/>
            <rFont val="Tahoma"/>
            <family val="2"/>
          </rPr>
          <t xml:space="preserve">
Certificat Classique et Spécifique (collage plancher)</t>
        </r>
      </text>
    </comment>
    <comment ref="D16" authorId="0">
      <text>
        <r>
          <rPr>
            <b/>
            <sz val="8"/>
            <color indexed="81"/>
            <rFont val="Tahoma"/>
            <family val="2"/>
          </rPr>
          <t>DE-TAVERNIER Thierry:
mutation le 2 Mai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16" authorId="0">
      <text>
        <r>
          <rPr>
            <b/>
            <sz val="8"/>
            <color indexed="81"/>
            <rFont val="Tahoma"/>
            <family val="2"/>
          </rPr>
          <t>DE-TAVERNIER Thierry:</t>
        </r>
        <r>
          <rPr>
            <sz val="8"/>
            <color indexed="81"/>
            <rFont val="Tahoma"/>
            <family val="2"/>
          </rPr>
          <t xml:space="preserve">
Ne serra pas requalifié 
demande de M HEYSE &amp; JP BOULINGUIEZ</t>
        </r>
      </text>
    </comment>
    <comment ref="J18" authorId="1">
      <text>
        <r>
          <rPr>
            <b/>
            <sz val="8"/>
            <color indexed="81"/>
            <rFont val="Tahoma"/>
            <family val="2"/>
          </rPr>
          <t>DEWALLE Jacques:</t>
        </r>
        <r>
          <rPr>
            <sz val="8"/>
            <color indexed="81"/>
            <rFont val="Tahoma"/>
            <family val="2"/>
          </rPr>
          <t xml:space="preserve">
Ne s'est pas présenté le jour de la convoquation.</t>
        </r>
      </text>
    </comment>
    <comment ref="S22" authorId="2">
      <text>
        <r>
          <rPr>
            <b/>
            <sz val="9"/>
            <color indexed="81"/>
            <rFont val="Tahoma"/>
            <family val="2"/>
          </rPr>
          <t>WYSOCKI Matthieu:</t>
        </r>
        <r>
          <rPr>
            <sz val="9"/>
            <color indexed="81"/>
            <rFont val="Tahoma"/>
            <family val="2"/>
          </rPr>
          <t xml:space="preserve">
Ne praticque plus ce procédé, période des 6 mois</t>
        </r>
      </text>
    </comment>
  </commentList>
</comments>
</file>

<file path=xl/comments2.xml><?xml version="1.0" encoding="utf-8"?>
<comments xmlns="http://schemas.openxmlformats.org/spreadsheetml/2006/main">
  <authors>
    <author>WYSOCKI Matthieu</author>
    <author>DE-TAVERNIER Thierry</author>
  </authors>
  <commentList>
    <comment ref="G11" authorId="0">
      <text>
        <r>
          <rPr>
            <b/>
            <sz val="9"/>
            <color indexed="81"/>
            <rFont val="Tahoma"/>
            <family val="2"/>
          </rPr>
          <t>WYSOCKI Matthieu:</t>
        </r>
        <r>
          <rPr>
            <sz val="9"/>
            <color indexed="81"/>
            <rFont val="Tahoma"/>
            <family val="2"/>
          </rPr>
          <t xml:space="preserve">
Sur site Client</t>
        </r>
      </text>
    </comment>
    <comment ref="D16" authorId="1">
      <text>
        <r>
          <rPr>
            <b/>
            <sz val="8"/>
            <color indexed="81"/>
            <rFont val="Tahoma"/>
            <family val="2"/>
          </rPr>
          <t>DE-TAVERNIER Thierry:
mutation le 2 Mai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A16" authorId="0">
      <text>
        <r>
          <rPr>
            <b/>
            <sz val="9"/>
            <color indexed="81"/>
            <rFont val="Tahoma"/>
            <family val="2"/>
          </rPr>
          <t>WYSOCKI Matthieu:</t>
        </r>
        <r>
          <rPr>
            <sz val="9"/>
            <color indexed="81"/>
            <rFont val="Tahoma"/>
            <family val="2"/>
          </rPr>
          <t xml:space="preserve">
Ne serra pas requalifié 
demande de M HEYSE &amp; JP BOULINGUIEZ</t>
        </r>
      </text>
    </comment>
    <comment ref="G17" authorId="0">
      <text>
        <r>
          <rPr>
            <b/>
            <sz val="9"/>
            <color indexed="81"/>
            <rFont val="Tahoma"/>
            <family val="2"/>
          </rPr>
          <t>WYSOCKI Matthieu:</t>
        </r>
        <r>
          <rPr>
            <sz val="9"/>
            <color indexed="81"/>
            <rFont val="Tahoma"/>
            <family val="2"/>
          </rPr>
          <t xml:space="preserve">
Sur site Client</t>
        </r>
      </text>
    </comment>
    <comment ref="L18" authorId="0">
      <text>
        <r>
          <rPr>
            <b/>
            <sz val="9"/>
            <color indexed="81"/>
            <rFont val="Tahoma"/>
            <family val="2"/>
          </rPr>
          <t>WYSOCKI Matthieu:</t>
        </r>
        <r>
          <rPr>
            <sz val="9"/>
            <color indexed="81"/>
            <rFont val="Tahoma"/>
            <family val="2"/>
          </rPr>
          <t xml:space="preserve">
Ne s'est pas présenté le jour de la convocation</t>
        </r>
      </text>
    </comment>
    <comment ref="AA22" authorId="0">
      <text>
        <r>
          <rPr>
            <b/>
            <sz val="9"/>
            <color indexed="81"/>
            <rFont val="Tahoma"/>
            <family val="2"/>
          </rPr>
          <t>WYSOCKI Matthieu:</t>
        </r>
        <r>
          <rPr>
            <sz val="9"/>
            <color indexed="81"/>
            <rFont val="Tahoma"/>
            <family val="2"/>
          </rPr>
          <t xml:space="preserve">
Ne praticque plus ce procédé, période des 6 mois</t>
        </r>
      </text>
    </comment>
    <comment ref="G24" authorId="0">
      <text>
        <r>
          <rPr>
            <b/>
            <sz val="9"/>
            <color indexed="81"/>
            <rFont val="Tahoma"/>
            <family val="2"/>
          </rPr>
          <t>WYSOCKI Matthieu:</t>
        </r>
        <r>
          <rPr>
            <sz val="9"/>
            <color indexed="81"/>
            <rFont val="Tahoma"/>
            <family val="2"/>
          </rPr>
          <t xml:space="preserve">
Sur site Client</t>
        </r>
      </text>
    </comment>
  </commentList>
</comments>
</file>

<file path=xl/sharedStrings.xml><?xml version="1.0" encoding="utf-8"?>
<sst xmlns="http://schemas.openxmlformats.org/spreadsheetml/2006/main" count="875" uniqueCount="123">
  <si>
    <t>Serrage au couple</t>
  </si>
  <si>
    <t>Câblage</t>
  </si>
  <si>
    <t>Perçage/Taraudage</t>
  </si>
  <si>
    <t>Epinglage/Vissage</t>
  </si>
  <si>
    <t>Rivetage</t>
  </si>
  <si>
    <t>Jeux et affleurements</t>
  </si>
  <si>
    <t>Aspect</t>
  </si>
  <si>
    <t>Collage/Masticage</t>
  </si>
  <si>
    <t>Ecrou à sertir</t>
  </si>
  <si>
    <t>Tuyauterie</t>
  </si>
  <si>
    <t>Initiation câblage</t>
  </si>
  <si>
    <t>WCM Peinture</t>
  </si>
  <si>
    <t>WCM Soudure</t>
  </si>
  <si>
    <t>Auto-contrôle</t>
  </si>
  <si>
    <t>EHS</t>
  </si>
  <si>
    <t>Safety</t>
  </si>
  <si>
    <t>Qualité</t>
  </si>
  <si>
    <t>5S</t>
  </si>
  <si>
    <t>Plan &amp; Documentation</t>
  </si>
  <si>
    <t>Nom</t>
  </si>
  <si>
    <t>Prénom Matricule</t>
  </si>
  <si>
    <t>Projet</t>
  </si>
  <si>
    <t>Responsable EPU</t>
  </si>
  <si>
    <t>Métier</t>
  </si>
  <si>
    <t>Formation</t>
  </si>
  <si>
    <t>Requalification</t>
  </si>
  <si>
    <t>Acquis</t>
  </si>
  <si>
    <t>Sensibilisation</t>
  </si>
  <si>
    <t>non applicable</t>
  </si>
  <si>
    <t>Réalisé</t>
  </si>
  <si>
    <t>Peinture</t>
  </si>
  <si>
    <t>Soudure</t>
  </si>
  <si>
    <t>Formation obligatoire</t>
  </si>
  <si>
    <t>Formations réalisées</t>
  </si>
  <si>
    <t>Non obligatoire</t>
  </si>
  <si>
    <t>Avancement</t>
  </si>
  <si>
    <t>AATEST</t>
  </si>
  <si>
    <t>Test</t>
  </si>
  <si>
    <t>Garnisseur</t>
  </si>
  <si>
    <t>Attente</t>
  </si>
  <si>
    <t>ADAM</t>
  </si>
  <si>
    <t>Joel VPF164154</t>
  </si>
  <si>
    <t>MI09</t>
  </si>
  <si>
    <t>Jarzembowski David</t>
  </si>
  <si>
    <t>OK</t>
  </si>
  <si>
    <t>ADAMCZEWSKI</t>
  </si>
  <si>
    <t>Serge VPF26640</t>
  </si>
  <si>
    <t>MF01</t>
  </si>
  <si>
    <t>Clouet-Foraison Marjo</t>
  </si>
  <si>
    <t>Technicien de contrôle</t>
  </si>
  <si>
    <t>AGEZ*</t>
  </si>
  <si>
    <r>
      <rPr>
        <sz val="11"/>
        <rFont val="Calibri"/>
        <family val="2"/>
        <scheme val="minor"/>
      </rPr>
      <t>Grégory</t>
    </r>
    <r>
      <rPr>
        <b/>
        <sz val="11"/>
        <color rgb="FFC00000"/>
        <rFont val="Calibri"/>
        <family val="2"/>
        <scheme val="minor"/>
      </rPr>
      <t xml:space="preserve"> VPF5060</t>
    </r>
  </si>
  <si>
    <t>Boulinguiez J-Pierre</t>
  </si>
  <si>
    <t xml:space="preserve">AHAMRI </t>
  </si>
  <si>
    <t>Mohamed  FWI206418</t>
  </si>
  <si>
    <t>TTNG</t>
  </si>
  <si>
    <t>Richard René</t>
  </si>
  <si>
    <t>Technicien FWI</t>
  </si>
  <si>
    <t>AIT AMIR</t>
  </si>
  <si>
    <t>Amar VPF25706</t>
  </si>
  <si>
    <t>Wicke Arnaud</t>
  </si>
  <si>
    <t>AIT IHYA</t>
  </si>
  <si>
    <t>Hassan VPF 25708</t>
  </si>
  <si>
    <t>Tout projet</t>
  </si>
  <si>
    <t>Argentel Christophe</t>
  </si>
  <si>
    <t>Peintre</t>
  </si>
  <si>
    <t xml:space="preserve">AJTAI </t>
  </si>
  <si>
    <t>Lucien VPF25895</t>
  </si>
  <si>
    <t>MDL</t>
  </si>
  <si>
    <t>Cableur</t>
  </si>
  <si>
    <t>27/10/2004</t>
  </si>
  <si>
    <t>ALBOT</t>
  </si>
  <si>
    <t>Jean Louis VPF 26634</t>
  </si>
  <si>
    <t>Lutas Jérôme</t>
  </si>
  <si>
    <t>Soudeur</t>
  </si>
  <si>
    <t>ALUNNI</t>
  </si>
  <si>
    <t>Joris VPF244008</t>
  </si>
  <si>
    <t>NOK</t>
  </si>
  <si>
    <t>ANGOT</t>
  </si>
  <si>
    <t xml:space="preserve"> Gilles - FWI144677</t>
  </si>
  <si>
    <t>MP05</t>
  </si>
  <si>
    <t>AOUADI</t>
  </si>
  <si>
    <t>Said VPF193558</t>
  </si>
  <si>
    <t>Verwicht JLouis</t>
  </si>
  <si>
    <t>06/05/2008</t>
  </si>
  <si>
    <t>AOUIMEUR</t>
  </si>
  <si>
    <t>Chabale VPF 260052</t>
  </si>
  <si>
    <t>Los Teques</t>
  </si>
  <si>
    <t>Pluquet Michel</t>
  </si>
  <si>
    <t>AUBURSIN</t>
  </si>
  <si>
    <t>Marie Christine VPF26619</t>
  </si>
  <si>
    <t>Multi projet</t>
  </si>
  <si>
    <t>Cabanel Aurélien</t>
  </si>
  <si>
    <t>Magasinier</t>
  </si>
  <si>
    <t>NA</t>
  </si>
  <si>
    <t xml:space="preserve">AUDEGOND </t>
  </si>
  <si>
    <t>Marc VPF25985</t>
  </si>
  <si>
    <t>07/06/2006</t>
  </si>
  <si>
    <t>AUTHOM</t>
  </si>
  <si>
    <t>Bernard  VPF25712</t>
  </si>
  <si>
    <t>11/04/2007</t>
  </si>
  <si>
    <t>AVISSE</t>
  </si>
  <si>
    <t>René VPF192120</t>
  </si>
  <si>
    <t>Segard Didier</t>
  </si>
  <si>
    <t>08/06/2006</t>
  </si>
  <si>
    <t>BADER</t>
  </si>
  <si>
    <t>Christophe FWI01354</t>
  </si>
  <si>
    <t>27/07/2011</t>
  </si>
  <si>
    <t>BADOUH</t>
  </si>
  <si>
    <t>Rachid VPF238465</t>
  </si>
  <si>
    <t>Dessaint Jean-Pierre</t>
  </si>
  <si>
    <t>Technicien Essai</t>
  </si>
  <si>
    <t xml:space="preserve">BAGUET* </t>
  </si>
  <si>
    <r>
      <rPr>
        <sz val="11"/>
        <rFont val="Calibri"/>
        <family val="2"/>
        <scheme val="minor"/>
      </rPr>
      <t>Rodrigue</t>
    </r>
    <r>
      <rPr>
        <b/>
        <sz val="11"/>
        <color rgb="FFC00000"/>
        <rFont val="Calibri"/>
        <family val="2"/>
        <scheme val="minor"/>
      </rPr>
      <t xml:space="preserve"> VPF2800</t>
    </r>
  </si>
  <si>
    <t>Ligne</t>
  </si>
  <si>
    <t>Date de Formation</t>
  </si>
  <si>
    <t>Audit 6</t>
  </si>
  <si>
    <t>Audit 12</t>
  </si>
  <si>
    <t>Audit 18</t>
  </si>
  <si>
    <t>Requalif</t>
  </si>
  <si>
    <t>Validé</t>
  </si>
  <si>
    <t>NOk</t>
  </si>
  <si>
    <t>BAAA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</si>
</sst>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2" tint="-0.749961851863155"/>
      <name val="Calibri"/>
      <family val="2"/>
      <scheme val="minor"/>
    </font>
    <font>
      <b/>
      <sz val="11"/>
      <color theme="5" tint="-0.24994659260841701"/>
      <name val="Calibri"/>
      <family val="2"/>
      <scheme val="minor"/>
    </font>
    <font>
      <b/>
      <sz val="11"/>
      <color theme="3" tint="-0.2499465926084170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Bernard MT Condensed"/>
      <family val="1"/>
    </font>
    <font>
      <b/>
      <sz val="11"/>
      <color rgb="FFC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2" tint="-0.24994659260841701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CC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3">
    <xf numFmtId="0" fontId="0" fillId="0" borderId="0" xfId="0"/>
    <xf numFmtId="0" fontId="0" fillId="0" borderId="1" xfId="0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0" fontId="0" fillId="0" borderId="6" xfId="0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0" fontId="0" fillId="0" borderId="12" xfId="0" applyBorder="1" applyAlignment="1" applyProtection="1">
      <alignment horizontal="left" vertical="center"/>
      <protection locked="0"/>
    </xf>
    <xf numFmtId="0" fontId="0" fillId="0" borderId="12" xfId="0" applyBorder="1" applyAlignment="1" applyProtection="1">
      <alignment horizontal="left"/>
      <protection locked="0"/>
    </xf>
    <xf numFmtId="0" fontId="0" fillId="0" borderId="13" xfId="0" applyBorder="1" applyAlignment="1" applyProtection="1">
      <alignment horizontal="left" vertical="center"/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0" fillId="6" borderId="15" xfId="0" applyFill="1" applyBorder="1" applyProtection="1">
      <protection locked="0"/>
    </xf>
    <xf numFmtId="0" fontId="0" fillId="6" borderId="16" xfId="0" applyFill="1" applyBorder="1" applyProtection="1">
      <protection locked="0"/>
    </xf>
    <xf numFmtId="0" fontId="0" fillId="0" borderId="17" xfId="0" applyBorder="1" applyAlignment="1" applyProtection="1">
      <alignment vertical="center"/>
      <protection locked="0"/>
    </xf>
    <xf numFmtId="0" fontId="0" fillId="0" borderId="18" xfId="0" applyBorder="1" applyAlignment="1" applyProtection="1">
      <alignment vertical="center"/>
      <protection locked="0"/>
    </xf>
    <xf numFmtId="14" fontId="0" fillId="0" borderId="16" xfId="0" applyNumberFormat="1" applyBorder="1" applyAlignment="1" applyProtection="1">
      <alignment horizontal="right"/>
      <protection locked="0"/>
    </xf>
    <xf numFmtId="14" fontId="0" fillId="0" borderId="17" xfId="0" applyNumberFormat="1" applyBorder="1" applyProtection="1"/>
    <xf numFmtId="14" fontId="0" fillId="0" borderId="18" xfId="0" applyNumberFormat="1" applyFill="1" applyBorder="1" applyProtection="1">
      <protection locked="0"/>
    </xf>
    <xf numFmtId="14" fontId="0" fillId="0" borderId="15" xfId="0" applyNumberFormat="1" applyBorder="1" applyAlignment="1" applyProtection="1">
      <alignment horizontal="right"/>
      <protection locked="0"/>
    </xf>
    <xf numFmtId="14" fontId="0" fillId="7" borderId="17" xfId="0" applyNumberFormat="1" applyFill="1" applyBorder="1" applyProtection="1"/>
    <xf numFmtId="0" fontId="0" fillId="0" borderId="12" xfId="0" applyBorder="1" applyAlignment="1" applyProtection="1">
      <alignment horizontal="center" vertical="center" wrapText="1"/>
    </xf>
    <xf numFmtId="0" fontId="0" fillId="0" borderId="15" xfId="0" applyBorder="1" applyProtection="1"/>
    <xf numFmtId="0" fontId="0" fillId="0" borderId="17" xfId="0" applyBorder="1" applyProtection="1"/>
    <xf numFmtId="9" fontId="0" fillId="0" borderId="18" xfId="1" applyNumberFormat="1" applyFont="1" applyBorder="1" applyProtection="1"/>
    <xf numFmtId="0" fontId="0" fillId="8" borderId="15" xfId="0" applyFill="1" applyBorder="1" applyProtection="1">
      <protection locked="0"/>
    </xf>
    <xf numFmtId="0" fontId="6" fillId="0" borderId="16" xfId="0" applyFont="1" applyBorder="1" applyProtection="1">
      <protection locked="0"/>
    </xf>
    <xf numFmtId="0" fontId="0" fillId="0" borderId="18" xfId="0" applyBorder="1" applyProtection="1">
      <protection locked="0"/>
    </xf>
    <xf numFmtId="14" fontId="0" fillId="0" borderId="16" xfId="0" applyNumberFormat="1" applyFont="1" applyBorder="1" applyProtection="1">
      <protection locked="0"/>
    </xf>
    <xf numFmtId="0" fontId="0" fillId="9" borderId="18" xfId="0" applyFill="1" applyBorder="1" applyProtection="1">
      <protection locked="0"/>
    </xf>
    <xf numFmtId="0" fontId="0" fillId="0" borderId="15" xfId="0" applyBorder="1" applyProtection="1">
      <protection locked="0"/>
    </xf>
    <xf numFmtId="14" fontId="0" fillId="0" borderId="15" xfId="0" applyNumberFormat="1" applyBorder="1" applyProtection="1">
      <protection locked="0"/>
    </xf>
    <xf numFmtId="14" fontId="0" fillId="0" borderId="15" xfId="0" applyNumberFormat="1" applyBorder="1" applyAlignment="1" applyProtection="1">
      <protection locked="0"/>
    </xf>
    <xf numFmtId="14" fontId="0" fillId="0" borderId="15" xfId="0" applyNumberFormat="1" applyFont="1" applyBorder="1" applyProtection="1">
      <protection locked="0"/>
    </xf>
    <xf numFmtId="14" fontId="0" fillId="0" borderId="17" xfId="0" applyNumberFormat="1" applyFont="1" applyBorder="1" applyProtection="1"/>
    <xf numFmtId="0" fontId="7" fillId="8" borderId="15" xfId="0" applyFont="1" applyFill="1" applyBorder="1" applyProtection="1">
      <protection locked="0"/>
    </xf>
    <xf numFmtId="0" fontId="7" fillId="0" borderId="16" xfId="0" applyFont="1" applyBorder="1" applyProtection="1">
      <protection locked="0"/>
    </xf>
    <xf numFmtId="0" fontId="7" fillId="0" borderId="17" xfId="0" applyFont="1" applyBorder="1"/>
    <xf numFmtId="0" fontId="7" fillId="0" borderId="18" xfId="0" applyFont="1" applyBorder="1"/>
    <xf numFmtId="14" fontId="7" fillId="0" borderId="17" xfId="0" applyNumberFormat="1" applyFont="1" applyBorder="1" applyProtection="1">
      <protection locked="0"/>
    </xf>
    <xf numFmtId="14" fontId="7" fillId="0" borderId="18" xfId="0" applyNumberFormat="1" applyFont="1" applyFill="1" applyBorder="1" applyProtection="1">
      <protection locked="0"/>
    </xf>
    <xf numFmtId="14" fontId="7" fillId="0" borderId="15" xfId="0" applyNumberFormat="1" applyFont="1" applyBorder="1" applyProtection="1">
      <protection locked="0"/>
    </xf>
    <xf numFmtId="0" fontId="7" fillId="0" borderId="15" xfId="0" applyFont="1" applyBorder="1" applyProtection="1">
      <protection locked="0"/>
    </xf>
    <xf numFmtId="14" fontId="7" fillId="0" borderId="17" xfId="0" applyNumberFormat="1" applyFont="1" applyBorder="1" applyProtection="1"/>
    <xf numFmtId="0" fontId="7" fillId="0" borderId="18" xfId="0" applyFont="1" applyBorder="1" applyProtection="1">
      <protection locked="0"/>
    </xf>
    <xf numFmtId="14" fontId="7" fillId="7" borderId="17" xfId="0" applyNumberFormat="1" applyFont="1" applyFill="1" applyBorder="1" applyProtection="1"/>
    <xf numFmtId="0" fontId="7" fillId="7" borderId="18" xfId="0" applyFont="1" applyFill="1" applyBorder="1" applyProtection="1">
      <protection locked="0"/>
    </xf>
    <xf numFmtId="0" fontId="7" fillId="0" borderId="15" xfId="0" applyFont="1" applyBorder="1" applyProtection="1"/>
    <xf numFmtId="0" fontId="7" fillId="0" borderId="17" xfId="0" applyFont="1" applyBorder="1" applyProtection="1"/>
    <xf numFmtId="9" fontId="7" fillId="0" borderId="18" xfId="1" applyFont="1" applyBorder="1" applyProtection="1"/>
    <xf numFmtId="0" fontId="8" fillId="0" borderId="16" xfId="0" applyFont="1" applyBorder="1" applyProtection="1">
      <protection locked="0"/>
    </xf>
    <xf numFmtId="14" fontId="0" fillId="0" borderId="16" xfId="0" applyNumberFormat="1" applyBorder="1" applyProtection="1">
      <protection locked="0"/>
    </xf>
    <xf numFmtId="14" fontId="0" fillId="9" borderId="18" xfId="0" applyNumberFormat="1" applyFill="1" applyBorder="1" applyProtection="1">
      <protection locked="0"/>
    </xf>
    <xf numFmtId="9" fontId="0" fillId="0" borderId="18" xfId="1" applyFont="1" applyBorder="1" applyProtection="1"/>
    <xf numFmtId="0" fontId="0" fillId="0" borderId="16" xfId="0" applyBorder="1" applyProtection="1">
      <protection locked="0"/>
    </xf>
    <xf numFmtId="0" fontId="0" fillId="0" borderId="18" xfId="0" applyFill="1" applyBorder="1" applyProtection="1">
      <protection locked="0"/>
    </xf>
    <xf numFmtId="0" fontId="0" fillId="0" borderId="17" xfId="0" applyBorder="1" applyProtection="1">
      <protection locked="0"/>
    </xf>
    <xf numFmtId="14" fontId="0" fillId="8" borderId="17" xfId="0" applyNumberFormat="1" applyFill="1" applyBorder="1" applyProtection="1"/>
    <xf numFmtId="0" fontId="0" fillId="0" borderId="16" xfId="0" applyFill="1" applyBorder="1" applyProtection="1">
      <protection locked="0"/>
    </xf>
    <xf numFmtId="0" fontId="0" fillId="8" borderId="15" xfId="0" applyFill="1" applyBorder="1" applyAlignment="1" applyProtection="1">
      <alignment vertical="center"/>
      <protection locked="0"/>
    </xf>
    <xf numFmtId="0" fontId="0" fillId="0" borderId="16" xfId="0" applyBorder="1" applyAlignment="1" applyProtection="1">
      <alignment vertical="center"/>
      <protection locked="0"/>
    </xf>
    <xf numFmtId="0" fontId="0" fillId="0" borderId="18" xfId="0" applyBorder="1" applyAlignment="1" applyProtection="1">
      <protection locked="0"/>
    </xf>
    <xf numFmtId="14" fontId="9" fillId="0" borderId="15" xfId="0" applyNumberFormat="1" applyFont="1" applyFill="1" applyBorder="1" applyAlignment="1">
      <alignment horizontal="right" wrapText="1"/>
    </xf>
    <xf numFmtId="0" fontId="0" fillId="0" borderId="19" xfId="0" applyBorder="1" applyProtection="1">
      <protection locked="0"/>
    </xf>
    <xf numFmtId="0" fontId="0" fillId="0" borderId="15" xfId="0" applyFont="1" applyBorder="1" applyProtection="1">
      <protection locked="0"/>
    </xf>
    <xf numFmtId="0" fontId="0" fillId="0" borderId="15" xfId="0" applyFont="1" applyBorder="1" applyAlignment="1" applyProtection="1">
      <alignment horizontal="center"/>
      <protection locked="0"/>
    </xf>
    <xf numFmtId="14" fontId="0" fillId="0" borderId="20" xfId="0" applyNumberFormat="1" applyBorder="1" applyProtection="1"/>
    <xf numFmtId="0" fontId="6" fillId="0" borderId="17" xfId="0" applyFont="1" applyBorder="1" applyProtection="1">
      <protection locked="0"/>
    </xf>
    <xf numFmtId="0" fontId="0" fillId="0" borderId="15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8" fillId="7" borderId="16" xfId="0" applyFont="1" applyFill="1" applyBorder="1" applyProtection="1">
      <protection locked="0"/>
    </xf>
    <xf numFmtId="0" fontId="0" fillId="7" borderId="17" xfId="0" applyFill="1" applyBorder="1" applyAlignment="1" applyProtection="1">
      <alignment vertical="center"/>
      <protection locked="0"/>
    </xf>
    <xf numFmtId="0" fontId="0" fillId="7" borderId="18" xfId="0" applyFill="1" applyBorder="1" applyAlignment="1" applyProtection="1">
      <alignment vertical="center"/>
      <protection locked="0"/>
    </xf>
    <xf numFmtId="14" fontId="0" fillId="0" borderId="21" xfId="0" applyNumberFormat="1" applyBorder="1" applyProtection="1"/>
    <xf numFmtId="20" fontId="0" fillId="0" borderId="15" xfId="0" applyNumberFormat="1" applyBorder="1" applyProtection="1">
      <protection locked="0"/>
    </xf>
    <xf numFmtId="0" fontId="0" fillId="0" borderId="0" xfId="0" applyBorder="1"/>
    <xf numFmtId="0" fontId="2" fillId="0" borderId="22" xfId="0" applyFont="1" applyFill="1" applyBorder="1" applyAlignment="1" applyProtection="1">
      <alignment horizontal="left" vertical="center"/>
      <protection locked="0"/>
    </xf>
    <xf numFmtId="0" fontId="2" fillId="0" borderId="6" xfId="0" applyFont="1" applyBorder="1" applyAlignment="1" applyProtection="1">
      <alignment horizontal="left" vertical="center"/>
      <protection locked="0"/>
    </xf>
    <xf numFmtId="0" fontId="2" fillId="0" borderId="7" xfId="0" applyFont="1" applyBorder="1" applyAlignment="1" applyProtection="1">
      <alignment horizontal="left" vertical="center"/>
      <protection locked="0"/>
    </xf>
    <xf numFmtId="0" fontId="2" fillId="10" borderId="7" xfId="0" applyFont="1" applyFill="1" applyBorder="1" applyAlignment="1" applyProtection="1">
      <alignment horizontal="left" vertical="center"/>
      <protection locked="0"/>
    </xf>
    <xf numFmtId="0" fontId="2" fillId="0" borderId="6" xfId="0" applyFont="1" applyFill="1" applyBorder="1" applyAlignment="1" applyProtection="1">
      <alignment horizontal="left" vertical="center"/>
      <protection locked="0"/>
    </xf>
    <xf numFmtId="0" fontId="2" fillId="10" borderId="8" xfId="0" applyFont="1" applyFill="1" applyBorder="1" applyAlignment="1" applyProtection="1">
      <alignment horizontal="left" vertical="center"/>
      <protection locked="0"/>
    </xf>
    <xf numFmtId="164" fontId="0" fillId="0" borderId="25" xfId="0" applyNumberFormat="1" applyBorder="1"/>
    <xf numFmtId="164" fontId="0" fillId="0" borderId="26" xfId="0" applyNumberFormat="1" applyBorder="1"/>
    <xf numFmtId="164" fontId="0" fillId="10" borderId="27" xfId="0" applyNumberFormat="1" applyFill="1" applyBorder="1"/>
    <xf numFmtId="164" fontId="0" fillId="0" borderId="15" xfId="0" applyNumberFormat="1" applyBorder="1"/>
    <xf numFmtId="164" fontId="0" fillId="0" borderId="17" xfId="0" applyNumberFormat="1" applyBorder="1"/>
    <xf numFmtId="164" fontId="0" fillId="10" borderId="18" xfId="0" applyNumberFormat="1" applyFill="1" applyBorder="1"/>
    <xf numFmtId="14" fontId="0" fillId="0" borderId="23" xfId="0" applyNumberFormat="1" applyBorder="1" applyAlignment="1" applyProtection="1">
      <alignment horizontal="right"/>
      <protection locked="0"/>
    </xf>
    <xf numFmtId="14" fontId="0" fillId="0" borderId="24" xfId="0" applyNumberFormat="1" applyBorder="1" applyProtection="1">
      <protection locked="0"/>
    </xf>
    <xf numFmtId="0" fontId="0" fillId="0" borderId="24" xfId="0" applyBorder="1" applyProtection="1">
      <protection locked="0"/>
    </xf>
    <xf numFmtId="14" fontId="0" fillId="0" borderId="23" xfId="0" applyNumberFormat="1" applyBorder="1" applyProtection="1">
      <protection locked="0"/>
    </xf>
    <xf numFmtId="0" fontId="0" fillId="0" borderId="23" xfId="0" applyBorder="1" applyProtection="1">
      <protection locked="0"/>
    </xf>
    <xf numFmtId="0" fontId="0" fillId="0" borderId="23" xfId="0" applyBorder="1" applyAlignment="1" applyProtection="1">
      <alignment horizontal="right"/>
      <protection locked="0"/>
    </xf>
    <xf numFmtId="164" fontId="0" fillId="0" borderId="15" xfId="0" applyNumberFormat="1" applyBorder="1" applyAlignment="1">
      <alignment horizontal="left"/>
    </xf>
    <xf numFmtId="0" fontId="7" fillId="0" borderId="19" xfId="0" applyFont="1" applyBorder="1"/>
    <xf numFmtId="164" fontId="0" fillId="0" borderId="16" xfId="0" applyNumberFormat="1" applyBorder="1"/>
    <xf numFmtId="164" fontId="0" fillId="10" borderId="16" xfId="0" applyNumberFormat="1" applyFill="1" applyBorder="1"/>
    <xf numFmtId="14" fontId="0" fillId="0" borderId="16" xfId="0" applyNumberFormat="1" applyBorder="1" applyAlignment="1" applyProtection="1">
      <alignment horizontal="center"/>
      <protection locked="0"/>
    </xf>
    <xf numFmtId="14" fontId="0" fillId="0" borderId="23" xfId="0" applyNumberFormat="1" applyBorder="1" applyAlignment="1" applyProtection="1">
      <alignment horizontal="center"/>
      <protection locked="0"/>
    </xf>
    <xf numFmtId="0" fontId="0" fillId="0" borderId="19" xfId="0" applyBorder="1" applyAlignment="1" applyProtection="1">
      <alignment vertical="center"/>
      <protection locked="0"/>
    </xf>
    <xf numFmtId="0" fontId="0" fillId="0" borderId="19" xfId="0" applyBorder="1" applyAlignment="1" applyProtection="1">
      <protection locked="0"/>
    </xf>
    <xf numFmtId="164" fontId="0" fillId="0" borderId="25" xfId="0" applyNumberFormat="1" applyFill="1" applyBorder="1"/>
    <xf numFmtId="164" fontId="0" fillId="0" borderId="26" xfId="0" applyNumberFormat="1" applyFill="1" applyBorder="1"/>
    <xf numFmtId="164" fontId="0" fillId="0" borderId="15" xfId="0" applyNumberFormat="1" applyBorder="1" applyAlignment="1">
      <alignment horizontal="center"/>
    </xf>
    <xf numFmtId="0" fontId="0" fillId="8" borderId="23" xfId="0" applyFill="1" applyBorder="1" applyProtection="1">
      <protection locked="0"/>
    </xf>
    <xf numFmtId="14" fontId="0" fillId="0" borderId="28" xfId="0" applyNumberFormat="1" applyBorder="1" applyProtection="1">
      <protection locked="0"/>
    </xf>
    <xf numFmtId="0" fontId="0" fillId="0" borderId="28" xfId="0" applyBorder="1" applyProtection="1">
      <protection locked="0"/>
    </xf>
    <xf numFmtId="164" fontId="0" fillId="0" borderId="23" xfId="0" applyNumberFormat="1" applyBorder="1"/>
    <xf numFmtId="164" fontId="0" fillId="10" borderId="29" xfId="0" applyNumberFormat="1" applyFill="1" applyBorder="1"/>
    <xf numFmtId="14" fontId="0" fillId="0" borderId="30" xfId="0" applyNumberFormat="1" applyBorder="1" applyProtection="1">
      <protection locked="0"/>
    </xf>
    <xf numFmtId="164" fontId="0" fillId="0" borderId="31" xfId="0" applyNumberFormat="1" applyBorder="1"/>
    <xf numFmtId="164" fontId="0" fillId="0" borderId="20" xfId="0" applyNumberFormat="1" applyBorder="1"/>
    <xf numFmtId="164" fontId="0" fillId="10" borderId="19" xfId="0" applyNumberFormat="1" applyFill="1" applyBorder="1"/>
    <xf numFmtId="0" fontId="0" fillId="0" borderId="30" xfId="0" applyBorder="1" applyProtection="1">
      <protection locked="0"/>
    </xf>
    <xf numFmtId="14" fontId="0" fillId="0" borderId="30" xfId="0" applyNumberFormat="1" applyBorder="1" applyAlignment="1" applyProtection="1">
      <alignment horizontal="center"/>
      <protection locked="0"/>
    </xf>
    <xf numFmtId="14" fontId="0" fillId="0" borderId="30" xfId="0" applyNumberFormat="1" applyBorder="1" applyAlignment="1" applyProtection="1">
      <alignment horizontal="right"/>
      <protection locked="0"/>
    </xf>
    <xf numFmtId="14" fontId="0" fillId="0" borderId="32" xfId="0" applyNumberFormat="1" applyBorder="1" applyProtection="1">
      <protection locked="0"/>
    </xf>
    <xf numFmtId="0" fontId="0" fillId="0" borderId="17" xfId="0" applyFill="1" applyBorder="1" applyProtection="1">
      <protection locked="0"/>
    </xf>
    <xf numFmtId="0" fontId="0" fillId="8" borderId="31" xfId="0" applyFill="1" applyBorder="1" applyAlignment="1" applyProtection="1">
      <alignment vertical="center"/>
      <protection locked="0"/>
    </xf>
    <xf numFmtId="0" fontId="0" fillId="0" borderId="21" xfId="0" applyBorder="1" applyAlignment="1" applyProtection="1">
      <alignment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164" fontId="0" fillId="0" borderId="30" xfId="0" applyNumberFormat="1" applyBorder="1"/>
    <xf numFmtId="164" fontId="0" fillId="10" borderId="33" xfId="0" applyNumberFormat="1" applyFill="1" applyBorder="1"/>
    <xf numFmtId="0" fontId="0" fillId="8" borderId="31" xfId="0" applyFill="1" applyBorder="1" applyProtection="1">
      <protection locked="0"/>
    </xf>
    <xf numFmtId="0" fontId="0" fillId="0" borderId="21" xfId="0" applyBorder="1" applyProtection="1">
      <protection locked="0"/>
    </xf>
    <xf numFmtId="0" fontId="0" fillId="0" borderId="20" xfId="0" applyBorder="1" applyProtection="1">
      <protection locked="0"/>
    </xf>
    <xf numFmtId="14" fontId="0" fillId="0" borderId="21" xfId="0" applyNumberFormat="1" applyBorder="1" applyProtection="1">
      <protection locked="0"/>
    </xf>
    <xf numFmtId="0" fontId="0" fillId="0" borderId="31" xfId="0" applyBorder="1" applyProtection="1">
      <protection locked="0"/>
    </xf>
    <xf numFmtId="14" fontId="0" fillId="0" borderId="15" xfId="0" applyNumberFormat="1" applyBorder="1" applyAlignment="1" applyProtection="1">
      <alignment horizontal="center"/>
      <protection locked="0"/>
    </xf>
    <xf numFmtId="0" fontId="0" fillId="7" borderId="19" xfId="0" applyFill="1" applyBorder="1" applyAlignment="1" applyProtection="1">
      <alignment vertical="center"/>
      <protection locked="0"/>
    </xf>
    <xf numFmtId="14" fontId="0" fillId="0" borderId="31" xfId="0" applyNumberFormat="1" applyBorder="1" applyProtection="1">
      <protection locked="0"/>
    </xf>
    <xf numFmtId="0" fontId="0" fillId="6" borderId="23" xfId="0" applyFill="1" applyBorder="1" applyProtection="1">
      <protection locked="0"/>
    </xf>
    <xf numFmtId="0" fontId="0" fillId="0" borderId="31" xfId="0" applyFill="1" applyBorder="1" applyProtection="1">
      <protection locked="0"/>
    </xf>
    <xf numFmtId="0" fontId="0" fillId="7" borderId="31" xfId="0" applyFill="1" applyBorder="1" applyProtection="1">
      <protection locked="0"/>
    </xf>
    <xf numFmtId="0" fontId="0" fillId="6" borderId="17" xfId="0" applyFill="1" applyBorder="1" applyProtection="1">
      <protection locked="0"/>
    </xf>
    <xf numFmtId="0" fontId="0" fillId="0" borderId="21" xfId="0" applyFill="1" applyBorder="1" applyProtection="1">
      <protection locked="0"/>
    </xf>
    <xf numFmtId="0" fontId="8" fillId="7" borderId="21" xfId="0" applyFont="1" applyFill="1" applyBorder="1" applyProtection="1">
      <protection locked="0"/>
    </xf>
    <xf numFmtId="0" fontId="0" fillId="7" borderId="20" xfId="0" applyFill="1" applyBorder="1" applyAlignment="1" applyProtection="1">
      <alignment vertical="center"/>
      <protection locked="0"/>
    </xf>
    <xf numFmtId="14" fontId="0" fillId="0" borderId="24" xfId="0" applyNumberFormat="1" applyBorder="1" applyAlignment="1" applyProtection="1">
      <alignment horizontal="right"/>
    </xf>
    <xf numFmtId="14" fontId="0" fillId="0" borderId="24" xfId="0" applyNumberFormat="1" applyBorder="1" applyAlignment="1" applyProtection="1">
      <alignment horizontal="right"/>
      <protection locked="0"/>
    </xf>
    <xf numFmtId="20" fontId="0" fillId="0" borderId="31" xfId="0" applyNumberFormat="1" applyBorder="1" applyProtection="1"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5" fillId="5" borderId="3" xfId="0" applyFont="1" applyFill="1" applyBorder="1" applyAlignment="1" applyProtection="1">
      <alignment horizontal="center" vertical="center"/>
      <protection locked="0"/>
    </xf>
    <xf numFmtId="0" fontId="5" fillId="5" borderId="4" xfId="0" applyFont="1" applyFill="1" applyBorder="1" applyAlignment="1" applyProtection="1">
      <alignment horizontal="center" vertical="center"/>
      <protection locked="0"/>
    </xf>
    <xf numFmtId="0" fontId="5" fillId="5" borderId="5" xfId="0" applyFont="1" applyFill="1" applyBorder="1" applyAlignment="1" applyProtection="1">
      <alignment horizontal="center" vertical="center"/>
      <protection locked="0"/>
    </xf>
    <xf numFmtId="0" fontId="4" fillId="4" borderId="5" xfId="0" applyFont="1" applyFill="1" applyBorder="1" applyAlignment="1" applyProtection="1">
      <alignment horizontal="center" vertical="center"/>
      <protection locked="0"/>
    </xf>
    <xf numFmtId="0" fontId="4" fillId="4" borderId="2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3" fillId="2" borderId="5" xfId="0" applyFont="1" applyFill="1" applyBorder="1" applyAlignment="1" applyProtection="1">
      <alignment horizontal="center"/>
      <protection locked="0"/>
    </xf>
    <xf numFmtId="0" fontId="4" fillId="3" borderId="3" xfId="0" applyFont="1" applyFill="1" applyBorder="1" applyAlignment="1" applyProtection="1">
      <alignment horizontal="center"/>
      <protection locked="0"/>
    </xf>
    <xf numFmtId="0" fontId="4" fillId="3" borderId="4" xfId="0" applyFont="1" applyFill="1" applyBorder="1" applyAlignment="1" applyProtection="1">
      <alignment horizontal="center"/>
      <protection locked="0"/>
    </xf>
    <xf numFmtId="0" fontId="4" fillId="3" borderId="5" xfId="0" applyFont="1" applyFill="1" applyBorder="1" applyAlignment="1" applyProtection="1">
      <alignment horizontal="center"/>
      <protection locked="0"/>
    </xf>
    <xf numFmtId="0" fontId="7" fillId="6" borderId="23" xfId="0" applyFont="1" applyFill="1" applyBorder="1" applyProtection="1">
      <protection locked="0"/>
    </xf>
    <xf numFmtId="0" fontId="7" fillId="6" borderId="16" xfId="0" applyFont="1" applyFill="1" applyBorder="1" applyProtection="1">
      <protection locked="0"/>
    </xf>
    <xf numFmtId="0" fontId="7" fillId="0" borderId="17" xfId="0" applyFont="1" applyBorder="1" applyAlignment="1" applyProtection="1">
      <alignment vertical="center"/>
      <protection locked="0"/>
    </xf>
    <xf numFmtId="0" fontId="7" fillId="0" borderId="19" xfId="0" applyFont="1" applyBorder="1" applyAlignment="1" applyProtection="1">
      <alignment vertical="center"/>
      <protection locked="0"/>
    </xf>
    <xf numFmtId="14" fontId="7" fillId="0" borderId="16" xfId="0" applyNumberFormat="1" applyFont="1" applyBorder="1" applyAlignment="1" applyProtection="1">
      <alignment horizontal="right"/>
      <protection locked="0"/>
    </xf>
    <xf numFmtId="14" fontId="7" fillId="0" borderId="15" xfId="0" applyNumberFormat="1" applyFont="1" applyBorder="1" applyAlignment="1" applyProtection="1">
      <alignment horizontal="right"/>
      <protection locked="0"/>
    </xf>
    <xf numFmtId="0" fontId="7" fillId="0" borderId="12" xfId="0" applyFont="1" applyBorder="1" applyAlignment="1" applyProtection="1">
      <alignment horizontal="center" vertical="center" wrapText="1"/>
    </xf>
    <xf numFmtId="9" fontId="7" fillId="0" borderId="18" xfId="1" applyNumberFormat="1" applyFont="1" applyBorder="1" applyProtection="1"/>
  </cellXfs>
  <cellStyles count="2">
    <cellStyle name="Normal" xfId="0" builtinId="0"/>
    <cellStyle name="Pourcentage" xfId="1" builtinId="5"/>
  </cellStyles>
  <dxfs count="1155"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0</xdr:row>
      <xdr:rowOff>57150</xdr:rowOff>
    </xdr:from>
    <xdr:to>
      <xdr:col>1</xdr:col>
      <xdr:colOff>1504950</xdr:colOff>
      <xdr:row>3</xdr:row>
      <xdr:rowOff>114300</xdr:rowOff>
    </xdr:to>
    <xdr:sp macro="[0]!TriSurLesNoms" textlink="">
      <xdr:nvSpPr>
        <xdr:cNvPr id="3" name="ZoneTexte 2"/>
        <xdr:cNvSpPr txBox="1"/>
      </xdr:nvSpPr>
      <xdr:spPr>
        <a:xfrm>
          <a:off x="962025" y="57150"/>
          <a:ext cx="1352550" cy="6381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 sur les noms des 2 feuilles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</xdr:col>
      <xdr:colOff>542925</xdr:colOff>
      <xdr:row>3</xdr:row>
      <xdr:rowOff>76200</xdr:rowOff>
    </xdr:to>
    <xdr:sp macro="[0]!TriSurLesNoms" textlink="">
      <xdr:nvSpPr>
        <xdr:cNvPr id="2" name="ZoneTexte 1"/>
        <xdr:cNvSpPr txBox="1"/>
      </xdr:nvSpPr>
      <xdr:spPr>
        <a:xfrm>
          <a:off x="0" y="19050"/>
          <a:ext cx="1352550" cy="6381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 sur les noms des 2 feuilles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79568/Desktop/Fichier%20R&#233;capitulatif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Fiche personnelle"/>
      <sheetName val="Diplome"/>
      <sheetName val="Audit"/>
      <sheetName val="Analyse"/>
      <sheetName val="Propriétés"/>
      <sheetName val="Autocontrôle"/>
      <sheetName val="Réseaux"/>
      <sheetName val="Réparation de blindés"/>
      <sheetName val="Aux"/>
      <sheetName val="Aux2"/>
      <sheetName val="Aux3"/>
      <sheetName val="Aux4"/>
      <sheetName val="Aux5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OK</v>
          </cell>
          <cell r="B1" t="str">
            <v>Câbleur</v>
          </cell>
          <cell r="C1" t="str">
            <v>Validé</v>
          </cell>
          <cell r="D1" t="str">
            <v>A36</v>
          </cell>
          <cell r="E1" t="str">
            <v>Andrzejewski Pascal</v>
          </cell>
        </row>
        <row r="2">
          <cell r="A2" t="str">
            <v>NOK</v>
          </cell>
          <cell r="B2" t="str">
            <v>Technicien Essai</v>
          </cell>
          <cell r="C2" t="str">
            <v>NOk</v>
          </cell>
          <cell r="D2" t="str">
            <v>Action progrès</v>
          </cell>
          <cell r="E2" t="str">
            <v>Argentel Christophe</v>
          </cell>
        </row>
        <row r="3">
          <cell r="A3" t="str">
            <v>Attente</v>
          </cell>
          <cell r="B3" t="str">
            <v>Garnisseur</v>
          </cell>
          <cell r="D3" t="str">
            <v>ADT</v>
          </cell>
          <cell r="E3" t="str">
            <v>Baudry yann</v>
          </cell>
        </row>
        <row r="4">
          <cell r="B4" t="str">
            <v>Soudeur</v>
          </cell>
          <cell r="D4" t="str">
            <v>Caracas</v>
          </cell>
          <cell r="E4" t="str">
            <v>Boulinguiez J-Marie</v>
          </cell>
        </row>
        <row r="5">
          <cell r="B5" t="str">
            <v>Technicien de contrôle</v>
          </cell>
          <cell r="D5" t="str">
            <v>Los Teques</v>
          </cell>
          <cell r="E5" t="str">
            <v>Boulinguiez J-Pierre</v>
          </cell>
        </row>
        <row r="6">
          <cell r="B6" t="str">
            <v>Responsable Service</v>
          </cell>
          <cell r="D6" t="str">
            <v>MDL</v>
          </cell>
          <cell r="E6" t="str">
            <v>Boy Bernard</v>
          </cell>
        </row>
        <row r="7">
          <cell r="B7" t="str">
            <v>Technicien Indus</v>
          </cell>
          <cell r="D7" t="str">
            <v>MF01</v>
          </cell>
          <cell r="E7" t="str">
            <v>Briki Mohamed</v>
          </cell>
        </row>
        <row r="8">
          <cell r="B8" t="str">
            <v>Manager</v>
          </cell>
          <cell r="D8" t="str">
            <v>MF2000</v>
          </cell>
          <cell r="E8" t="str">
            <v>Brulin Isabelle</v>
          </cell>
        </row>
        <row r="9">
          <cell r="B9" t="str">
            <v>Magasinier</v>
          </cell>
          <cell r="D9" t="str">
            <v>MI09</v>
          </cell>
          <cell r="E9" t="str">
            <v>Cabanel Aurélien</v>
          </cell>
        </row>
        <row r="10">
          <cell r="B10" t="str">
            <v>Tuyauteur</v>
          </cell>
          <cell r="D10" t="str">
            <v>MP05</v>
          </cell>
          <cell r="E10" t="str">
            <v>Cadart Olivier</v>
          </cell>
        </row>
        <row r="11">
          <cell r="B11" t="str">
            <v>Technicien SPQD</v>
          </cell>
          <cell r="D11" t="str">
            <v>Multi projet</v>
          </cell>
          <cell r="E11" t="str">
            <v>Capelle Estelle</v>
          </cell>
        </row>
        <row r="12">
          <cell r="B12" t="str">
            <v>Technicien Supply Chain</v>
          </cell>
          <cell r="D12" t="str">
            <v>PED MF01</v>
          </cell>
          <cell r="E12" t="str">
            <v>Clouet-Foraison Marjolaine</v>
          </cell>
        </row>
        <row r="13">
          <cell r="B13" t="str">
            <v>Technicien SQA</v>
          </cell>
          <cell r="D13" t="str">
            <v>Test</v>
          </cell>
          <cell r="E13" t="str">
            <v>Cuvillier Mathieu</v>
          </cell>
        </row>
        <row r="14">
          <cell r="B14" t="str">
            <v>Responsable Magasin</v>
          </cell>
          <cell r="D14" t="str">
            <v>Tout projet</v>
          </cell>
          <cell r="E14" t="str">
            <v>Damée Jean-Marc</v>
          </cell>
        </row>
        <row r="15">
          <cell r="B15" t="str">
            <v>Peintre</v>
          </cell>
          <cell r="D15" t="str">
            <v>TTNG</v>
          </cell>
          <cell r="E15" t="str">
            <v>Da-Ré Bruno</v>
          </cell>
        </row>
        <row r="16">
          <cell r="B16" t="str">
            <v>Technicien FWI</v>
          </cell>
          <cell r="D16" t="str">
            <v>Val 208</v>
          </cell>
          <cell r="E16" t="str">
            <v>Depelchin Timothée</v>
          </cell>
        </row>
        <row r="17">
          <cell r="B17" t="str">
            <v>Technicien TLS</v>
          </cell>
          <cell r="E17" t="str">
            <v>Dequidt Romain</v>
          </cell>
        </row>
        <row r="18">
          <cell r="E18" t="str">
            <v>Dervaux stéphane</v>
          </cell>
        </row>
        <row r="19">
          <cell r="E19" t="str">
            <v>Dessaint Jean-Pierre</v>
          </cell>
        </row>
        <row r="20">
          <cell r="E20" t="str">
            <v>Doison yohan</v>
          </cell>
        </row>
        <row r="21">
          <cell r="E21" t="str">
            <v>Duboucher Jean-Yves</v>
          </cell>
        </row>
        <row r="22">
          <cell r="E22" t="str">
            <v>Dumortier Willy</v>
          </cell>
        </row>
        <row r="23">
          <cell r="E23" t="str">
            <v>Duwez patrick</v>
          </cell>
        </row>
        <row r="24">
          <cell r="E24" t="str">
            <v>Eymery olivier</v>
          </cell>
        </row>
        <row r="25">
          <cell r="E25" t="str">
            <v>Farhi Ali</v>
          </cell>
        </row>
        <row r="26">
          <cell r="E26" t="str">
            <v>Fievet Jérémy</v>
          </cell>
        </row>
        <row r="27">
          <cell r="E27" t="str">
            <v>Fondu Philippe</v>
          </cell>
        </row>
        <row r="28">
          <cell r="E28" t="str">
            <v>François Pierre</v>
          </cell>
        </row>
        <row r="29">
          <cell r="E29" t="str">
            <v>Henrard Françis</v>
          </cell>
        </row>
        <row r="30">
          <cell r="E30" t="str">
            <v>Heyse Marc</v>
          </cell>
        </row>
        <row r="31">
          <cell r="E31" t="str">
            <v>Jarzembowski david</v>
          </cell>
        </row>
        <row r="32">
          <cell r="E32" t="str">
            <v>Lefèbvre Bertrand</v>
          </cell>
        </row>
        <row r="33">
          <cell r="E33" t="str">
            <v>Lemire Thierry</v>
          </cell>
        </row>
        <row r="34">
          <cell r="E34" t="str">
            <v>Lemouis Samir</v>
          </cell>
        </row>
        <row r="35">
          <cell r="E35" t="str">
            <v>Leroy cyril</v>
          </cell>
        </row>
        <row r="36">
          <cell r="E36" t="str">
            <v>Lesaege Samuel</v>
          </cell>
        </row>
        <row r="37">
          <cell r="E37" t="str">
            <v>Lutas Jérôme</v>
          </cell>
        </row>
        <row r="38">
          <cell r="E38" t="str">
            <v>Lutas Frédéric</v>
          </cell>
        </row>
        <row r="39">
          <cell r="E39" t="str">
            <v>Mathieu Eric</v>
          </cell>
        </row>
        <row r="40">
          <cell r="E40" t="str">
            <v>Montre Dimitri</v>
          </cell>
        </row>
        <row r="41">
          <cell r="E41" t="str">
            <v>Pezelet Didier</v>
          </cell>
        </row>
        <row r="42">
          <cell r="E42" t="str">
            <v>Pluquet Michel</v>
          </cell>
        </row>
        <row r="43">
          <cell r="E43" t="str">
            <v>Pottier Eric</v>
          </cell>
        </row>
        <row r="44">
          <cell r="E44" t="str">
            <v>Pottier Etienne</v>
          </cell>
        </row>
        <row r="45">
          <cell r="E45" t="str">
            <v>Rault Emilie</v>
          </cell>
        </row>
        <row r="46">
          <cell r="E46" t="str">
            <v>Reb Charles</v>
          </cell>
        </row>
        <row r="47">
          <cell r="E47" t="str">
            <v>Renard J-François</v>
          </cell>
        </row>
        <row r="48">
          <cell r="E48" t="str">
            <v>Richard René</v>
          </cell>
        </row>
        <row r="49">
          <cell r="E49" t="str">
            <v>Riffaut Régis</v>
          </cell>
        </row>
        <row r="50">
          <cell r="E50" t="str">
            <v>Sauvage Pierre</v>
          </cell>
        </row>
        <row r="51">
          <cell r="E51" t="str">
            <v>Segard Didier</v>
          </cell>
        </row>
        <row r="52">
          <cell r="E52" t="str">
            <v>Soares Michel</v>
          </cell>
        </row>
        <row r="53">
          <cell r="E53" t="str">
            <v>Tavernier Romain</v>
          </cell>
        </row>
        <row r="54">
          <cell r="E54" t="str">
            <v>Test</v>
          </cell>
        </row>
        <row r="55">
          <cell r="E55" t="str">
            <v>Verwicht J-Louis</v>
          </cell>
        </row>
        <row r="56">
          <cell r="E56" t="str">
            <v>Vinchon Fabrice</v>
          </cell>
        </row>
        <row r="57">
          <cell r="E57" t="str">
            <v>Wesse Amandine</v>
          </cell>
        </row>
        <row r="58">
          <cell r="E58" t="str">
            <v>Wicke Arnaud</v>
          </cell>
        </row>
        <row r="59">
          <cell r="E59" t="str">
            <v>Xerra Franco</v>
          </cell>
        </row>
        <row r="60">
          <cell r="E60" t="str">
            <v>Zandarco Sylvie</v>
          </cell>
        </row>
        <row r="61">
          <cell r="E61" t="str">
            <v>Dautel Jacques</v>
          </cell>
        </row>
        <row r="62">
          <cell r="E62" t="str">
            <v>Chif Stéphanie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DR26"/>
  <sheetViews>
    <sheetView tabSelected="1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E3" sqref="E3"/>
    </sheetView>
  </sheetViews>
  <sheetFormatPr baseColWidth="10" defaultRowHeight="15" x14ac:dyDescent="0.25"/>
  <cols>
    <col min="1" max="1" width="12.140625" bestFit="1" customWidth="1"/>
    <col min="2" max="2" width="23.7109375" bestFit="1" customWidth="1"/>
    <col min="3" max="3" width="11.5703125" bestFit="1" customWidth="1"/>
    <col min="4" max="4" width="19.28515625" bestFit="1" customWidth="1"/>
    <col min="5" max="5" width="19.85546875" bestFit="1" customWidth="1"/>
    <col min="6" max="6" width="12.42578125" bestFit="1" customWidth="1"/>
    <col min="62" max="62" width="9.140625" bestFit="1" customWidth="1"/>
    <col min="63" max="70" width="11.42578125" hidden="1" customWidth="1"/>
    <col min="71" max="71" width="7.5703125" hidden="1" customWidth="1"/>
    <col min="72" max="81" width="11.42578125" hidden="1" customWidth="1"/>
    <col min="82" max="82" width="22.7109375" bestFit="1" customWidth="1"/>
    <col min="83" max="94" width="11.42578125" hidden="1" customWidth="1"/>
    <col min="95" max="95" width="10.140625" hidden="1" customWidth="1"/>
    <col min="96" max="101" width="11.42578125" hidden="1" customWidth="1"/>
    <col min="102" max="102" width="21.85546875" bestFit="1" customWidth="1"/>
    <col min="103" max="105" width="11.42578125" hidden="1" customWidth="1"/>
    <col min="106" max="106" width="9.85546875" hidden="1" customWidth="1"/>
    <col min="107" max="107" width="9.28515625" hidden="1" customWidth="1"/>
    <col min="108" max="120" width="11.42578125" hidden="1" customWidth="1"/>
    <col min="121" max="121" width="17.140625" bestFit="1" customWidth="1"/>
    <col min="122" max="122" width="14.42578125" bestFit="1" customWidth="1"/>
  </cols>
  <sheetData>
    <row r="3" spans="1:122" ht="15.75" thickBot="1" x14ac:dyDescent="0.3"/>
    <row r="4" spans="1:122" ht="15.75" thickBot="1" x14ac:dyDescent="0.3">
      <c r="A4" s="1"/>
      <c r="B4" s="1"/>
      <c r="C4" s="1"/>
      <c r="D4" s="1"/>
      <c r="E4" s="1"/>
      <c r="F4" s="149" t="s">
        <v>0</v>
      </c>
      <c r="G4" s="149"/>
      <c r="H4" s="149"/>
      <c r="I4" s="150" t="s">
        <v>1</v>
      </c>
      <c r="J4" s="150"/>
      <c r="K4" s="150"/>
      <c r="L4" s="150" t="s">
        <v>2</v>
      </c>
      <c r="M4" s="150"/>
      <c r="N4" s="150"/>
      <c r="O4" s="150" t="s">
        <v>3</v>
      </c>
      <c r="P4" s="150"/>
      <c r="Q4" s="150"/>
      <c r="R4" s="150" t="s">
        <v>4</v>
      </c>
      <c r="S4" s="150"/>
      <c r="T4" s="150"/>
      <c r="U4" s="150" t="s">
        <v>5</v>
      </c>
      <c r="V4" s="150"/>
      <c r="W4" s="150"/>
      <c r="X4" s="150" t="s">
        <v>6</v>
      </c>
      <c r="Y4" s="150"/>
      <c r="Z4" s="150"/>
      <c r="AA4" s="150" t="s">
        <v>7</v>
      </c>
      <c r="AB4" s="150"/>
      <c r="AC4" s="150"/>
      <c r="AD4" s="151" t="s">
        <v>8</v>
      </c>
      <c r="AE4" s="152"/>
      <c r="AF4" s="153"/>
      <c r="AG4" s="151" t="s">
        <v>9</v>
      </c>
      <c r="AH4" s="152"/>
      <c r="AI4" s="153"/>
      <c r="AJ4" s="146" t="s">
        <v>10</v>
      </c>
      <c r="AK4" s="147"/>
      <c r="AL4" s="148"/>
      <c r="AM4" s="146" t="s">
        <v>11</v>
      </c>
      <c r="AN4" s="147"/>
      <c r="AO4" s="148"/>
      <c r="AP4" s="146" t="s">
        <v>12</v>
      </c>
      <c r="AQ4" s="147"/>
      <c r="AR4" s="148"/>
      <c r="AS4" s="157" t="s">
        <v>13</v>
      </c>
      <c r="AT4" s="158"/>
      <c r="AU4" s="158"/>
      <c r="AV4" s="154" t="s">
        <v>14</v>
      </c>
      <c r="AW4" s="155"/>
      <c r="AX4" s="156"/>
      <c r="AY4" s="154" t="s">
        <v>15</v>
      </c>
      <c r="AZ4" s="155"/>
      <c r="BA4" s="156"/>
      <c r="BB4" s="154" t="s">
        <v>16</v>
      </c>
      <c r="BC4" s="155"/>
      <c r="BD4" s="156"/>
      <c r="BE4" s="154" t="s">
        <v>17</v>
      </c>
      <c r="BF4" s="155"/>
      <c r="BG4" s="156"/>
      <c r="BH4" s="154" t="s">
        <v>18</v>
      </c>
      <c r="BI4" s="155"/>
      <c r="BJ4" s="156"/>
      <c r="BK4" s="2"/>
      <c r="BL4" s="2"/>
      <c r="BM4" s="2"/>
      <c r="BN4" s="2"/>
      <c r="BO4" s="2"/>
      <c r="BP4" s="2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</row>
    <row r="5" spans="1:122" x14ac:dyDescent="0.25">
      <c r="A5" s="4" t="s">
        <v>19</v>
      </c>
      <c r="B5" s="5" t="s">
        <v>20</v>
      </c>
      <c r="C5" s="5" t="s">
        <v>21</v>
      </c>
      <c r="D5" s="5" t="s">
        <v>22</v>
      </c>
      <c r="E5" s="6" t="s">
        <v>23</v>
      </c>
      <c r="F5" s="7" t="s">
        <v>24</v>
      </c>
      <c r="G5" s="5" t="s">
        <v>25</v>
      </c>
      <c r="H5" s="6" t="s">
        <v>26</v>
      </c>
      <c r="I5" s="7" t="s">
        <v>24</v>
      </c>
      <c r="J5" s="5" t="s">
        <v>25</v>
      </c>
      <c r="K5" s="6" t="s">
        <v>26</v>
      </c>
      <c r="L5" s="7" t="s">
        <v>24</v>
      </c>
      <c r="M5" s="5" t="s">
        <v>25</v>
      </c>
      <c r="N5" s="6" t="s">
        <v>26</v>
      </c>
      <c r="O5" s="7" t="s">
        <v>24</v>
      </c>
      <c r="P5" s="5" t="s">
        <v>25</v>
      </c>
      <c r="Q5" s="6" t="s">
        <v>26</v>
      </c>
      <c r="R5" s="7" t="s">
        <v>24</v>
      </c>
      <c r="S5" s="5" t="s">
        <v>25</v>
      </c>
      <c r="T5" s="6" t="s">
        <v>26</v>
      </c>
      <c r="U5" s="7" t="s">
        <v>24</v>
      </c>
      <c r="V5" s="5" t="s">
        <v>25</v>
      </c>
      <c r="W5" s="8" t="s">
        <v>26</v>
      </c>
      <c r="X5" s="7" t="s">
        <v>24</v>
      </c>
      <c r="Y5" s="5" t="s">
        <v>25</v>
      </c>
      <c r="Z5" s="6" t="s">
        <v>26</v>
      </c>
      <c r="AA5" s="7" t="s">
        <v>24</v>
      </c>
      <c r="AB5" s="5" t="s">
        <v>25</v>
      </c>
      <c r="AC5" s="6" t="s">
        <v>26</v>
      </c>
      <c r="AD5" s="7" t="s">
        <v>24</v>
      </c>
      <c r="AE5" s="5" t="s">
        <v>25</v>
      </c>
      <c r="AF5" s="6" t="s">
        <v>26</v>
      </c>
      <c r="AG5" s="7" t="s">
        <v>24</v>
      </c>
      <c r="AH5" s="5" t="s">
        <v>25</v>
      </c>
      <c r="AI5" s="6" t="s">
        <v>26</v>
      </c>
      <c r="AJ5" s="7" t="s">
        <v>24</v>
      </c>
      <c r="AK5" s="5" t="s">
        <v>25</v>
      </c>
      <c r="AL5" s="6" t="s">
        <v>26</v>
      </c>
      <c r="AM5" s="7" t="s">
        <v>24</v>
      </c>
      <c r="AN5" s="5" t="s">
        <v>25</v>
      </c>
      <c r="AO5" s="6" t="s">
        <v>26</v>
      </c>
      <c r="AP5" s="7" t="s">
        <v>24</v>
      </c>
      <c r="AQ5" s="5" t="s">
        <v>25</v>
      </c>
      <c r="AR5" s="6" t="s">
        <v>26</v>
      </c>
      <c r="AS5" s="9" t="s">
        <v>27</v>
      </c>
      <c r="AT5" s="5" t="s">
        <v>28</v>
      </c>
      <c r="AU5" s="6" t="s">
        <v>29</v>
      </c>
      <c r="AV5" s="7" t="s">
        <v>24</v>
      </c>
      <c r="AW5" s="5" t="s">
        <v>25</v>
      </c>
      <c r="AX5" s="6" t="s">
        <v>26</v>
      </c>
      <c r="AY5" s="7" t="s">
        <v>24</v>
      </c>
      <c r="AZ5" s="5" t="s">
        <v>25</v>
      </c>
      <c r="BA5" s="6" t="s">
        <v>26</v>
      </c>
      <c r="BB5" s="7" t="s">
        <v>24</v>
      </c>
      <c r="BC5" s="5" t="s">
        <v>25</v>
      </c>
      <c r="BD5" s="6" t="s">
        <v>26</v>
      </c>
      <c r="BE5" s="7" t="s">
        <v>24</v>
      </c>
      <c r="BF5" s="5" t="s">
        <v>25</v>
      </c>
      <c r="BG5" s="6" t="s">
        <v>26</v>
      </c>
      <c r="BH5" s="7" t="s">
        <v>24</v>
      </c>
      <c r="BI5" s="5" t="s">
        <v>25</v>
      </c>
      <c r="BJ5" s="6" t="s">
        <v>26</v>
      </c>
      <c r="BK5" s="10" t="s">
        <v>0</v>
      </c>
      <c r="BL5" s="11" t="s">
        <v>1</v>
      </c>
      <c r="BM5" s="11" t="s">
        <v>2</v>
      </c>
      <c r="BN5" s="12" t="s">
        <v>3</v>
      </c>
      <c r="BO5" s="11" t="s">
        <v>4</v>
      </c>
      <c r="BP5" s="11" t="s">
        <v>5</v>
      </c>
      <c r="BQ5" s="11" t="s">
        <v>6</v>
      </c>
      <c r="BR5" s="11" t="s">
        <v>13</v>
      </c>
      <c r="BS5" s="13" t="s">
        <v>7</v>
      </c>
      <c r="BT5" s="10" t="s">
        <v>30</v>
      </c>
      <c r="BU5" s="11" t="s">
        <v>31</v>
      </c>
      <c r="BV5" s="11" t="s">
        <v>8</v>
      </c>
      <c r="BW5" s="11" t="s">
        <v>10</v>
      </c>
      <c r="BX5" s="11" t="s">
        <v>9</v>
      </c>
      <c r="BY5" s="11" t="s">
        <v>14</v>
      </c>
      <c r="BZ5" s="11" t="s">
        <v>15</v>
      </c>
      <c r="CA5" s="11" t="s">
        <v>16</v>
      </c>
      <c r="CB5" s="11" t="s">
        <v>17</v>
      </c>
      <c r="CC5" s="13" t="s">
        <v>18</v>
      </c>
      <c r="CD5" s="7" t="s">
        <v>32</v>
      </c>
      <c r="CE5" s="5" t="s">
        <v>0</v>
      </c>
      <c r="CF5" s="5" t="s">
        <v>1</v>
      </c>
      <c r="CG5" s="5" t="s">
        <v>2</v>
      </c>
      <c r="CH5" s="14" t="s">
        <v>3</v>
      </c>
      <c r="CI5" s="5" t="s">
        <v>4</v>
      </c>
      <c r="CJ5" s="5" t="s">
        <v>5</v>
      </c>
      <c r="CK5" s="5" t="s">
        <v>6</v>
      </c>
      <c r="CL5" s="5" t="s">
        <v>13</v>
      </c>
      <c r="CM5" s="5" t="s">
        <v>7</v>
      </c>
      <c r="CN5" s="15" t="s">
        <v>30</v>
      </c>
      <c r="CO5" s="15" t="s">
        <v>31</v>
      </c>
      <c r="CP5" s="15" t="s">
        <v>8</v>
      </c>
      <c r="CQ5" s="15" t="s">
        <v>10</v>
      </c>
      <c r="CR5" s="15" t="s">
        <v>9</v>
      </c>
      <c r="CS5" s="15" t="s">
        <v>14</v>
      </c>
      <c r="CT5" s="15" t="s">
        <v>15</v>
      </c>
      <c r="CU5" s="15" t="s">
        <v>16</v>
      </c>
      <c r="CV5" s="15" t="s">
        <v>17</v>
      </c>
      <c r="CW5" s="9" t="s">
        <v>18</v>
      </c>
      <c r="CX5" s="5" t="s">
        <v>33</v>
      </c>
      <c r="CY5" s="5" t="s">
        <v>0</v>
      </c>
      <c r="CZ5" s="5" t="s">
        <v>1</v>
      </c>
      <c r="DA5" s="5" t="s">
        <v>2</v>
      </c>
      <c r="DB5" s="14" t="s">
        <v>3</v>
      </c>
      <c r="DC5" s="5" t="s">
        <v>4</v>
      </c>
      <c r="DD5" s="5" t="s">
        <v>5</v>
      </c>
      <c r="DE5" s="5" t="s">
        <v>6</v>
      </c>
      <c r="DF5" s="5" t="s">
        <v>7</v>
      </c>
      <c r="DG5" s="8" t="s">
        <v>30</v>
      </c>
      <c r="DH5" s="15" t="s">
        <v>31</v>
      </c>
      <c r="DI5" s="15" t="s">
        <v>8</v>
      </c>
      <c r="DJ5" s="15" t="s">
        <v>10</v>
      </c>
      <c r="DK5" s="15" t="s">
        <v>9</v>
      </c>
      <c r="DL5" s="15" t="s">
        <v>14</v>
      </c>
      <c r="DM5" s="15" t="s">
        <v>15</v>
      </c>
      <c r="DN5" s="15" t="s">
        <v>16</v>
      </c>
      <c r="DO5" s="15" t="s">
        <v>17</v>
      </c>
      <c r="DP5" s="9" t="s">
        <v>18</v>
      </c>
      <c r="DQ5" s="5" t="s">
        <v>34</v>
      </c>
      <c r="DR5" s="6" t="s">
        <v>35</v>
      </c>
    </row>
    <row r="6" spans="1:122" x14ac:dyDescent="0.25">
      <c r="A6" s="16" t="s">
        <v>36</v>
      </c>
      <c r="B6" s="17" t="s">
        <v>37</v>
      </c>
      <c r="C6" s="18" t="s">
        <v>37</v>
      </c>
      <c r="D6" s="18" t="s">
        <v>37</v>
      </c>
      <c r="E6" s="19" t="s">
        <v>38</v>
      </c>
      <c r="F6" s="20"/>
      <c r="G6" s="21" t="str">
        <f>IF(OR(F6="",H6="",H6="NOK", H6="Attente"),"",(DATE(YEAR(F6)+2,MONTH(F6),DAY(F6))))</f>
        <v/>
      </c>
      <c r="H6" s="22" t="s">
        <v>39</v>
      </c>
      <c r="I6" s="23"/>
      <c r="J6" s="21" t="str">
        <f>IF(OR(I6="",K6="",K6="NOK", K6="Attente"),"",(DATE(YEAR(I6)+2,MONTH(I6),DAY(I6))))</f>
        <v/>
      </c>
      <c r="K6" s="22" t="s">
        <v>39</v>
      </c>
      <c r="L6" s="23"/>
      <c r="M6" s="21" t="str">
        <f>IF(OR(L6="",N6="",N6="NOK", N6="Attente"),"",(DATE(YEAR(L6)+2,MONTH(L6),DAY(L6))))</f>
        <v/>
      </c>
      <c r="N6" s="22" t="s">
        <v>39</v>
      </c>
      <c r="O6" s="23"/>
      <c r="P6" s="21" t="str">
        <f>IF(OR(O6="",Q6="",Q6="NOK", Q6="Attente"),"",(DATE(YEAR(O6)+2,MONTH(O6),DAY(O6))))</f>
        <v/>
      </c>
      <c r="Q6" s="22" t="s">
        <v>39</v>
      </c>
      <c r="R6" s="23"/>
      <c r="S6" s="21" t="str">
        <f>IF(OR(R6="",T6="",T6="NOK", T6="Attente"),"",(DATE(YEAR(R6)+2,MONTH(R6),DAY(R6))))</f>
        <v/>
      </c>
      <c r="T6" s="22" t="s">
        <v>39</v>
      </c>
      <c r="U6" s="23"/>
      <c r="V6" s="21" t="str">
        <f>IF(OR(U6="",W6="",W6="NOK", W6="Attente"),"",(DATE(YEAR(U6)+2,MONTH(U6),DAY(U6))))</f>
        <v/>
      </c>
      <c r="W6" s="22" t="s">
        <v>39</v>
      </c>
      <c r="X6" s="23"/>
      <c r="Y6" s="21" t="str">
        <f>IF(OR(X6="",Z6="",Z6="NOK", Z6="Attente"),"",(DATE(YEAR(X6)+2,MONTH(X6),DAY(X6))))</f>
        <v/>
      </c>
      <c r="Z6" s="22" t="s">
        <v>39</v>
      </c>
      <c r="AA6" s="23"/>
      <c r="AB6" s="21" t="str">
        <f>IF(OR(AA6="",AC6="",AC6="NOK", AC6="Attente"),"",(DATE(YEAR(AA6)+2,MONTH(AA6),DAY(AA6))))</f>
        <v/>
      </c>
      <c r="AC6" s="22" t="s">
        <v>39</v>
      </c>
      <c r="AD6" s="23"/>
      <c r="AE6" s="21" t="str">
        <f>IF(OR(AD6="",AF6="",AF6="NOK", AF6="Attente"),"",(DATE(YEAR(AD6)+2,MONTH(AD6),DAY(AD6))))</f>
        <v/>
      </c>
      <c r="AF6" s="22" t="s">
        <v>39</v>
      </c>
      <c r="AG6" s="23"/>
      <c r="AH6" s="21" t="str">
        <f>IF(OR(AG6="",AI6="",AI6="NOK", AI6="Attente"),"",(DATE(YEAR(AG6)+2,MONTH(AG6),DAY(AG6))))</f>
        <v/>
      </c>
      <c r="AI6" s="22" t="s">
        <v>39</v>
      </c>
      <c r="AJ6" s="23"/>
      <c r="AK6" s="21" t="str">
        <f>IF(OR(AJ6="",AL6="",AL6="NOK", AL6="Attente"),"",(DATE(YEAR(AJ6)+2,MONTH(AJ6),DAY(AJ6))))</f>
        <v/>
      </c>
      <c r="AL6" s="22" t="s">
        <v>39</v>
      </c>
      <c r="AM6" s="23"/>
      <c r="AN6" s="21" t="str">
        <f>IF(OR(AM6="",AO6="",AO6="NOK", AO6="Attente"),"",(DATE(YEAR(AM6)+3,MONTH(AM6),DAY(AM6))))</f>
        <v/>
      </c>
      <c r="AO6" s="22" t="s">
        <v>39</v>
      </c>
      <c r="AP6" s="23"/>
      <c r="AQ6" s="21" t="str">
        <f>IF(OR(AP6="",AR6="",AR6="NOK", AR6="Attente"),"",(DATE(YEAR(AP6)+3,MONTH(AP6),DAY(AP6))))</f>
        <v/>
      </c>
      <c r="AR6" s="22" t="s">
        <v>39</v>
      </c>
      <c r="AS6" s="23"/>
      <c r="AT6" s="24"/>
      <c r="AU6" s="22" t="s">
        <v>39</v>
      </c>
      <c r="AV6" s="23"/>
      <c r="AW6" s="21" t="str">
        <f>IF(OR(AV6="",AX6="",AX6="NOK", AX6="Attente"),"",(DATE(YEAR(AV6)+3,MONTH(AV6),DAY(AV6))))</f>
        <v/>
      </c>
      <c r="AX6" s="22" t="s">
        <v>39</v>
      </c>
      <c r="AY6" s="23"/>
      <c r="AZ6" s="21" t="str">
        <f>IF(OR(AY6="",BA6="",BA6="NOK", BA6="Attente"),"",(DATE(YEAR(AY6)+3,MONTH(AY6),DAY(AY6))))</f>
        <v/>
      </c>
      <c r="BA6" s="22" t="s">
        <v>39</v>
      </c>
      <c r="BB6" s="23"/>
      <c r="BC6" s="21" t="str">
        <f>IF(OR(BB6="",BD6="",BD6="NOK", BD6="Attente"),"",(DATE(YEAR(BB6)+3,MONTH(BB6),DAY(BB6))))</f>
        <v/>
      </c>
      <c r="BD6" s="22" t="s">
        <v>39</v>
      </c>
      <c r="BE6" s="23"/>
      <c r="BF6" s="21" t="str">
        <f>IF(OR(BE6="",BG6="",BG6="NOK", BG6="Attente"),"",(DATE(YEAR(BE6)+3,MONTH(BE6),DAY(BE6))))</f>
        <v/>
      </c>
      <c r="BG6" s="22" t="s">
        <v>39</v>
      </c>
      <c r="BH6" s="23"/>
      <c r="BI6" s="21" t="str">
        <f>IF(OR(BH6="",BJ6="",BJ6="NOK", BJ6="Attente"),"",(DATE(YEAR(BH6)+3,MONTH(BH6),DAY(BH6))))</f>
        <v/>
      </c>
      <c r="BJ6" s="22" t="s">
        <v>39</v>
      </c>
      <c r="BK6" s="25" t="str">
        <f>IF(OR($E6="Cableur",$E6="Tuyauteur",$E6="Garnisseur",$E6="Technicien TLS",$E6="Technicien Essai",$E6="Technicien FWI",$E6="Technicien de Contrôle"),"R",IF(OR($E6="Soudeur",$E6="Magasinier",$E6="Peintre",$E6="Technicien SQA",$E6="Technicien SPQD",$E6="Responsable Magasin",$E6="Technicien Supply Chain"),"NR",""))</f>
        <v>R</v>
      </c>
      <c r="BL6" s="25" t="str">
        <f>IF(OR($E6="Cableur",$E6="Technicien Essai",$E6="Technicien FWI",$E6="Technicien de Contrôle"),"R",IF(OR($E6="Soudeur",$E6="Garnisseur",$E6="Technicien TLS",$E6="Peintre",$E6="Magasinier",$E6="Tuyauteur",$E6="Peintre",$E6="Technicien SQA",$E6="Technicien SPQD",$E6="Responsable Magasin",$E6="Technicien Supply Chain"),"NR",""))</f>
        <v>NR</v>
      </c>
      <c r="BM6" s="25" t="str">
        <f>IF(OR($E6="Cableur",$E6="Technicien FWI",$E6="Magasinier",$E6="Peintre",$E6="Soudeur",$E6="Garnisseur",$E6="Technicien TLS",$E6="Tuyauteur",$E6="Technicien Essai",$E6="Technicien de Contrôle",$E6="Technicien SQA",$E6="Technicien SPQD",$E6="Responsable Magasin",$E6="Technicien Supply Chain"),"NR","")</f>
        <v>NR</v>
      </c>
      <c r="BN6" s="25" t="str">
        <f>IF(OR($E6="Cableur",$E6="Garnisseur",$E6="Technicien TLS",$E6="Tuyauteur",$E6="Technicien Essai",$E6="Technicien FWI",$E6="Technicien de Contrôle"),"R",IF(OR($E6="Soudeur",$E6="Magasinier",$E6="Peintre",$E6="Technicien SQA",$E6="Technicien SPQD",$E6="Responsable Magasin",$E6="Technicien Supply Chain"),"NR",""))</f>
        <v>R</v>
      </c>
      <c r="BO6" s="25" t="str">
        <f>IF(OR($E6="Cableur",$E6="Garnisseur",$E6="Tuyauteur",$E6="Technicien FWI",$E6="Soudeur",$E6="Peintre",$E6="Magasinier",$E6="Technicien TLS",$E6="Technicien Essai",$E6="Technicien de Contrôle",$E6="Technicien SQA",$E6="Technicien SPQD",$E6="Responsable Magasin",$E6="Technicien Supply Chain"),"NR","")</f>
        <v>NR</v>
      </c>
      <c r="BP6" s="25" t="str">
        <f>IF(OR($E6="Garnisseur",$E6="Technicien TLS",$E6="Tuyauteur",$E6="Technicien de Contrôle"),"R",IF(OR($E6="Soudeur",$E6="Cableur",$E6="Technicien Essai",$E6="Technicien FWI",$E6="Magasinier",$E6="Peintre",$E6="Technicien SQA",$E6="Technicien SPQD",$E6="Responsable Magasin",$E6="Technicien Supply Chain"),"NR",""))</f>
        <v>R</v>
      </c>
      <c r="BQ6" s="25" t="str">
        <f>IF(OR($E6="Cableur",$E6="Garnisseur",$E6="Technicien TLS",$E6="Magasinier",$E6="Tuyauteur",$E6="Technicien Essai",$E6="Technicien de Contrôle"),"R",IF(OR($E6="Soudeur",$E6="Peintre",$E6="Technicien FWI",$E6="Technicien SQA",$E6="Technicien SPQD",$E6="Responsable Magasin",$E6="Technicien Supply Chain"),"NR",""))</f>
        <v>R</v>
      </c>
      <c r="BR6" s="25" t="str">
        <f>IF(OR($E6="Soudeur",$E6="Peintre",$E6="Garnisseur",$E6="Tuyauteur",$E6="Cableur",$E6="Technicien FWI",$E6="Magasinier",$E6="Technicien TLS",$E6="Technicien Essai",$E6="Technicien de Contrôle",$E6="Technicien SQA",$E6="Technicien SPQD",$E6="Responsable Magasin",$E6="Technicien Supply Chain"),"NR","")</f>
        <v>NR</v>
      </c>
      <c r="BS6" s="25" t="str">
        <f>IF(OR($E6="Soudeur",$E6="Garnisseur",$E6="Peintre",$E6="Cableur",$E6="Tuyauteur",$E6="Technicien Essai",$E6="Technicien FWI",$E6="Magasinier",$E6="Technicien TLS",$E6="Technicien de Contrôle",$E6="Technicien SQA",$E6="Technicien SPQD",$E6="Responsable Magasin",$E6="Technicien Supply Chain"),"NR","")</f>
        <v>NR</v>
      </c>
      <c r="BT6" s="25" t="str">
        <f>IF(OR($E6="Soudeur",$E6="Garnisseur",$E6="Peintre",$E6="Cableur",$E6="Tuyauteur",$E6="Technicien Essai",$E6="Technicien FWI",$E6="Magasinier",$E6="Technicien TLS",$E6="Technicien de Contrôle",$E6="Responsable Service",$E6="Manager",$E6="Technicien SQA",$E6="Technicien SPQD",$E6="Responsable Magasin",$E6="Technicien Supply Chain"),"NR","")</f>
        <v>NR</v>
      </c>
      <c r="BU6" s="25" t="str">
        <f>IF(OR($E6="Soudeur",$E6="Garnisseur",$E6="Peintre",$E6="Cableur",$E6="Tuyauteur",$E6="Technicien Essai",$E6="Technicien FWI",$E6="Magasinier",$E6="Technicien TLS",$E6="Technicien de Contrôle",$E6="Responsable Service",$E6="Manager",$E6="Technicien SQA",$E6="Technicien SPQD",$E6="Responsable Magasin",$E6="Technicien Supply Chain"),"NR","")</f>
        <v>NR</v>
      </c>
      <c r="BV6" s="25" t="str">
        <f>IF(OR($E6="Soudeur",$E6="Garnisseur",$E6="Peintre",$E6="Cableur",$E6="Tuyauteur",$E6="Technicien Essai",$E6="Technicien FWI",$E6="Magasinier",$E6="Technicien TLS",$E6="Technicien de Contrôle",$E6="Responsable Service",$E6="Manager",$E6="Technicien SQA",$E6="Technicien SPQD",$E6="Responsable Magasin",$E6="Technicien Supply Chain"),"NR","")</f>
        <v>NR</v>
      </c>
      <c r="BW6" s="25" t="str">
        <f>IF(OR($E6="Soudeur",$E6="Garnisseur",$E6="Peintre",$E6="Cableur",$E6="Tuyauteur",$E6="Technicien Essai",$E6="Technicien FWI",$E6="Magasinier",$E6="Technicien TLS",$E6="Technicien de Contrôle",$E6="Responsable Service",$E6="Manager",$E6="Technicien SQA",$E6="Technicien SPQD",$E6="Responsable Magasin",$E6="Technicien Supply Chain"),"NR","")</f>
        <v>NR</v>
      </c>
      <c r="BX6" s="25" t="str">
        <f>IF(OR($E6="Soudeur",$E6="Garnisseur",$E6="Peintre",$E6="Cableur",$E6="Tuyauteur",$E6="Technicien Essai",$E6="Technicien FWI",$E6="Magasinier",$E6="Technicien TLS",$E6="Technicien de Contrôle",$E6="Responsable Service",$E6="Manager",$E6="Technicien SQA",$E6="Technicien SPQD",$E6="Responsable Magasin",$E6="Technicien Supply Chain"),"NR","")</f>
        <v>NR</v>
      </c>
      <c r="BY6" s="25" t="str">
        <f>IF(OR($E6="Cableur",$E6="Tuyauteur",$E6="Garnisseur",$E6="Technicien TLS",$E6="Technicien Essai",$E6="Technicien FWI",$E6="Technicien de Contrôle",$E6="Soudeur",$E6="Magasinier",$E6="Peintre",$E6="Manager",$E6="Responsable Service",$E6="Technicien Indus",$E6="Technicien SQA",$E6="Technicien SPQD",$E6="Responsable Magasin",$E6="Technicien Supply Chain"),"R")</f>
        <v>R</v>
      </c>
      <c r="BZ6" s="25" t="str">
        <f>IF(OR($E6="Cableur",$E6="Tuyauteur",$E6="Garnisseur",$E6="Technicien TLS",$E6="Technicien Essai",$E6="Technicien FWI",$E6="Technicien de Contrôle",$E6="Soudeur",$E6="Magasinier",$E6="Peintre",$E6="Manager",$E6="Responsable Service",$E6="Technicien Indus",$E6="Technicien SQA",$E6="Technicien SPQD",$E6="Responsable Magasin",$E6="Technicien Supply Chain"),"R")</f>
        <v>R</v>
      </c>
      <c r="CA6" s="25" t="str">
        <f>IF(OR($E6="Cableur",$E6="Tuyauteur",$E6="Garnisseur",$E6="Technicien TLS",$E6="Technicien Essai",$E6="Technicien FWI",$E6="Technicien de Contrôle",$E6="Soudeur",$E6="Magasinier",$E6="Peintre",$E6="Manager",$E6="Responsable Service",$E6="Technicien Indus",$E6="Technicien SQA",$E6="Technicien SPQD",$E6="Responsable Magasin",$E6="Technicien Supply Chain"),"R")</f>
        <v>R</v>
      </c>
      <c r="CB6" s="25" t="str">
        <f>IF(OR($E6="Cableur",$E6="Tuyauteur",$E6="Garnisseur",$E6="Technicien TLS",$E6="Technicien Essai",$E6="Technicien FWI",$E6="Technicien de Contrôle",$E6="Soudeur",$E6="Magasinier",$E6="Peintre",$E6="Manager",$E6="Responsable Service",$E6="Technicien Indus",$E6="Technicien SQA",$E6="Technicien SPQD",$E6="Responsable Magasin",$E6="Technicien Supply Chain"),"R")</f>
        <v>R</v>
      </c>
      <c r="CC6" s="25" t="str">
        <f>IF(OR($E6="Cableur",$E6="Tuyauteur",$E6="Garnisseur",$E6="Technicien TLS",$E6="Technicien Essai",$E6="Technicien FWI",$E6="Technicien de Contrôle",$E6="Soudeur",$E6="Magasinier",$E6="Peintre",$E6="Manager",$E6="Responsable Service",$E6="Technicien Indus",$E6="Technicien SQA",$E6="Technicien SPQD",$E6="Responsable Magasin",$E6="Technicien Supply Chain"),"R")</f>
        <v>R</v>
      </c>
      <c r="CD6" s="26">
        <f>IF(COUNTIF(BK6:CC6,"R")=0,"",COUNTIF(BK6:CC6,"R"))</f>
        <v>9</v>
      </c>
      <c r="CE6" s="27" t="str">
        <f>IF(AND($F6&lt;&gt;"",$BK6="R"),"OB","")</f>
        <v/>
      </c>
      <c r="CF6" s="27" t="str">
        <f>IF(AND($I6&lt;&gt;"",$BL6="R"),"OB","")</f>
        <v/>
      </c>
      <c r="CG6" s="27" t="str">
        <f>IF(AND($L6&lt;&gt;"",$BM6="R"),"OB","")</f>
        <v/>
      </c>
      <c r="CH6" s="27" t="str">
        <f>IF(AND($O6&lt;&gt;"",$BN6="R"),"OB","")</f>
        <v/>
      </c>
      <c r="CI6" s="27" t="str">
        <f>IF(AND($R6&lt;&gt;"",$BO6="R"),"OB","")</f>
        <v/>
      </c>
      <c r="CJ6" s="27" t="str">
        <f>IF(AND($U6&lt;&gt;"",$BP6="R"),"OB","")</f>
        <v/>
      </c>
      <c r="CK6" s="27" t="str">
        <f>IF(AND($X6&lt;&gt;"",$BQ6="R"),"OB","")</f>
        <v/>
      </c>
      <c r="CL6" s="27" t="str">
        <f>IF(AND($AS6&lt;&gt;"",$BR6="R"),"OB","")</f>
        <v/>
      </c>
      <c r="CM6" s="27" t="str">
        <f>IF(AND($AA6&lt;&gt;"",$BS6="R"),"OB","")</f>
        <v/>
      </c>
      <c r="CN6" s="27" t="str">
        <f>IF(AND($AM6&lt;&gt;"",$BT6="R"),"OB","")</f>
        <v/>
      </c>
      <c r="CO6" s="27" t="str">
        <f>IF(AND($AP6&lt;&gt;"",$BU6="R"),"OB","")</f>
        <v/>
      </c>
      <c r="CP6" s="27" t="str">
        <f>IF(AND($AD6&lt;&gt;"",$BV6="R"),"OB","")</f>
        <v/>
      </c>
      <c r="CQ6" s="27" t="str">
        <f>IF(AND($AJ6&lt;&gt;"",$BW6="R"),"OB","")</f>
        <v/>
      </c>
      <c r="CR6" s="27" t="str">
        <f>IF(AND($AG6&lt;&gt;"",$BX6="R"),"OB","")</f>
        <v/>
      </c>
      <c r="CS6" s="27" t="str">
        <f>IF(AND($AV6&lt;&gt;"",$BY6="R"),"OB","")</f>
        <v/>
      </c>
      <c r="CT6" s="27" t="str">
        <f>IF(AND($AY6&lt;&gt;"",$BZ6="R"),"OB","")</f>
        <v/>
      </c>
      <c r="CU6" s="27" t="str">
        <f>IF(AND($BB6&lt;&gt;"",$CA6="R"),"OB","")</f>
        <v/>
      </c>
      <c r="CV6" s="27" t="str">
        <f>IF(AND($BE6&lt;&gt;"",$CB6="R"),"OB","")</f>
        <v/>
      </c>
      <c r="CW6" s="27" t="str">
        <f>IF(AND($BH6&lt;&gt;"",$CC6="R"),"OB","")</f>
        <v/>
      </c>
      <c r="CX6" s="27">
        <f>IF(COUNTIF(CE6:CW6,"OB")=0,0,COUNTIF(CE6:CW6,"OB"))</f>
        <v>0</v>
      </c>
      <c r="CY6" s="27" t="str">
        <f>IF(AND($F6&lt;&gt;"",$BK6="NR"),"NOB","")</f>
        <v/>
      </c>
      <c r="CZ6" s="27" t="str">
        <f>IF(AND($I6&lt;&gt;"",$BL6="NR"),"NOB","")</f>
        <v/>
      </c>
      <c r="DA6" s="27" t="str">
        <f>IF(AND($L6&lt;&gt;"",$BM6="NR"),"NOB","")</f>
        <v/>
      </c>
      <c r="DB6" s="27" t="str">
        <f>IF(AND($O6&lt;&gt;"",$BN6="NR"),"NOB","")</f>
        <v/>
      </c>
      <c r="DC6" s="27" t="str">
        <f>IF(AND($R6&lt;&gt;"",$BO6="NR"),"NOB","")</f>
        <v/>
      </c>
      <c r="DD6" s="27" t="str">
        <f>IF(AND($U6&lt;&gt;"",$BP6="NR"),"NOB","")</f>
        <v/>
      </c>
      <c r="DE6" s="27" t="str">
        <f>IF(AND($X6&lt;&gt;"",$BQ6="NR"),"NOB","")</f>
        <v/>
      </c>
      <c r="DF6" s="27" t="str">
        <f>IF(AND($AA6&lt;&gt;"",$BS6="NR"),"NOB","")</f>
        <v/>
      </c>
      <c r="DG6" s="27" t="str">
        <f>IF(AND($AM6&lt;&gt;"",$BT6="NR"),"NOB","")</f>
        <v/>
      </c>
      <c r="DH6" s="27" t="str">
        <f>IF(AND($AP6&lt;&gt;"",$BU6="NR"),"NOB","")</f>
        <v/>
      </c>
      <c r="DI6" s="27" t="str">
        <f>IF(AND($AD6&lt;&gt;"",$BV6="NR"),"NOB","")</f>
        <v/>
      </c>
      <c r="DJ6" s="27" t="str">
        <f>IF(AND($AJ6&lt;&gt;"",$BW6="NR"),"NOB","")</f>
        <v/>
      </c>
      <c r="DK6" s="27" t="str">
        <f>IF(AND($AG6&lt;&gt;"",$BX6="NR"),"NOB","")</f>
        <v/>
      </c>
      <c r="DL6" s="27" t="str">
        <f>IF(AND($AV6&lt;&gt;"",$BY6="NR"),"NOB","")</f>
        <v/>
      </c>
      <c r="DM6" s="27" t="str">
        <f>IF(AND($AY6&lt;&gt;"",$BZ6="NR"),"NOB","")</f>
        <v/>
      </c>
      <c r="DN6" s="27" t="str">
        <f>IF(AND($BB6&lt;&gt;"",$CA6="NR"),"NOB","")</f>
        <v/>
      </c>
      <c r="DO6" s="27" t="str">
        <f>IF(AND($BE6&lt;&gt;"",$CB6="NR"),"NOB","")</f>
        <v/>
      </c>
      <c r="DP6" s="27" t="str">
        <f>IF(AND($BH6&lt;&gt;"",$CC6="NR"),"NOB","")</f>
        <v/>
      </c>
      <c r="DQ6" s="27">
        <f>IF(COUNTIF(CY6:DP6,"NOB")=0,0,COUNTIF(CY6:DP6,"NOB"))</f>
        <v>0</v>
      </c>
      <c r="DR6" s="28">
        <f>IFERROR(CX6/CD6,"")</f>
        <v>0</v>
      </c>
    </row>
    <row r="7" spans="1:122" x14ac:dyDescent="0.25">
      <c r="A7" s="165" t="s">
        <v>122</v>
      </c>
      <c r="B7" s="166" t="s">
        <v>37</v>
      </c>
      <c r="C7" s="167" t="s">
        <v>37</v>
      </c>
      <c r="D7" s="167" t="s">
        <v>37</v>
      </c>
      <c r="E7" s="168" t="s">
        <v>38</v>
      </c>
      <c r="F7" s="169"/>
      <c r="G7" s="47" t="str">
        <f>IF(OR(F7="",H7="",H7="NOK", H7="Attente"),"",(DATE(YEAR(F7)+2,MONTH(F7),DAY(F7))))</f>
        <v/>
      </c>
      <c r="H7" s="44" t="s">
        <v>39</v>
      </c>
      <c r="I7" s="170"/>
      <c r="J7" s="47" t="str">
        <f>IF(OR(I7="",K7="",K7="NOK", K7="Attente"),"",(DATE(YEAR(I7)+2,MONTH(I7),DAY(I7))))</f>
        <v/>
      </c>
      <c r="K7" s="44" t="s">
        <v>39</v>
      </c>
      <c r="L7" s="170"/>
      <c r="M7" s="47" t="str">
        <f>IF(OR(L7="",N7="",N7="NOK", N7="Attente"),"",(DATE(YEAR(L7)+2,MONTH(L7),DAY(L7))))</f>
        <v/>
      </c>
      <c r="N7" s="44" t="s">
        <v>39</v>
      </c>
      <c r="O7" s="170"/>
      <c r="P7" s="47" t="str">
        <f>IF(OR(O7="",Q7="",Q7="NOK", Q7="Attente"),"",(DATE(YEAR(O7)+2,MONTH(O7),DAY(O7))))</f>
        <v/>
      </c>
      <c r="Q7" s="44" t="s">
        <v>39</v>
      </c>
      <c r="R7" s="170"/>
      <c r="S7" s="47" t="str">
        <f>IF(OR(R7="",T7="",T7="NOK", T7="Attente"),"",(DATE(YEAR(R7)+2,MONTH(R7),DAY(R7))))</f>
        <v/>
      </c>
      <c r="T7" s="44" t="s">
        <v>39</v>
      </c>
      <c r="U7" s="170"/>
      <c r="V7" s="47" t="str">
        <f>IF(OR(U7="",W7="",W7="NOK", W7="Attente"),"",(DATE(YEAR(U7)+2,MONTH(U7),DAY(U7))))</f>
        <v/>
      </c>
      <c r="W7" s="44" t="s">
        <v>39</v>
      </c>
      <c r="X7" s="170"/>
      <c r="Y7" s="47" t="str">
        <f>IF(OR(X7="",Z7="",Z7="NOK", Z7="Attente"),"",(DATE(YEAR(X7)+2,MONTH(X7),DAY(X7))))</f>
        <v/>
      </c>
      <c r="Z7" s="44" t="s">
        <v>39</v>
      </c>
      <c r="AA7" s="170"/>
      <c r="AB7" s="47" t="str">
        <f>IF(OR(AA7="",AC7="",AC7="NOK", AC7="Attente"),"",(DATE(YEAR(AA7)+2,MONTH(AA7),DAY(AA7))))</f>
        <v/>
      </c>
      <c r="AC7" s="44" t="s">
        <v>39</v>
      </c>
      <c r="AD7" s="170"/>
      <c r="AE7" s="47" t="str">
        <f>IF(OR(AD7="",AF7="",AF7="NOK", AF7="Attente"),"",(DATE(YEAR(AD7)+2,MONTH(AD7),DAY(AD7))))</f>
        <v/>
      </c>
      <c r="AF7" s="44" t="s">
        <v>39</v>
      </c>
      <c r="AG7" s="170"/>
      <c r="AH7" s="47" t="str">
        <f>IF(OR(AG7="",AI7="",AI7="NOK", AI7="Attente"),"",(DATE(YEAR(AG7)+2,MONTH(AG7),DAY(AG7))))</f>
        <v/>
      </c>
      <c r="AI7" s="44" t="s">
        <v>39</v>
      </c>
      <c r="AJ7" s="170"/>
      <c r="AK7" s="47" t="str">
        <f>IF(OR(AJ7="",AL7="",AL7="NOK", AL7="Attente"),"",(DATE(YEAR(AJ7)+2,MONTH(AJ7),DAY(AJ7))))</f>
        <v/>
      </c>
      <c r="AL7" s="44" t="s">
        <v>39</v>
      </c>
      <c r="AM7" s="170"/>
      <c r="AN7" s="47" t="str">
        <f>IF(OR(AM7="",AO7="",AO7="NOK", AO7="Attente"),"",(DATE(YEAR(AM7)+3,MONTH(AM7),DAY(AM7))))</f>
        <v/>
      </c>
      <c r="AO7" s="44" t="s">
        <v>39</v>
      </c>
      <c r="AP7" s="170"/>
      <c r="AQ7" s="47" t="str">
        <f>IF(OR(AP7="",AR7="",AR7="NOK", AR7="Attente"),"",(DATE(YEAR(AP7)+3,MONTH(AP7),DAY(AP7))))</f>
        <v/>
      </c>
      <c r="AR7" s="44" t="s">
        <v>39</v>
      </c>
      <c r="AS7" s="170"/>
      <c r="AT7" s="49"/>
      <c r="AU7" s="44" t="s">
        <v>39</v>
      </c>
      <c r="AV7" s="170"/>
      <c r="AW7" s="47" t="str">
        <f>IF(OR(AV7="",AX7="",AX7="NOK", AX7="Attente"),"",(DATE(YEAR(AV7)+3,MONTH(AV7),DAY(AV7))))</f>
        <v/>
      </c>
      <c r="AX7" s="44" t="s">
        <v>39</v>
      </c>
      <c r="AY7" s="170"/>
      <c r="AZ7" s="47" t="str">
        <f>IF(OR(AY7="",BA7="",BA7="NOK", BA7="Attente"),"",(DATE(YEAR(AY7)+3,MONTH(AY7),DAY(AY7))))</f>
        <v/>
      </c>
      <c r="BA7" s="44" t="s">
        <v>39</v>
      </c>
      <c r="BB7" s="170"/>
      <c r="BC7" s="47" t="str">
        <f>IF(OR(BB7="",BD7="",BD7="NOK", BD7="Attente"),"",(DATE(YEAR(BB7)+3,MONTH(BB7),DAY(BB7))))</f>
        <v/>
      </c>
      <c r="BD7" s="44" t="s">
        <v>39</v>
      </c>
      <c r="BE7" s="170"/>
      <c r="BF7" s="47" t="str">
        <f>IF(OR(BE7="",BG7="",BG7="NOK", BG7="Attente"),"",(DATE(YEAR(BE7)+3,MONTH(BE7),DAY(BE7))))</f>
        <v/>
      </c>
      <c r="BG7" s="44" t="s">
        <v>39</v>
      </c>
      <c r="BH7" s="170"/>
      <c r="BI7" s="47" t="str">
        <f>IF(OR(BH7="",BJ7="",BJ7="NOK", BJ7="Attente"),"",(DATE(YEAR(BH7)+3,MONTH(BH7),DAY(BH7))))</f>
        <v/>
      </c>
      <c r="BJ7" s="44" t="s">
        <v>39</v>
      </c>
      <c r="BK7" s="171" t="str">
        <f>IF(OR($E7="Cableur",$E7="Tuyauteur",$E7="Garnisseur",$E7="Technicien TLS",$E7="Technicien Essai",$E7="Technicien FWI",$E7="Technicien de Contrôle"),"R",IF(OR($E7="Soudeur",$E7="Magasinier",$E7="Peintre",$E7="Technicien SQA",$E7="Technicien SPQD",$E7="Responsable Magasin",$E7="Technicien Supply Chain"),"NR",""))</f>
        <v>R</v>
      </c>
      <c r="BL7" s="171" t="str">
        <f>IF(OR($E7="Cableur",$E7="Technicien Essai",$E7="Technicien FWI",$E7="Technicien de Contrôle"),"R",IF(OR($E7="Soudeur",$E7="Garnisseur",$E7="Technicien TLS",$E7="Peintre",$E7="Magasinier",$E7="Tuyauteur",$E7="Peintre",$E7="Technicien SQA",$E7="Technicien SPQD",$E7="Responsable Magasin",$E7="Technicien Supply Chain"),"NR",""))</f>
        <v>NR</v>
      </c>
      <c r="BM7" s="171" t="str">
        <f>IF(OR($E7="Cableur",$E7="Technicien FWI",$E7="Magasinier",$E7="Peintre",$E7="Soudeur",$E7="Garnisseur",$E7="Technicien TLS",$E7="Tuyauteur",$E7="Technicien Essai",$E7="Technicien de Contrôle",$E7="Technicien SQA",$E7="Technicien SPQD",$E7="Responsable Magasin",$E7="Technicien Supply Chain"),"NR","")</f>
        <v>NR</v>
      </c>
      <c r="BN7" s="171" t="str">
        <f>IF(OR($E7="Cableur",$E7="Garnisseur",$E7="Technicien TLS",$E7="Tuyauteur",$E7="Technicien Essai",$E7="Technicien FWI",$E7="Technicien de Contrôle"),"R",IF(OR($E7="Soudeur",$E7="Magasinier",$E7="Peintre",$E7="Technicien SQA",$E7="Technicien SPQD",$E7="Responsable Magasin",$E7="Technicien Supply Chain"),"NR",""))</f>
        <v>R</v>
      </c>
      <c r="BO7" s="171" t="str">
        <f>IF(OR($E7="Cableur",$E7="Garnisseur",$E7="Tuyauteur",$E7="Technicien FWI",$E7="Soudeur",$E7="Peintre",$E7="Magasinier",$E7="Technicien TLS",$E7="Technicien Essai",$E7="Technicien de Contrôle",$E7="Technicien SQA",$E7="Technicien SPQD",$E7="Responsable Magasin",$E7="Technicien Supply Chain"),"NR","")</f>
        <v>NR</v>
      </c>
      <c r="BP7" s="171" t="str">
        <f>IF(OR($E7="Garnisseur",$E7="Technicien TLS",$E7="Tuyauteur",$E7="Technicien de Contrôle"),"R",IF(OR($E7="Soudeur",$E7="Cableur",$E7="Technicien Essai",$E7="Technicien FWI",$E7="Magasinier",$E7="Peintre",$E7="Technicien SQA",$E7="Technicien SPQD",$E7="Responsable Magasin",$E7="Technicien Supply Chain"),"NR",""))</f>
        <v>R</v>
      </c>
      <c r="BQ7" s="171" t="str">
        <f>IF(OR($E7="Cableur",$E7="Garnisseur",$E7="Technicien TLS",$E7="Magasinier",$E7="Tuyauteur",$E7="Technicien Essai",$E7="Technicien de Contrôle"),"R",IF(OR($E7="Soudeur",$E7="Peintre",$E7="Technicien FWI",$E7="Technicien SQA",$E7="Technicien SPQD",$E7="Responsable Magasin",$E7="Technicien Supply Chain"),"NR",""))</f>
        <v>R</v>
      </c>
      <c r="BR7" s="171" t="str">
        <f>IF(OR($E7="Soudeur",$E7="Peintre",$E7="Garnisseur",$E7="Tuyauteur",$E7="Cableur",$E7="Technicien FWI",$E7="Magasinier",$E7="Technicien TLS",$E7="Technicien Essai",$E7="Technicien de Contrôle",$E7="Technicien SQA",$E7="Technicien SPQD",$E7="Responsable Magasin",$E7="Technicien Supply Chain"),"NR","")</f>
        <v>NR</v>
      </c>
      <c r="BS7" s="171" t="str">
        <f>IF(OR($E7="Soudeur",$E7="Garnisseur",$E7="Peintre",$E7="Cableur",$E7="Tuyauteur",$E7="Technicien Essai",$E7="Technicien FWI",$E7="Magasinier",$E7="Technicien TLS",$E7="Technicien de Contrôle",$E7="Technicien SQA",$E7="Technicien SPQD",$E7="Responsable Magasin",$E7="Technicien Supply Chain"),"NR","")</f>
        <v>NR</v>
      </c>
      <c r="BT7" s="171" t="str">
        <f>IF(OR($E7="Soudeur",$E7="Garnisseur",$E7="Peintre",$E7="Cableur",$E7="Tuyauteur",$E7="Technicien Essai",$E7="Technicien FWI",$E7="Magasinier",$E7="Technicien TLS",$E7="Technicien de Contrôle",$E7="Responsable Service",$E7="Manager",$E7="Technicien SQA",$E7="Technicien SPQD",$E7="Responsable Magasin",$E7="Technicien Supply Chain"),"NR","")</f>
        <v>NR</v>
      </c>
      <c r="BU7" s="171" t="str">
        <f>IF(OR($E7="Soudeur",$E7="Garnisseur",$E7="Peintre",$E7="Cableur",$E7="Tuyauteur",$E7="Technicien Essai",$E7="Technicien FWI",$E7="Magasinier",$E7="Technicien TLS",$E7="Technicien de Contrôle",$E7="Responsable Service",$E7="Manager",$E7="Technicien SQA",$E7="Technicien SPQD",$E7="Responsable Magasin",$E7="Technicien Supply Chain"),"NR","")</f>
        <v>NR</v>
      </c>
      <c r="BV7" s="171" t="str">
        <f>IF(OR($E7="Soudeur",$E7="Garnisseur",$E7="Peintre",$E7="Cableur",$E7="Tuyauteur",$E7="Technicien Essai",$E7="Technicien FWI",$E7="Magasinier",$E7="Technicien TLS",$E7="Technicien de Contrôle",$E7="Responsable Service",$E7="Manager",$E7="Technicien SQA",$E7="Technicien SPQD",$E7="Responsable Magasin",$E7="Technicien Supply Chain"),"NR","")</f>
        <v>NR</v>
      </c>
      <c r="BW7" s="171" t="str">
        <f>IF(OR($E7="Soudeur",$E7="Garnisseur",$E7="Peintre",$E7="Cableur",$E7="Tuyauteur",$E7="Technicien Essai",$E7="Technicien FWI",$E7="Magasinier",$E7="Technicien TLS",$E7="Technicien de Contrôle",$E7="Responsable Service",$E7="Manager",$E7="Technicien SQA",$E7="Technicien SPQD",$E7="Responsable Magasin",$E7="Technicien Supply Chain"),"NR","")</f>
        <v>NR</v>
      </c>
      <c r="BX7" s="171" t="str">
        <f>IF(OR($E7="Soudeur",$E7="Garnisseur",$E7="Peintre",$E7="Cableur",$E7="Tuyauteur",$E7="Technicien Essai",$E7="Technicien FWI",$E7="Magasinier",$E7="Technicien TLS",$E7="Technicien de Contrôle",$E7="Responsable Service",$E7="Manager",$E7="Technicien SQA",$E7="Technicien SPQD",$E7="Responsable Magasin",$E7="Technicien Supply Chain"),"NR","")</f>
        <v>NR</v>
      </c>
      <c r="BY7" s="171" t="str">
        <f>IF(OR($E7="Cableur",$E7="Tuyauteur",$E7="Garnisseur",$E7="Technicien TLS",$E7="Technicien Essai",$E7="Technicien FWI",$E7="Technicien de Contrôle",$E7="Soudeur",$E7="Magasinier",$E7="Peintre",$E7="Manager",$E7="Responsable Service",$E7="Technicien Indus",$E7="Technicien SQA",$E7="Technicien SPQD",$E7="Responsable Magasin",$E7="Technicien Supply Chain"),"R")</f>
        <v>R</v>
      </c>
      <c r="BZ7" s="171" t="str">
        <f>IF(OR($E7="Cableur",$E7="Tuyauteur",$E7="Garnisseur",$E7="Technicien TLS",$E7="Technicien Essai",$E7="Technicien FWI",$E7="Technicien de Contrôle",$E7="Soudeur",$E7="Magasinier",$E7="Peintre",$E7="Manager",$E7="Responsable Service",$E7="Technicien Indus",$E7="Technicien SQA",$E7="Technicien SPQD",$E7="Responsable Magasin",$E7="Technicien Supply Chain"),"R")</f>
        <v>R</v>
      </c>
      <c r="CA7" s="171" t="str">
        <f>IF(OR($E7="Cableur",$E7="Tuyauteur",$E7="Garnisseur",$E7="Technicien TLS",$E7="Technicien Essai",$E7="Technicien FWI",$E7="Technicien de Contrôle",$E7="Soudeur",$E7="Magasinier",$E7="Peintre",$E7="Manager",$E7="Responsable Service",$E7="Technicien Indus",$E7="Technicien SQA",$E7="Technicien SPQD",$E7="Responsable Magasin",$E7="Technicien Supply Chain"),"R")</f>
        <v>R</v>
      </c>
      <c r="CB7" s="171" t="str">
        <f>IF(OR($E7="Cableur",$E7="Tuyauteur",$E7="Garnisseur",$E7="Technicien TLS",$E7="Technicien Essai",$E7="Technicien FWI",$E7="Technicien de Contrôle",$E7="Soudeur",$E7="Magasinier",$E7="Peintre",$E7="Manager",$E7="Responsable Service",$E7="Technicien Indus",$E7="Technicien SQA",$E7="Technicien SPQD",$E7="Responsable Magasin",$E7="Technicien Supply Chain"),"R")</f>
        <v>R</v>
      </c>
      <c r="CC7" s="171" t="str">
        <f>IF(OR($E7="Cableur",$E7="Tuyauteur",$E7="Garnisseur",$E7="Technicien TLS",$E7="Technicien Essai",$E7="Technicien FWI",$E7="Technicien de Contrôle",$E7="Soudeur",$E7="Magasinier",$E7="Peintre",$E7="Manager",$E7="Responsable Service",$E7="Technicien Indus",$E7="Technicien SQA",$E7="Technicien SPQD",$E7="Responsable Magasin",$E7="Technicien Supply Chain"),"R")</f>
        <v>R</v>
      </c>
      <c r="CD7" s="51">
        <f>IF(COUNTIF(BK7:CC7,"R")=0,"",COUNTIF(BK7:CC7,"R"))</f>
        <v>9</v>
      </c>
      <c r="CE7" s="52" t="str">
        <f>IF(AND($F7&lt;&gt;"",$BK7="R"),"OB","")</f>
        <v/>
      </c>
      <c r="CF7" s="52" t="str">
        <f>IF(AND($I7&lt;&gt;"",$BL7="R"),"OB","")</f>
        <v/>
      </c>
      <c r="CG7" s="52" t="str">
        <f>IF(AND($L7&lt;&gt;"",$BM7="R"),"OB","")</f>
        <v/>
      </c>
      <c r="CH7" s="52" t="str">
        <f>IF(AND($O7&lt;&gt;"",$BN7="R"),"OB","")</f>
        <v/>
      </c>
      <c r="CI7" s="52" t="str">
        <f>IF(AND($R7&lt;&gt;"",$BO7="R"),"OB","")</f>
        <v/>
      </c>
      <c r="CJ7" s="52" t="str">
        <f>IF(AND($U7&lt;&gt;"",$BP7="R"),"OB","")</f>
        <v/>
      </c>
      <c r="CK7" s="52" t="str">
        <f>IF(AND($X7&lt;&gt;"",$BQ7="R"),"OB","")</f>
        <v/>
      </c>
      <c r="CL7" s="52" t="str">
        <f>IF(AND($AS7&lt;&gt;"",$BR7="R"),"OB","")</f>
        <v/>
      </c>
      <c r="CM7" s="52" t="str">
        <f>IF(AND($AA7&lt;&gt;"",$BS7="R"),"OB","")</f>
        <v/>
      </c>
      <c r="CN7" s="52" t="str">
        <f>IF(AND($AM7&lt;&gt;"",$BT7="R"),"OB","")</f>
        <v/>
      </c>
      <c r="CO7" s="52" t="str">
        <f>IF(AND($AP7&lt;&gt;"",$BU7="R"),"OB","")</f>
        <v/>
      </c>
      <c r="CP7" s="52" t="str">
        <f>IF(AND($AD7&lt;&gt;"",$BV7="R"),"OB","")</f>
        <v/>
      </c>
      <c r="CQ7" s="52" t="str">
        <f>IF(AND($AJ7&lt;&gt;"",$BW7="R"),"OB","")</f>
        <v/>
      </c>
      <c r="CR7" s="52" t="str">
        <f>IF(AND($AG7&lt;&gt;"",$BX7="R"),"OB","")</f>
        <v/>
      </c>
      <c r="CS7" s="52" t="str">
        <f>IF(AND($AV7&lt;&gt;"",$BY7="R"),"OB","")</f>
        <v/>
      </c>
      <c r="CT7" s="52" t="str">
        <f>IF(AND($AY7&lt;&gt;"",$BZ7="R"),"OB","")</f>
        <v/>
      </c>
      <c r="CU7" s="52" t="str">
        <f>IF(AND($BB7&lt;&gt;"",$CA7="R"),"OB","")</f>
        <v/>
      </c>
      <c r="CV7" s="52" t="str">
        <f>IF(AND($BE7&lt;&gt;"",$CB7="R"),"OB","")</f>
        <v/>
      </c>
      <c r="CW7" s="52" t="str">
        <f>IF(AND($BH7&lt;&gt;"",$CC7="R"),"OB","")</f>
        <v/>
      </c>
      <c r="CX7" s="52">
        <f>IF(COUNTIF(CE7:CW7,"OB")=0,0,COUNTIF(CE7:CW7,"OB"))</f>
        <v>0</v>
      </c>
      <c r="CY7" s="52" t="str">
        <f>IF(AND($F7&lt;&gt;"",$BK7="NR"),"NOB","")</f>
        <v/>
      </c>
      <c r="CZ7" s="52" t="str">
        <f>IF(AND($I7&lt;&gt;"",$BL7="NR"),"NOB","")</f>
        <v/>
      </c>
      <c r="DA7" s="52" t="str">
        <f>IF(AND($L7&lt;&gt;"",$BM7="NR"),"NOB","")</f>
        <v/>
      </c>
      <c r="DB7" s="52" t="str">
        <f>IF(AND($O7&lt;&gt;"",$BN7="NR"),"NOB","")</f>
        <v/>
      </c>
      <c r="DC7" s="52" t="str">
        <f>IF(AND($R7&lt;&gt;"",$BO7="NR"),"NOB","")</f>
        <v/>
      </c>
      <c r="DD7" s="52" t="str">
        <f>IF(AND($U7&lt;&gt;"",$BP7="NR"),"NOB","")</f>
        <v/>
      </c>
      <c r="DE7" s="52" t="str">
        <f>IF(AND($X7&lt;&gt;"",$BQ7="NR"),"NOB","")</f>
        <v/>
      </c>
      <c r="DF7" s="52" t="str">
        <f>IF(AND($AA7&lt;&gt;"",$BS7="NR"),"NOB","")</f>
        <v/>
      </c>
      <c r="DG7" s="52" t="str">
        <f>IF(AND($AM7&lt;&gt;"",$BT7="NR"),"NOB","")</f>
        <v/>
      </c>
      <c r="DH7" s="52" t="str">
        <f>IF(AND($AP7&lt;&gt;"",$BU7="NR"),"NOB","")</f>
        <v/>
      </c>
      <c r="DI7" s="52" t="str">
        <f>IF(AND($AD7&lt;&gt;"",$BV7="NR"),"NOB","")</f>
        <v/>
      </c>
      <c r="DJ7" s="52" t="str">
        <f>IF(AND($AJ7&lt;&gt;"",$BW7="NR"),"NOB","")</f>
        <v/>
      </c>
      <c r="DK7" s="52" t="str">
        <f>IF(AND($AG7&lt;&gt;"",$BX7="NR"),"NOB","")</f>
        <v/>
      </c>
      <c r="DL7" s="52" t="str">
        <f>IF(AND($AV7&lt;&gt;"",$BY7="NR"),"NOB","")</f>
        <v/>
      </c>
      <c r="DM7" s="52" t="str">
        <f>IF(AND($AY7&lt;&gt;"",$BZ7="NR"),"NOB","")</f>
        <v/>
      </c>
      <c r="DN7" s="52" t="str">
        <f>IF(AND($BB7&lt;&gt;"",$CA7="NR"),"NOB","")</f>
        <v/>
      </c>
      <c r="DO7" s="52" t="str">
        <f>IF(AND($BE7&lt;&gt;"",$CB7="NR"),"NOB","")</f>
        <v/>
      </c>
      <c r="DP7" s="52" t="str">
        <f>IF(AND($BH7&lt;&gt;"",$CC7="NR"),"NOB","")</f>
        <v/>
      </c>
      <c r="DQ7" s="52">
        <f>IF(COUNTIF(CY7:DP7,"NOB")=0,0,COUNTIF(CY7:DP7,"NOB"))</f>
        <v>0</v>
      </c>
      <c r="DR7" s="172">
        <f>IFERROR(CX7/CD7,"")</f>
        <v>0</v>
      </c>
    </row>
    <row r="8" spans="1:122" x14ac:dyDescent="0.25">
      <c r="A8" s="29" t="s">
        <v>40</v>
      </c>
      <c r="B8" s="30" t="s">
        <v>41</v>
      </c>
      <c r="C8" s="18" t="s">
        <v>42</v>
      </c>
      <c r="D8" s="18" t="s">
        <v>43</v>
      </c>
      <c r="E8" s="31" t="s">
        <v>38</v>
      </c>
      <c r="F8" s="32">
        <v>41353</v>
      </c>
      <c r="G8" s="21">
        <f>IF(OR(F8="",H8="",H8="NOK", H8="Attente"),"",(DATE(YEAR(F8)+2,MONTH(F8),DAY(F8))))</f>
        <v>42083</v>
      </c>
      <c r="H8" s="33" t="s">
        <v>44</v>
      </c>
      <c r="I8" s="34"/>
      <c r="J8" s="21" t="str">
        <f>IF(OR(I8="",K8="",K8="NOK", K8="Attente"),"",(DATE(YEAR(I8)+2,MONTH(I8),DAY(I8))))</f>
        <v/>
      </c>
      <c r="K8" s="22" t="s">
        <v>39</v>
      </c>
      <c r="L8" s="35">
        <v>41656</v>
      </c>
      <c r="M8" s="21">
        <f>IF(OR(L8="",N8="",N8="NOK", N8="Attente"),"",(DATE(YEAR(L8)+2,MONTH(L8),DAY(L8))))</f>
        <v>42386</v>
      </c>
      <c r="N8" s="33" t="s">
        <v>44</v>
      </c>
      <c r="O8" s="34"/>
      <c r="P8" s="21" t="str">
        <f>IF(OR(O8="",Q8="",Q8="NOK", Q8="Attente"),"",(DATE(YEAR(O8)+2,MONTH(O8),DAY(O8))))</f>
        <v/>
      </c>
      <c r="Q8" s="31" t="s">
        <v>39</v>
      </c>
      <c r="R8" s="34"/>
      <c r="S8" s="21" t="str">
        <f>IF(OR(R8="",T8="",T8="NOK", T8="Attente"),"",(DATE(YEAR(R8)+2,MONTH(R8),DAY(R8))))</f>
        <v/>
      </c>
      <c r="T8" s="31" t="s">
        <v>39</v>
      </c>
      <c r="U8" s="35">
        <v>41744</v>
      </c>
      <c r="V8" s="21">
        <f>IF(OR(U8="",W8="",W8="NOK", W8="Attente"),"",(DATE(YEAR(U8)+2,MONTH(U8),DAY(U8))))</f>
        <v>42475</v>
      </c>
      <c r="W8" s="31" t="s">
        <v>44</v>
      </c>
      <c r="X8" s="35">
        <v>41534</v>
      </c>
      <c r="Y8" s="21">
        <f>IF(OR(X8="",Z8="",Z8="NOK", Z8="Attente"),"",(DATE(YEAR(X8)+2,MONTH(X8),DAY(X8))))</f>
        <v>42264</v>
      </c>
      <c r="Z8" s="22" t="s">
        <v>44</v>
      </c>
      <c r="AA8" s="35">
        <v>41423</v>
      </c>
      <c r="AB8" s="21">
        <f>IF(OR(AA8="",AC8="",AC8="NOK", AC8="Attente"),"",(DATE(YEAR(AA8)+2,MONTH(AA8),DAY(AA8))))</f>
        <v>42153</v>
      </c>
      <c r="AC8" s="33" t="s">
        <v>44</v>
      </c>
      <c r="AD8" s="35"/>
      <c r="AE8" s="21" t="str">
        <f t="shared" ref="AE8:AE26" si="0">IF(OR(AD8="",AF8="",AF8="NOK", AF8="Attente"),"",(DATE(YEAR(AD8)+2,MONTH(AD8),DAY(AD8))))</f>
        <v/>
      </c>
      <c r="AF8" s="22" t="s">
        <v>39</v>
      </c>
      <c r="AG8" s="35"/>
      <c r="AH8" s="21" t="str">
        <f t="shared" ref="AH8:AH26" si="1">IF(OR(AG8="",AI8="",AI8="NOK", AI8="Attente"),"",(DATE(YEAR(AG8)+2,MONTH(AG8),DAY(AG8))))</f>
        <v/>
      </c>
      <c r="AI8" s="22" t="s">
        <v>39</v>
      </c>
      <c r="AJ8" s="36"/>
      <c r="AK8" s="21" t="str">
        <f t="shared" ref="AK8:AK26" si="2">IF(OR(AJ8="",AL8="",AL8="NOK", AL8="Attente"),"",(DATE(YEAR(AJ8)+2,MONTH(AJ8),DAY(AJ8))))</f>
        <v/>
      </c>
      <c r="AL8" s="22" t="s">
        <v>39</v>
      </c>
      <c r="AM8" s="37"/>
      <c r="AN8" s="21" t="str">
        <f t="shared" ref="AN8:AN26" si="3">IF(OR(AM8="",AO8="",AO8="NOK", AO8="Attente"),"",(DATE(YEAR(AM8)+3,MONTH(AM8),DAY(AM8))))</f>
        <v/>
      </c>
      <c r="AO8" s="31" t="s">
        <v>39</v>
      </c>
      <c r="AP8" s="37"/>
      <c r="AQ8" s="38" t="str">
        <f t="shared" ref="AQ8:AQ26" si="4">IF(OR(AP8="",AR8="",AR8="NOK", AR8="Attente"),"",(DATE(YEAR(AP8)+3,MONTH(AP8),DAY(AP8))))</f>
        <v/>
      </c>
      <c r="AR8" s="31" t="s">
        <v>39</v>
      </c>
      <c r="AS8" s="37">
        <v>40669</v>
      </c>
      <c r="AT8" s="24"/>
      <c r="AU8" s="31" t="s">
        <v>44</v>
      </c>
      <c r="AV8" s="35">
        <v>41661</v>
      </c>
      <c r="AW8" s="21">
        <f t="shared" ref="AW8:AW26" si="5">IF(OR(AV8="",AX8="",AX8="NOK", AX8="Attente"),"",(DATE(YEAR(AV8)+3,MONTH(AV8),DAY(AV8))))</f>
        <v>42757</v>
      </c>
      <c r="AX8" s="22" t="s">
        <v>44</v>
      </c>
      <c r="AY8" s="35"/>
      <c r="AZ8" s="21" t="str">
        <f t="shared" ref="AZ8:AZ26" si="6">IF(OR(AY8="",BA8="",BA8="NOK", BA8="Attente"),"",(DATE(YEAR(AY8)+3,MONTH(AY8),DAY(AY8))))</f>
        <v/>
      </c>
      <c r="BA8" s="22" t="s">
        <v>39</v>
      </c>
      <c r="BB8" s="35"/>
      <c r="BC8" s="21" t="str">
        <f t="shared" ref="BC8:BC26" si="7">IF(OR(BB8="",BD8="",BD8="NOK", BD8="Attente"),"",(DATE(YEAR(BB8)+3,MONTH(BB8),DAY(BB8))))</f>
        <v/>
      </c>
      <c r="BD8" s="22" t="s">
        <v>39</v>
      </c>
      <c r="BE8" s="35">
        <v>41472</v>
      </c>
      <c r="BF8" s="21">
        <f t="shared" ref="BF8:BF26" si="8">IF(OR(BE8="",BG8="",BG8="NOK", BG8="Attente"),"",(DATE(YEAR(BE8)+3,MONTH(BE8),DAY(BE8))))</f>
        <v>42568</v>
      </c>
      <c r="BG8" s="22" t="s">
        <v>44</v>
      </c>
      <c r="BH8" s="35"/>
      <c r="BI8" s="21" t="str">
        <f t="shared" ref="BI8:BI26" si="9">IF(OR(BH8="",BJ8="",BJ8="NOK", BJ8="Attente"),"",(DATE(YEAR(BH8)+3,MONTH(BH8),DAY(BH8))))</f>
        <v/>
      </c>
      <c r="BJ8" s="22" t="s">
        <v>39</v>
      </c>
      <c r="BK8" s="25" t="str">
        <f t="shared" ref="BK8:BK26" si="10">IF(OR($E8="Cableur",$E8="Tuyauteur",$E8="Garnisseur",$E8="Technicien TLS",$E8="Technicien Essai",$E8="Technicien FWI",$E8="Technicien de Contrôle"),"R",IF(OR($E8="Soudeur",$E8="Magasinier",$E8="Peintre",$E8="Technicien SQA",$E8="Technicien SPQD",$E8="Responsable Magasin",$E8="Technicien Supply Chain"),"NR",""))</f>
        <v>R</v>
      </c>
      <c r="BL8" s="25" t="str">
        <f t="shared" ref="BL8:BL26" si="11">IF(OR($E8="Cableur",$E8="Technicien Essai",$E8="Technicien FWI",$E8="Technicien de Contrôle"),"R",IF(OR($E8="Soudeur",$E8="Garnisseur",$E8="Technicien TLS",$E8="Peintre",$E8="Magasinier",$E8="Tuyauteur",$E8="Peintre",$E8="Technicien SQA",$E8="Technicien SPQD",$E8="Responsable Magasin",$E8="Technicien Supply Chain"),"NR",""))</f>
        <v>NR</v>
      </c>
      <c r="BM8" s="25" t="str">
        <f t="shared" ref="BM8:BM26" si="12">IF(OR($E8="Cableur",$E8="Technicien FWI",$E8="Magasinier",$E8="Peintre",$E8="Soudeur",$E8="Garnisseur",$E8="Technicien TLS",$E8="Tuyauteur",$E8="Technicien Essai",$E8="Technicien de Contrôle",$E8="Technicien SQA",$E8="Technicien SPQD",$E8="Responsable Magasin",$E8="Technicien Supply Chain"),"NR","")</f>
        <v>NR</v>
      </c>
      <c r="BN8" s="25" t="str">
        <f t="shared" ref="BN8:BN26" si="13">IF(OR($E8="Cableur",$E8="Garnisseur",$E8="Technicien TLS",$E8="Tuyauteur",$E8="Technicien Essai",$E8="Technicien FWI",$E8="Technicien de Contrôle"),"R",IF(OR($E8="Soudeur",$E8="Magasinier",$E8="Peintre",$E8="Technicien SQA",$E8="Technicien SPQD",$E8="Responsable Magasin",$E8="Technicien Supply Chain"),"NR",""))</f>
        <v>R</v>
      </c>
      <c r="BO8" s="25" t="str">
        <f t="shared" ref="BO8:BO26" si="14">IF(OR($E8="Cableur",$E8="Garnisseur",$E8="Tuyauteur",$E8="Technicien FWI",$E8="Soudeur",$E8="Peintre",$E8="Magasinier",$E8="Technicien TLS",$E8="Technicien Essai",$E8="Technicien de Contrôle",$E8="Technicien SQA",$E8="Technicien SPQD",$E8="Responsable Magasin",$E8="Technicien Supply Chain"),"NR","")</f>
        <v>NR</v>
      </c>
      <c r="BP8" s="25" t="str">
        <f t="shared" ref="BP8:BP26" si="15">IF(OR($E8="Garnisseur",$E8="Technicien TLS",$E8="Tuyauteur",$E8="Technicien de Contrôle"),"R",IF(OR($E8="Soudeur",$E8="Cableur",$E8="Technicien Essai",$E8="Technicien FWI",$E8="Magasinier",$E8="Peintre",$E8="Technicien SQA",$E8="Technicien SPQD",$E8="Responsable Magasin",$E8="Technicien Supply Chain"),"NR",""))</f>
        <v>R</v>
      </c>
      <c r="BQ8" s="25" t="str">
        <f t="shared" ref="BQ8:BQ26" si="16">IF(OR($E8="Cableur",$E8="Garnisseur",$E8="Technicien TLS",$E8="Magasinier",$E8="Tuyauteur",$E8="Technicien Essai",$E8="Technicien de Contrôle"),"R",IF(OR($E8="Soudeur",$E8="Peintre",$E8="Technicien FWI",$E8="Technicien SQA",$E8="Technicien SPQD",$E8="Responsable Magasin",$E8="Technicien Supply Chain"),"NR",""))</f>
        <v>R</v>
      </c>
      <c r="BR8" s="25" t="str">
        <f t="shared" ref="BR8:BR26" si="17">IF(OR($E8="Soudeur",$E8="Peintre",$E8="Garnisseur",$E8="Tuyauteur",$E8="Cableur",$E8="Technicien FWI",$E8="Magasinier",$E8="Technicien TLS",$E8="Technicien Essai",$E8="Technicien de Contrôle",$E8="Technicien SQA",$E8="Technicien SPQD",$E8="Responsable Magasin",$E8="Technicien Supply Chain"),"NR","")</f>
        <v>NR</v>
      </c>
      <c r="BS8" s="25" t="str">
        <f t="shared" ref="BS8:BS26" si="18">IF(OR($E8="Soudeur",$E8="Garnisseur",$E8="Peintre",$E8="Cableur",$E8="Tuyauteur",$E8="Technicien Essai",$E8="Technicien FWI",$E8="Magasinier",$E8="Technicien TLS",$E8="Technicien de Contrôle",$E8="Technicien SQA",$E8="Technicien SPQD",$E8="Responsable Magasin",$E8="Technicien Supply Chain"),"NR","")</f>
        <v>NR</v>
      </c>
      <c r="BT8" s="25" t="str">
        <f t="shared" ref="BT8:BX17" si="19">IF(OR($E8="Soudeur",$E8="Garnisseur",$E8="Peintre",$E8="Cableur",$E8="Tuyauteur",$E8="Technicien Essai",$E8="Technicien FWI",$E8="Magasinier",$E8="Technicien TLS",$E8="Technicien de Contrôle",$E8="Responsable Service",$E8="Manager",$E8="Technicien SQA",$E8="Technicien SPQD",$E8="Responsable Magasin",$E8="Technicien Supply Chain"),"NR","")</f>
        <v>NR</v>
      </c>
      <c r="BU8" s="25" t="str">
        <f t="shared" si="19"/>
        <v>NR</v>
      </c>
      <c r="BV8" s="25" t="str">
        <f t="shared" si="19"/>
        <v>NR</v>
      </c>
      <c r="BW8" s="25" t="str">
        <f t="shared" si="19"/>
        <v>NR</v>
      </c>
      <c r="BX8" s="25" t="str">
        <f t="shared" si="19"/>
        <v>NR</v>
      </c>
      <c r="BY8" s="25" t="str">
        <f t="shared" ref="BY8:CC17" si="20">IF(OR($E8="Cableur",$E8="Tuyauteur",$E8="Garnisseur",$E8="Technicien TLS",$E8="Technicien Essai",$E8="Technicien FWI",$E8="Technicien de Contrôle",$E8="Soudeur",$E8="Magasinier",$E8="Peintre",$E8="Manager",$E8="Responsable Service",$E8="Technicien Indus",$E8="Technicien SQA",$E8="Technicien SPQD",$E8="Responsable Magasin",$E8="Technicien Supply Chain"),"R")</f>
        <v>R</v>
      </c>
      <c r="BZ8" s="25" t="str">
        <f t="shared" si="20"/>
        <v>R</v>
      </c>
      <c r="CA8" s="25" t="str">
        <f t="shared" si="20"/>
        <v>R</v>
      </c>
      <c r="CB8" s="25" t="str">
        <f t="shared" si="20"/>
        <v>R</v>
      </c>
      <c r="CC8" s="25" t="str">
        <f t="shared" si="20"/>
        <v>R</v>
      </c>
      <c r="CD8" s="26">
        <f t="shared" ref="CD8:CD26" si="21">IF(COUNTIF(BK8:CC8,"R")=0,"",COUNTIF(BK8:CC8,"R"))</f>
        <v>9</v>
      </c>
      <c r="CE8" s="27" t="str">
        <f t="shared" ref="CE8:CE26" si="22">IF(AND($F8&lt;&gt;"",$BK8="R"),"OB","")</f>
        <v>OB</v>
      </c>
      <c r="CF8" s="27" t="str">
        <f t="shared" ref="CF8:CF26" si="23">IF(AND($I8&lt;&gt;"",$BL8="R"),"OB","")</f>
        <v/>
      </c>
      <c r="CG8" s="27" t="str">
        <f t="shared" ref="CG8:CG26" si="24">IF(AND($L8&lt;&gt;"",$BM8="R"),"OB","")</f>
        <v/>
      </c>
      <c r="CH8" s="27" t="str">
        <f t="shared" ref="CH8:CH26" si="25">IF(AND($O8&lt;&gt;"",$BN8="R"),"OB","")</f>
        <v/>
      </c>
      <c r="CI8" s="27" t="str">
        <f t="shared" ref="CI8:CI26" si="26">IF(AND($R8&lt;&gt;"",$BO8="R"),"OB","")</f>
        <v/>
      </c>
      <c r="CJ8" s="27" t="str">
        <f t="shared" ref="CJ8:CJ26" si="27">IF(AND($U8&lt;&gt;"",$BP8="R"),"OB","")</f>
        <v>OB</v>
      </c>
      <c r="CK8" s="27" t="str">
        <f t="shared" ref="CK8:CK26" si="28">IF(AND($X8&lt;&gt;"",$BQ8="R"),"OB","")</f>
        <v>OB</v>
      </c>
      <c r="CL8" s="27" t="str">
        <f t="shared" ref="CL8:CL26" si="29">IF(AND($AS8&lt;&gt;"",$BR8="R"),"OB","")</f>
        <v/>
      </c>
      <c r="CM8" s="27" t="str">
        <f t="shared" ref="CM8:CM26" si="30">IF(AND($AA8&lt;&gt;"",$BS8="R"),"OB","")</f>
        <v/>
      </c>
      <c r="CN8" s="27" t="str">
        <f t="shared" ref="CN8:CN26" si="31">IF(AND($AM8&lt;&gt;"",$BT8="R"),"OB","")</f>
        <v/>
      </c>
      <c r="CO8" s="27" t="str">
        <f t="shared" ref="CO8:CO26" si="32">IF(AND($AP8&lt;&gt;"",$BU8="R"),"OB","")</f>
        <v/>
      </c>
      <c r="CP8" s="27" t="str">
        <f t="shared" ref="CP8:CP26" si="33">IF(AND($AD8&lt;&gt;"",$BV8="R"),"OB","")</f>
        <v/>
      </c>
      <c r="CQ8" s="27" t="str">
        <f t="shared" ref="CQ8:CQ26" si="34">IF(AND($AJ8&lt;&gt;"",$BW8="R"),"OB","")</f>
        <v/>
      </c>
      <c r="CR8" s="27" t="str">
        <f t="shared" ref="CR8:CR26" si="35">IF(AND($AG8&lt;&gt;"",$BX8="R"),"OB","")</f>
        <v/>
      </c>
      <c r="CS8" s="27" t="str">
        <f t="shared" ref="CS8:CS26" si="36">IF(AND($AV8&lt;&gt;"",$BY8="R"),"OB","")</f>
        <v>OB</v>
      </c>
      <c r="CT8" s="27" t="str">
        <f t="shared" ref="CT8:CT26" si="37">IF(AND($AY8&lt;&gt;"",$BZ8="R"),"OB","")</f>
        <v/>
      </c>
      <c r="CU8" s="27" t="str">
        <f t="shared" ref="CU8:CU26" si="38">IF(AND($BB8&lt;&gt;"",$CA8="R"),"OB","")</f>
        <v/>
      </c>
      <c r="CV8" s="27" t="str">
        <f t="shared" ref="CV8:CV26" si="39">IF(AND($BE8&lt;&gt;"",$CB8="R"),"OB","")</f>
        <v>OB</v>
      </c>
      <c r="CW8" s="27" t="str">
        <f t="shared" ref="CW8:CW26" si="40">IF(AND($BH8&lt;&gt;"",$CC8="R"),"OB","")</f>
        <v/>
      </c>
      <c r="CX8" s="27">
        <f t="shared" ref="CX8:CX26" si="41">IF(COUNTIF(CE8:CW8,"OB")=0,0,COUNTIF(CE8:CW8,"OB"))</f>
        <v>5</v>
      </c>
      <c r="CY8" s="27" t="str">
        <f t="shared" ref="CY8:CY26" si="42">IF(AND($F8&lt;&gt;"",$BK8="NR"),"NOB","")</f>
        <v/>
      </c>
      <c r="CZ8" s="27" t="str">
        <f t="shared" ref="CZ8:CZ26" si="43">IF(AND($I8&lt;&gt;"",$BL8="NR"),"NOB","")</f>
        <v/>
      </c>
      <c r="DA8" s="27" t="str">
        <f t="shared" ref="DA8:DA26" si="44">IF(AND($L8&lt;&gt;"",$BM8="NR"),"NOB","")</f>
        <v>NOB</v>
      </c>
      <c r="DB8" s="27" t="str">
        <f t="shared" ref="DB8:DB26" si="45">IF(AND($O8&lt;&gt;"",$BN8="NR"),"NOB","")</f>
        <v/>
      </c>
      <c r="DC8" s="27" t="str">
        <f t="shared" ref="DC8:DC26" si="46">IF(AND($R8&lt;&gt;"",$BO8="NR"),"NOB","")</f>
        <v/>
      </c>
      <c r="DD8" s="27" t="str">
        <f t="shared" ref="DD8:DD26" si="47">IF(AND($U8&lt;&gt;"",$BP8="NR"),"NOB","")</f>
        <v/>
      </c>
      <c r="DE8" s="27" t="str">
        <f t="shared" ref="DE8:DE26" si="48">IF(AND($X8&lt;&gt;"",$BQ8="NR"),"NOB","")</f>
        <v/>
      </c>
      <c r="DF8" s="27" t="str">
        <f t="shared" ref="DF8:DF26" si="49">IF(AND($AA8&lt;&gt;"",$BS8="NR"),"NOB","")</f>
        <v>NOB</v>
      </c>
      <c r="DG8" s="27" t="str">
        <f t="shared" ref="DG8:DG26" si="50">IF(AND($AM8&lt;&gt;"",$BT8="NR"),"NOB","")</f>
        <v/>
      </c>
      <c r="DH8" s="27" t="str">
        <f t="shared" ref="DH8:DH26" si="51">IF(AND($AP8&lt;&gt;"",$BU8="NR"),"NOB","")</f>
        <v/>
      </c>
      <c r="DI8" s="27" t="str">
        <f t="shared" ref="DI8:DI26" si="52">IF(AND($AD8&lt;&gt;"",$BV8="NR"),"NOB","")</f>
        <v/>
      </c>
      <c r="DJ8" s="27" t="str">
        <f t="shared" ref="DJ8:DJ26" si="53">IF(AND($AJ8&lt;&gt;"",$BW8="NR"),"NOB","")</f>
        <v/>
      </c>
      <c r="DK8" s="27" t="str">
        <f t="shared" ref="DK8:DK26" si="54">IF(AND($AG8&lt;&gt;"",$BX8="NR"),"NOB","")</f>
        <v/>
      </c>
      <c r="DL8" s="27" t="str">
        <f t="shared" ref="DL8:DL26" si="55">IF(AND($AV8&lt;&gt;"",$BY8="NR"),"NOB","")</f>
        <v/>
      </c>
      <c r="DM8" s="27" t="str">
        <f t="shared" ref="DM8:DM26" si="56">IF(AND($AY8&lt;&gt;"",$BZ8="NR"),"NOB","")</f>
        <v/>
      </c>
      <c r="DN8" s="27" t="str">
        <f t="shared" ref="DN8:DN26" si="57">IF(AND($BB8&lt;&gt;"",$CA8="NR"),"NOB","")</f>
        <v/>
      </c>
      <c r="DO8" s="27" t="str">
        <f t="shared" ref="DO8:DO26" si="58">IF(AND($BE8&lt;&gt;"",$CB8="NR"),"NOB","")</f>
        <v/>
      </c>
      <c r="DP8" s="27" t="str">
        <f t="shared" ref="DP8:DP26" si="59">IF(AND($BH8&lt;&gt;"",$CC8="NR"),"NOB","")</f>
        <v/>
      </c>
      <c r="DQ8" s="27">
        <f t="shared" ref="DQ8:DQ26" si="60">IF(COUNTIF(CY8:DP8,"NOB")=0,0,COUNTIF(CY8:DP8,"NOB"))</f>
        <v>2</v>
      </c>
      <c r="DR8" s="28">
        <f t="shared" ref="DR8:DR26" si="61">IFERROR(CX8/CD8,"")</f>
        <v>0.55555555555555558</v>
      </c>
    </row>
    <row r="9" spans="1:122" x14ac:dyDescent="0.25">
      <c r="A9" s="39" t="s">
        <v>45</v>
      </c>
      <c r="B9" s="40" t="s">
        <v>46</v>
      </c>
      <c r="C9" s="41" t="s">
        <v>47</v>
      </c>
      <c r="D9" s="41" t="s">
        <v>48</v>
      </c>
      <c r="E9" s="42" t="s">
        <v>49</v>
      </c>
      <c r="F9" s="40"/>
      <c r="G9" s="43" t="str">
        <f>IF(OR(F9="",H9="",H9="NOK", H9="Attente"),"",(DATE(YEAR(F9)+3,MONTH(F9),DAY(F9))))</f>
        <v/>
      </c>
      <c r="H9" s="44" t="s">
        <v>39</v>
      </c>
      <c r="I9" s="45">
        <v>41464</v>
      </c>
      <c r="J9" s="43">
        <f>IF(OR(I9="",K9="",K9="NOK", K9="Attente"),"",(DATE(YEAR(I9)+3,MONTH(I9),DAY(I9))))</f>
        <v>42560</v>
      </c>
      <c r="K9" s="44" t="s">
        <v>44</v>
      </c>
      <c r="L9" s="46"/>
      <c r="M9" s="47" t="str">
        <f>IF(OR(L9="",N9="",N9="NOK", N9="Attente"),"",(DATE(YEAR(L9)+3,MONTH(L9),DAY(L9))))</f>
        <v/>
      </c>
      <c r="N9" s="48" t="s">
        <v>39</v>
      </c>
      <c r="O9" s="46"/>
      <c r="P9" s="47" t="str">
        <f>IF(OR(O9="",Q9="",Q9="NOK", Q9="Attente"),"",(DATE(YEAR(O9)+3,MONTH(O9),DAY(O9))))</f>
        <v/>
      </c>
      <c r="Q9" s="48" t="s">
        <v>39</v>
      </c>
      <c r="R9" s="45">
        <v>41425</v>
      </c>
      <c r="S9" s="43">
        <f>IF(OR(R9="",T9="",T9="NOK", T9="Attente"),"",(DATE(YEAR(R9)+3,MONTH(R9),DAY(R9))))</f>
        <v>42521</v>
      </c>
      <c r="T9" s="44" t="s">
        <v>44</v>
      </c>
      <c r="U9" s="46"/>
      <c r="V9" s="47" t="str">
        <f>IF(OR(U9="",W9="",W9="NOK", W9="Attente"),"",(DATE(YEAR(U9)+3,MONTH(U9),DAY(U9))))</f>
        <v/>
      </c>
      <c r="W9" s="48" t="s">
        <v>39</v>
      </c>
      <c r="X9" s="46"/>
      <c r="Y9" s="47" t="str">
        <f>IF(OR(X9="",Z9="",Z9="NOK", Z9="Attente"),"",(DATE(YEAR(X9)+3,MONTH(X9),DAY(X9))))</f>
        <v/>
      </c>
      <c r="Z9" s="48" t="s">
        <v>39</v>
      </c>
      <c r="AA9" s="46"/>
      <c r="AB9" s="47" t="str">
        <f>IF(OR(AA9="",AC9="",AC9="NOK", AC9="Attente"),"",(DATE(YEAR(AA9)+3,MONTH(AA9),DAY(AA9))))</f>
        <v/>
      </c>
      <c r="AC9" s="48" t="s">
        <v>39</v>
      </c>
      <c r="AD9" s="45"/>
      <c r="AE9" s="47" t="str">
        <f t="shared" si="0"/>
        <v/>
      </c>
      <c r="AF9" s="44" t="s">
        <v>39</v>
      </c>
      <c r="AG9" s="45"/>
      <c r="AH9" s="47" t="str">
        <f t="shared" si="1"/>
        <v/>
      </c>
      <c r="AI9" s="44" t="s">
        <v>39</v>
      </c>
      <c r="AJ9" s="45"/>
      <c r="AK9" s="47" t="str">
        <f t="shared" si="2"/>
        <v/>
      </c>
      <c r="AL9" s="44" t="s">
        <v>39</v>
      </c>
      <c r="AM9" s="45"/>
      <c r="AN9" s="47" t="str">
        <f t="shared" si="3"/>
        <v/>
      </c>
      <c r="AO9" s="48" t="s">
        <v>39</v>
      </c>
      <c r="AP9" s="45"/>
      <c r="AQ9" s="47" t="str">
        <f t="shared" si="4"/>
        <v/>
      </c>
      <c r="AR9" s="48" t="s">
        <v>39</v>
      </c>
      <c r="AS9" s="45"/>
      <c r="AT9" s="49"/>
      <c r="AU9" s="50" t="s">
        <v>39</v>
      </c>
      <c r="AV9" s="45"/>
      <c r="AW9" s="47" t="str">
        <f t="shared" si="5"/>
        <v/>
      </c>
      <c r="AX9" s="44" t="s">
        <v>39</v>
      </c>
      <c r="AY9" s="45"/>
      <c r="AZ9" s="47" t="str">
        <f t="shared" si="6"/>
        <v/>
      </c>
      <c r="BA9" s="44" t="s">
        <v>39</v>
      </c>
      <c r="BB9" s="45"/>
      <c r="BC9" s="47" t="str">
        <f t="shared" si="7"/>
        <v/>
      </c>
      <c r="BD9" s="44" t="s">
        <v>39</v>
      </c>
      <c r="BE9" s="45"/>
      <c r="BF9" s="47" t="str">
        <f t="shared" si="8"/>
        <v/>
      </c>
      <c r="BG9" s="44" t="s">
        <v>39</v>
      </c>
      <c r="BH9" s="45"/>
      <c r="BI9" s="47" t="str">
        <f t="shared" si="9"/>
        <v/>
      </c>
      <c r="BJ9" s="44" t="s">
        <v>39</v>
      </c>
      <c r="BK9" s="25" t="str">
        <f t="shared" si="10"/>
        <v>R</v>
      </c>
      <c r="BL9" s="25" t="str">
        <f t="shared" si="11"/>
        <v>R</v>
      </c>
      <c r="BM9" s="25" t="str">
        <f t="shared" si="12"/>
        <v>NR</v>
      </c>
      <c r="BN9" s="25" t="str">
        <f t="shared" si="13"/>
        <v>R</v>
      </c>
      <c r="BO9" s="25" t="str">
        <f t="shared" si="14"/>
        <v>NR</v>
      </c>
      <c r="BP9" s="25" t="str">
        <f t="shared" si="15"/>
        <v>R</v>
      </c>
      <c r="BQ9" s="25" t="str">
        <f t="shared" si="16"/>
        <v>R</v>
      </c>
      <c r="BR9" s="25" t="str">
        <f t="shared" si="17"/>
        <v>NR</v>
      </c>
      <c r="BS9" s="25" t="str">
        <f t="shared" si="18"/>
        <v>NR</v>
      </c>
      <c r="BT9" s="25" t="str">
        <f t="shared" si="19"/>
        <v>NR</v>
      </c>
      <c r="BU9" s="25" t="str">
        <f t="shared" si="19"/>
        <v>NR</v>
      </c>
      <c r="BV9" s="25" t="str">
        <f t="shared" si="19"/>
        <v>NR</v>
      </c>
      <c r="BW9" s="25" t="str">
        <f t="shared" si="19"/>
        <v>NR</v>
      </c>
      <c r="BX9" s="25" t="str">
        <f t="shared" si="19"/>
        <v>NR</v>
      </c>
      <c r="BY9" s="25" t="str">
        <f t="shared" si="20"/>
        <v>R</v>
      </c>
      <c r="BZ9" s="25" t="str">
        <f t="shared" si="20"/>
        <v>R</v>
      </c>
      <c r="CA9" s="25" t="str">
        <f t="shared" si="20"/>
        <v>R</v>
      </c>
      <c r="CB9" s="25" t="str">
        <f t="shared" si="20"/>
        <v>R</v>
      </c>
      <c r="CC9" s="25" t="str">
        <f t="shared" si="20"/>
        <v>R</v>
      </c>
      <c r="CD9" s="51">
        <f t="shared" si="21"/>
        <v>10</v>
      </c>
      <c r="CE9" s="52" t="str">
        <f t="shared" si="22"/>
        <v/>
      </c>
      <c r="CF9" s="52" t="str">
        <f t="shared" si="23"/>
        <v>OB</v>
      </c>
      <c r="CG9" s="52" t="str">
        <f t="shared" si="24"/>
        <v/>
      </c>
      <c r="CH9" s="52" t="str">
        <f t="shared" si="25"/>
        <v/>
      </c>
      <c r="CI9" s="52" t="str">
        <f t="shared" si="26"/>
        <v/>
      </c>
      <c r="CJ9" s="52" t="str">
        <f t="shared" si="27"/>
        <v/>
      </c>
      <c r="CK9" s="52" t="str">
        <f t="shared" si="28"/>
        <v/>
      </c>
      <c r="CL9" s="52" t="str">
        <f t="shared" si="29"/>
        <v/>
      </c>
      <c r="CM9" s="52" t="str">
        <f t="shared" si="30"/>
        <v/>
      </c>
      <c r="CN9" s="52" t="str">
        <f t="shared" si="31"/>
        <v/>
      </c>
      <c r="CO9" s="52" t="str">
        <f t="shared" si="32"/>
        <v/>
      </c>
      <c r="CP9" s="52" t="str">
        <f t="shared" si="33"/>
        <v/>
      </c>
      <c r="CQ9" s="52" t="str">
        <f t="shared" si="34"/>
        <v/>
      </c>
      <c r="CR9" s="52" t="str">
        <f t="shared" si="35"/>
        <v/>
      </c>
      <c r="CS9" s="52" t="str">
        <f t="shared" si="36"/>
        <v/>
      </c>
      <c r="CT9" s="52" t="str">
        <f t="shared" si="37"/>
        <v/>
      </c>
      <c r="CU9" s="52" t="str">
        <f t="shared" si="38"/>
        <v/>
      </c>
      <c r="CV9" s="52" t="str">
        <f t="shared" si="39"/>
        <v/>
      </c>
      <c r="CW9" s="52" t="str">
        <f t="shared" si="40"/>
        <v/>
      </c>
      <c r="CX9" s="52">
        <f t="shared" si="41"/>
        <v>1</v>
      </c>
      <c r="CY9" s="52" t="str">
        <f t="shared" si="42"/>
        <v/>
      </c>
      <c r="CZ9" s="52" t="str">
        <f t="shared" si="43"/>
        <v/>
      </c>
      <c r="DA9" s="52" t="str">
        <f t="shared" si="44"/>
        <v/>
      </c>
      <c r="DB9" s="52" t="str">
        <f t="shared" si="45"/>
        <v/>
      </c>
      <c r="DC9" s="52" t="str">
        <f t="shared" si="46"/>
        <v>NOB</v>
      </c>
      <c r="DD9" s="52" t="str">
        <f t="shared" si="47"/>
        <v/>
      </c>
      <c r="DE9" s="52" t="str">
        <f t="shared" si="48"/>
        <v/>
      </c>
      <c r="DF9" s="52" t="str">
        <f t="shared" si="49"/>
        <v/>
      </c>
      <c r="DG9" s="52" t="str">
        <f t="shared" si="50"/>
        <v/>
      </c>
      <c r="DH9" s="52" t="str">
        <f t="shared" si="51"/>
        <v/>
      </c>
      <c r="DI9" s="52" t="str">
        <f t="shared" si="52"/>
        <v/>
      </c>
      <c r="DJ9" s="52" t="str">
        <f t="shared" si="53"/>
        <v/>
      </c>
      <c r="DK9" s="52" t="str">
        <f t="shared" si="54"/>
        <v/>
      </c>
      <c r="DL9" s="52" t="str">
        <f t="shared" si="55"/>
        <v/>
      </c>
      <c r="DM9" s="52" t="str">
        <f t="shared" si="56"/>
        <v/>
      </c>
      <c r="DN9" s="52" t="str">
        <f t="shared" si="57"/>
        <v/>
      </c>
      <c r="DO9" s="52" t="str">
        <f t="shared" si="58"/>
        <v/>
      </c>
      <c r="DP9" s="52" t="str">
        <f t="shared" si="59"/>
        <v/>
      </c>
      <c r="DQ9" s="52">
        <f t="shared" si="60"/>
        <v>1</v>
      </c>
      <c r="DR9" s="53">
        <f t="shared" si="61"/>
        <v>0.1</v>
      </c>
    </row>
    <row r="10" spans="1:122" x14ac:dyDescent="0.25">
      <c r="A10" s="29" t="s">
        <v>50</v>
      </c>
      <c r="B10" s="54" t="s">
        <v>51</v>
      </c>
      <c r="C10" s="18" t="s">
        <v>47</v>
      </c>
      <c r="D10" s="18" t="s">
        <v>52</v>
      </c>
      <c r="E10" s="31" t="s">
        <v>38</v>
      </c>
      <c r="F10" s="55">
        <v>41627</v>
      </c>
      <c r="G10" s="21">
        <f t="shared" ref="G10:G26" si="62">IF(OR(F10="",H10="",H10="NOK", H10="Attente"),"",(DATE(YEAR(F10)+2,MONTH(F10),DAY(F10))))</f>
        <v>42357</v>
      </c>
      <c r="H10" s="56" t="s">
        <v>44</v>
      </c>
      <c r="I10" s="34"/>
      <c r="J10" s="21" t="str">
        <f t="shared" ref="J10:J26" si="63">IF(OR(I10="",K10="",K10="NOK", K10="Attente"),"",(DATE(YEAR(I10)+2,MONTH(I10),DAY(I10))))</f>
        <v/>
      </c>
      <c r="K10" s="31" t="s">
        <v>39</v>
      </c>
      <c r="L10" s="35">
        <v>41452</v>
      </c>
      <c r="M10" s="21">
        <f t="shared" ref="M10:M26" si="64">IF(OR(L10="",N10="",N10="NOK", N10="Attente"),"",(DATE(YEAR(L10)+2,MONTH(L10),DAY(L10))))</f>
        <v>42182</v>
      </c>
      <c r="N10" s="33" t="s">
        <v>44</v>
      </c>
      <c r="O10" s="35">
        <v>41386</v>
      </c>
      <c r="P10" s="21">
        <f t="shared" ref="P10:P26" si="65">IF(OR(O10="",Q10="",Q10="NOK", Q10="Attente"),"",(DATE(YEAR(O10)+2,MONTH(O10),DAY(O10))))</f>
        <v>42116</v>
      </c>
      <c r="Q10" s="33" t="s">
        <v>44</v>
      </c>
      <c r="R10" s="34"/>
      <c r="S10" s="21" t="str">
        <f t="shared" ref="S10:S26" si="66">IF(OR(R10="",T10="",T10="NOK", T10="Attente"),"",(DATE(YEAR(R10)+2,MONTH(R10),DAY(R10))))</f>
        <v/>
      </c>
      <c r="T10" s="31" t="s">
        <v>39</v>
      </c>
      <c r="U10" s="35">
        <v>41330</v>
      </c>
      <c r="V10" s="21">
        <f t="shared" ref="V10:V26" si="67">IF(OR(U10="",W10="",W10="NOK", W10="Attente"),"",(DATE(YEAR(U10)+2,MONTH(U10),DAY(U10))))</f>
        <v>42060</v>
      </c>
      <c r="W10" s="33" t="s">
        <v>44</v>
      </c>
      <c r="X10" s="35">
        <v>41353</v>
      </c>
      <c r="Y10" s="21">
        <f>IF(OR(X10="",Z10="",Z10="NOK", Z10="Attente"),"",(DATE(YEAR(X10)+2,MONTH(X10),DAY(X10))))</f>
        <v>42083</v>
      </c>
      <c r="Z10" s="33" t="s">
        <v>44</v>
      </c>
      <c r="AA10" s="35">
        <v>41341</v>
      </c>
      <c r="AB10" s="21">
        <f t="shared" ref="AB10:AB26" si="68">IF(OR(AA10="",AC10="",AC10="NOK", AC10="Attente"),"",(DATE(YEAR(AA10)+2,MONTH(AA10),DAY(AA10))))</f>
        <v>42071</v>
      </c>
      <c r="AC10" s="33" t="s">
        <v>44</v>
      </c>
      <c r="AD10" s="35"/>
      <c r="AE10" s="21" t="str">
        <f t="shared" si="0"/>
        <v/>
      </c>
      <c r="AF10" s="22" t="s">
        <v>39</v>
      </c>
      <c r="AG10" s="35"/>
      <c r="AH10" s="21" t="str">
        <f t="shared" si="1"/>
        <v/>
      </c>
      <c r="AI10" s="22" t="s">
        <v>39</v>
      </c>
      <c r="AJ10" s="35"/>
      <c r="AK10" s="21" t="str">
        <f t="shared" si="2"/>
        <v/>
      </c>
      <c r="AL10" s="22" t="s">
        <v>39</v>
      </c>
      <c r="AM10" s="37"/>
      <c r="AN10" s="21" t="str">
        <f t="shared" si="3"/>
        <v/>
      </c>
      <c r="AO10" s="31" t="s">
        <v>39</v>
      </c>
      <c r="AP10" s="37"/>
      <c r="AQ10" s="38" t="str">
        <f t="shared" si="4"/>
        <v/>
      </c>
      <c r="AR10" s="31" t="s">
        <v>39</v>
      </c>
      <c r="AS10" s="37">
        <v>40925</v>
      </c>
      <c r="AT10" s="24"/>
      <c r="AU10" s="31" t="s">
        <v>44</v>
      </c>
      <c r="AV10" s="35"/>
      <c r="AW10" s="21" t="str">
        <f t="shared" si="5"/>
        <v/>
      </c>
      <c r="AX10" s="22" t="s">
        <v>39</v>
      </c>
      <c r="AY10" s="35"/>
      <c r="AZ10" s="21" t="str">
        <f t="shared" si="6"/>
        <v/>
      </c>
      <c r="BA10" s="22" t="s">
        <v>39</v>
      </c>
      <c r="BB10" s="35"/>
      <c r="BC10" s="21" t="str">
        <f t="shared" si="7"/>
        <v/>
      </c>
      <c r="BD10" s="22" t="s">
        <v>39</v>
      </c>
      <c r="BE10" s="35"/>
      <c r="BF10" s="21" t="str">
        <f t="shared" si="8"/>
        <v/>
      </c>
      <c r="BG10" s="22" t="s">
        <v>39</v>
      </c>
      <c r="BH10" s="35"/>
      <c r="BI10" s="21" t="str">
        <f t="shared" si="9"/>
        <v/>
      </c>
      <c r="BJ10" s="22" t="s">
        <v>39</v>
      </c>
      <c r="BK10" s="25" t="str">
        <f t="shared" si="10"/>
        <v>R</v>
      </c>
      <c r="BL10" s="25" t="str">
        <f t="shared" si="11"/>
        <v>NR</v>
      </c>
      <c r="BM10" s="25" t="str">
        <f t="shared" si="12"/>
        <v>NR</v>
      </c>
      <c r="BN10" s="25" t="str">
        <f t="shared" si="13"/>
        <v>R</v>
      </c>
      <c r="BO10" s="25" t="str">
        <f t="shared" si="14"/>
        <v>NR</v>
      </c>
      <c r="BP10" s="25" t="str">
        <f t="shared" si="15"/>
        <v>R</v>
      </c>
      <c r="BQ10" s="25" t="str">
        <f t="shared" si="16"/>
        <v>R</v>
      </c>
      <c r="BR10" s="25" t="str">
        <f t="shared" si="17"/>
        <v>NR</v>
      </c>
      <c r="BS10" s="25" t="str">
        <f t="shared" si="18"/>
        <v>NR</v>
      </c>
      <c r="BT10" s="25" t="str">
        <f t="shared" si="19"/>
        <v>NR</v>
      </c>
      <c r="BU10" s="25" t="str">
        <f t="shared" si="19"/>
        <v>NR</v>
      </c>
      <c r="BV10" s="25" t="str">
        <f t="shared" si="19"/>
        <v>NR</v>
      </c>
      <c r="BW10" s="25" t="str">
        <f t="shared" si="19"/>
        <v>NR</v>
      </c>
      <c r="BX10" s="25" t="str">
        <f t="shared" si="19"/>
        <v>NR</v>
      </c>
      <c r="BY10" s="25" t="str">
        <f t="shared" si="20"/>
        <v>R</v>
      </c>
      <c r="BZ10" s="25" t="str">
        <f t="shared" si="20"/>
        <v>R</v>
      </c>
      <c r="CA10" s="25" t="str">
        <f t="shared" si="20"/>
        <v>R</v>
      </c>
      <c r="CB10" s="25" t="str">
        <f t="shared" si="20"/>
        <v>R</v>
      </c>
      <c r="CC10" s="25" t="str">
        <f t="shared" si="20"/>
        <v>R</v>
      </c>
      <c r="CD10" s="26">
        <f t="shared" si="21"/>
        <v>9</v>
      </c>
      <c r="CE10" s="27" t="str">
        <f t="shared" si="22"/>
        <v>OB</v>
      </c>
      <c r="CF10" s="27" t="str">
        <f t="shared" si="23"/>
        <v/>
      </c>
      <c r="CG10" s="27" t="str">
        <f t="shared" si="24"/>
        <v/>
      </c>
      <c r="CH10" s="27" t="str">
        <f t="shared" si="25"/>
        <v>OB</v>
      </c>
      <c r="CI10" s="27" t="str">
        <f t="shared" si="26"/>
        <v/>
      </c>
      <c r="CJ10" s="27" t="str">
        <f t="shared" si="27"/>
        <v>OB</v>
      </c>
      <c r="CK10" s="27" t="str">
        <f t="shared" si="28"/>
        <v>OB</v>
      </c>
      <c r="CL10" s="27" t="str">
        <f t="shared" si="29"/>
        <v/>
      </c>
      <c r="CM10" s="27" t="str">
        <f t="shared" si="30"/>
        <v/>
      </c>
      <c r="CN10" s="27" t="str">
        <f t="shared" si="31"/>
        <v/>
      </c>
      <c r="CO10" s="27" t="str">
        <f t="shared" si="32"/>
        <v/>
      </c>
      <c r="CP10" s="27" t="str">
        <f t="shared" si="33"/>
        <v/>
      </c>
      <c r="CQ10" s="27" t="str">
        <f t="shared" si="34"/>
        <v/>
      </c>
      <c r="CR10" s="27" t="str">
        <f t="shared" si="35"/>
        <v/>
      </c>
      <c r="CS10" s="27" t="str">
        <f t="shared" si="36"/>
        <v/>
      </c>
      <c r="CT10" s="27" t="str">
        <f t="shared" si="37"/>
        <v/>
      </c>
      <c r="CU10" s="27" t="str">
        <f t="shared" si="38"/>
        <v/>
      </c>
      <c r="CV10" s="27" t="str">
        <f t="shared" si="39"/>
        <v/>
      </c>
      <c r="CW10" s="27" t="str">
        <f t="shared" si="40"/>
        <v/>
      </c>
      <c r="CX10" s="27">
        <f t="shared" si="41"/>
        <v>4</v>
      </c>
      <c r="CY10" s="27" t="str">
        <f t="shared" si="42"/>
        <v/>
      </c>
      <c r="CZ10" s="27" t="str">
        <f t="shared" si="43"/>
        <v/>
      </c>
      <c r="DA10" s="27" t="str">
        <f t="shared" si="44"/>
        <v>NOB</v>
      </c>
      <c r="DB10" s="27" t="str">
        <f t="shared" si="45"/>
        <v/>
      </c>
      <c r="DC10" s="27" t="str">
        <f t="shared" si="46"/>
        <v/>
      </c>
      <c r="DD10" s="27" t="str">
        <f t="shared" si="47"/>
        <v/>
      </c>
      <c r="DE10" s="27" t="str">
        <f t="shared" si="48"/>
        <v/>
      </c>
      <c r="DF10" s="27" t="str">
        <f t="shared" si="49"/>
        <v>NOB</v>
      </c>
      <c r="DG10" s="27" t="str">
        <f t="shared" si="50"/>
        <v/>
      </c>
      <c r="DH10" s="27" t="str">
        <f t="shared" si="51"/>
        <v/>
      </c>
      <c r="DI10" s="27" t="str">
        <f t="shared" si="52"/>
        <v/>
      </c>
      <c r="DJ10" s="27" t="str">
        <f t="shared" si="53"/>
        <v/>
      </c>
      <c r="DK10" s="27" t="str">
        <f t="shared" si="54"/>
        <v/>
      </c>
      <c r="DL10" s="27" t="str">
        <f t="shared" si="55"/>
        <v/>
      </c>
      <c r="DM10" s="27" t="str">
        <f t="shared" si="56"/>
        <v/>
      </c>
      <c r="DN10" s="27" t="str">
        <f t="shared" si="57"/>
        <v/>
      </c>
      <c r="DO10" s="27" t="str">
        <f t="shared" si="58"/>
        <v/>
      </c>
      <c r="DP10" s="27" t="str">
        <f t="shared" si="59"/>
        <v/>
      </c>
      <c r="DQ10" s="27">
        <f t="shared" si="60"/>
        <v>2</v>
      </c>
      <c r="DR10" s="57">
        <f t="shared" si="61"/>
        <v>0.44444444444444442</v>
      </c>
    </row>
    <row r="11" spans="1:122" x14ac:dyDescent="0.25">
      <c r="A11" s="29" t="s">
        <v>53</v>
      </c>
      <c r="B11" s="58" t="s">
        <v>54</v>
      </c>
      <c r="C11" s="18" t="s">
        <v>55</v>
      </c>
      <c r="D11" s="18" t="s">
        <v>56</v>
      </c>
      <c r="E11" s="31" t="s">
        <v>57</v>
      </c>
      <c r="F11" s="55">
        <v>41456</v>
      </c>
      <c r="G11" s="21">
        <f t="shared" si="62"/>
        <v>42186</v>
      </c>
      <c r="H11" s="22" t="s">
        <v>44</v>
      </c>
      <c r="I11" s="34"/>
      <c r="J11" s="21" t="str">
        <f t="shared" si="63"/>
        <v/>
      </c>
      <c r="K11" s="31" t="s">
        <v>39</v>
      </c>
      <c r="L11" s="35"/>
      <c r="M11" s="21" t="str">
        <f t="shared" si="64"/>
        <v/>
      </c>
      <c r="N11" s="31" t="s">
        <v>39</v>
      </c>
      <c r="O11" s="35"/>
      <c r="P11" s="21" t="str">
        <f t="shared" si="65"/>
        <v/>
      </c>
      <c r="Q11" s="31" t="s">
        <v>39</v>
      </c>
      <c r="R11" s="34"/>
      <c r="S11" s="21" t="str">
        <f t="shared" si="66"/>
        <v/>
      </c>
      <c r="T11" s="31" t="s">
        <v>39</v>
      </c>
      <c r="U11" s="35"/>
      <c r="V11" s="21" t="str">
        <f t="shared" si="67"/>
        <v/>
      </c>
      <c r="W11" s="59" t="s">
        <v>39</v>
      </c>
      <c r="X11" s="35"/>
      <c r="Y11" s="21" t="str">
        <f>IF(OR(X11="",Z11="",Z11="NOK", Z11="Attente"),"",(DATE(YEAR(X11)+2,MONTH(X11),DAY(X11))))</f>
        <v/>
      </c>
      <c r="Z11" s="31" t="s">
        <v>39</v>
      </c>
      <c r="AA11" s="35"/>
      <c r="AB11" s="21" t="str">
        <f t="shared" si="68"/>
        <v/>
      </c>
      <c r="AC11" s="31" t="s">
        <v>39</v>
      </c>
      <c r="AD11" s="35"/>
      <c r="AE11" s="21" t="str">
        <f t="shared" si="0"/>
        <v/>
      </c>
      <c r="AF11" s="22" t="s">
        <v>39</v>
      </c>
      <c r="AG11" s="35"/>
      <c r="AH11" s="21" t="str">
        <f t="shared" si="1"/>
        <v/>
      </c>
      <c r="AI11" s="22" t="s">
        <v>39</v>
      </c>
      <c r="AJ11" s="35"/>
      <c r="AK11" s="21" t="str">
        <f t="shared" si="2"/>
        <v/>
      </c>
      <c r="AL11" s="22" t="s">
        <v>39</v>
      </c>
      <c r="AM11" s="37"/>
      <c r="AN11" s="21" t="str">
        <f t="shared" si="3"/>
        <v/>
      </c>
      <c r="AO11" s="31" t="s">
        <v>39</v>
      </c>
      <c r="AP11" s="37"/>
      <c r="AQ11" s="38" t="str">
        <f t="shared" si="4"/>
        <v/>
      </c>
      <c r="AR11" s="31" t="s">
        <v>39</v>
      </c>
      <c r="AS11" s="37">
        <v>40793</v>
      </c>
      <c r="AT11" s="24"/>
      <c r="AU11" s="31" t="s">
        <v>44</v>
      </c>
      <c r="AV11" s="35"/>
      <c r="AW11" s="21" t="str">
        <f t="shared" si="5"/>
        <v/>
      </c>
      <c r="AX11" s="22" t="s">
        <v>39</v>
      </c>
      <c r="AY11" s="35"/>
      <c r="AZ11" s="21" t="str">
        <f t="shared" si="6"/>
        <v/>
      </c>
      <c r="BA11" s="22" t="s">
        <v>39</v>
      </c>
      <c r="BB11" s="35"/>
      <c r="BC11" s="21" t="str">
        <f t="shared" si="7"/>
        <v/>
      </c>
      <c r="BD11" s="22" t="s">
        <v>39</v>
      </c>
      <c r="BE11" s="35"/>
      <c r="BF11" s="21" t="str">
        <f t="shared" si="8"/>
        <v/>
      </c>
      <c r="BG11" s="22" t="s">
        <v>39</v>
      </c>
      <c r="BH11" s="35"/>
      <c r="BI11" s="21" t="str">
        <f t="shared" si="9"/>
        <v/>
      </c>
      <c r="BJ11" s="22" t="s">
        <v>39</v>
      </c>
      <c r="BK11" s="25" t="str">
        <f t="shared" si="10"/>
        <v>R</v>
      </c>
      <c r="BL11" s="25" t="str">
        <f t="shared" si="11"/>
        <v>R</v>
      </c>
      <c r="BM11" s="25" t="str">
        <f t="shared" si="12"/>
        <v>NR</v>
      </c>
      <c r="BN11" s="25" t="str">
        <f t="shared" si="13"/>
        <v>R</v>
      </c>
      <c r="BO11" s="25" t="str">
        <f t="shared" si="14"/>
        <v>NR</v>
      </c>
      <c r="BP11" s="25" t="str">
        <f t="shared" si="15"/>
        <v>NR</v>
      </c>
      <c r="BQ11" s="25" t="str">
        <f t="shared" si="16"/>
        <v>NR</v>
      </c>
      <c r="BR11" s="25" t="str">
        <f t="shared" si="17"/>
        <v>NR</v>
      </c>
      <c r="BS11" s="25" t="str">
        <f t="shared" si="18"/>
        <v>NR</v>
      </c>
      <c r="BT11" s="25" t="str">
        <f t="shared" si="19"/>
        <v>NR</v>
      </c>
      <c r="BU11" s="25" t="str">
        <f t="shared" si="19"/>
        <v>NR</v>
      </c>
      <c r="BV11" s="25" t="str">
        <f t="shared" si="19"/>
        <v>NR</v>
      </c>
      <c r="BW11" s="25" t="str">
        <f t="shared" si="19"/>
        <v>NR</v>
      </c>
      <c r="BX11" s="25" t="str">
        <f t="shared" si="19"/>
        <v>NR</v>
      </c>
      <c r="BY11" s="25" t="str">
        <f t="shared" si="20"/>
        <v>R</v>
      </c>
      <c r="BZ11" s="25" t="str">
        <f t="shared" si="20"/>
        <v>R</v>
      </c>
      <c r="CA11" s="25" t="str">
        <f t="shared" si="20"/>
        <v>R</v>
      </c>
      <c r="CB11" s="25" t="str">
        <f t="shared" si="20"/>
        <v>R</v>
      </c>
      <c r="CC11" s="25" t="str">
        <f t="shared" si="20"/>
        <v>R</v>
      </c>
      <c r="CD11" s="26">
        <f t="shared" si="21"/>
        <v>8</v>
      </c>
      <c r="CE11" s="27" t="str">
        <f t="shared" si="22"/>
        <v>OB</v>
      </c>
      <c r="CF11" s="27" t="str">
        <f t="shared" si="23"/>
        <v/>
      </c>
      <c r="CG11" s="27" t="str">
        <f t="shared" si="24"/>
        <v/>
      </c>
      <c r="CH11" s="27" t="str">
        <f t="shared" si="25"/>
        <v/>
      </c>
      <c r="CI11" s="27" t="str">
        <f t="shared" si="26"/>
        <v/>
      </c>
      <c r="CJ11" s="27" t="str">
        <f t="shared" si="27"/>
        <v/>
      </c>
      <c r="CK11" s="27" t="str">
        <f t="shared" si="28"/>
        <v/>
      </c>
      <c r="CL11" s="27" t="str">
        <f t="shared" si="29"/>
        <v/>
      </c>
      <c r="CM11" s="27" t="str">
        <f t="shared" si="30"/>
        <v/>
      </c>
      <c r="CN11" s="27" t="str">
        <f t="shared" si="31"/>
        <v/>
      </c>
      <c r="CO11" s="27" t="str">
        <f t="shared" si="32"/>
        <v/>
      </c>
      <c r="CP11" s="27" t="str">
        <f t="shared" si="33"/>
        <v/>
      </c>
      <c r="CQ11" s="27" t="str">
        <f t="shared" si="34"/>
        <v/>
      </c>
      <c r="CR11" s="27" t="str">
        <f t="shared" si="35"/>
        <v/>
      </c>
      <c r="CS11" s="27" t="str">
        <f t="shared" si="36"/>
        <v/>
      </c>
      <c r="CT11" s="27" t="str">
        <f t="shared" si="37"/>
        <v/>
      </c>
      <c r="CU11" s="27" t="str">
        <f t="shared" si="38"/>
        <v/>
      </c>
      <c r="CV11" s="27" t="str">
        <f t="shared" si="39"/>
        <v/>
      </c>
      <c r="CW11" s="27" t="str">
        <f t="shared" si="40"/>
        <v/>
      </c>
      <c r="CX11" s="27">
        <f t="shared" si="41"/>
        <v>1</v>
      </c>
      <c r="CY11" s="27" t="str">
        <f t="shared" si="42"/>
        <v/>
      </c>
      <c r="CZ11" s="27" t="str">
        <f t="shared" si="43"/>
        <v/>
      </c>
      <c r="DA11" s="27" t="str">
        <f t="shared" si="44"/>
        <v/>
      </c>
      <c r="DB11" s="27" t="str">
        <f t="shared" si="45"/>
        <v/>
      </c>
      <c r="DC11" s="27" t="str">
        <f t="shared" si="46"/>
        <v/>
      </c>
      <c r="DD11" s="27" t="str">
        <f t="shared" si="47"/>
        <v/>
      </c>
      <c r="DE11" s="27" t="str">
        <f t="shared" si="48"/>
        <v/>
      </c>
      <c r="DF11" s="27" t="str">
        <f t="shared" si="49"/>
        <v/>
      </c>
      <c r="DG11" s="27" t="str">
        <f t="shared" si="50"/>
        <v/>
      </c>
      <c r="DH11" s="27" t="str">
        <f t="shared" si="51"/>
        <v/>
      </c>
      <c r="DI11" s="27" t="str">
        <f t="shared" si="52"/>
        <v/>
      </c>
      <c r="DJ11" s="27" t="str">
        <f t="shared" si="53"/>
        <v/>
      </c>
      <c r="DK11" s="27" t="str">
        <f t="shared" si="54"/>
        <v/>
      </c>
      <c r="DL11" s="27" t="str">
        <f t="shared" si="55"/>
        <v/>
      </c>
      <c r="DM11" s="27" t="str">
        <f t="shared" si="56"/>
        <v/>
      </c>
      <c r="DN11" s="27" t="str">
        <f t="shared" si="57"/>
        <v/>
      </c>
      <c r="DO11" s="27" t="str">
        <f t="shared" si="58"/>
        <v/>
      </c>
      <c r="DP11" s="27" t="str">
        <f t="shared" si="59"/>
        <v/>
      </c>
      <c r="DQ11" s="27">
        <f t="shared" si="60"/>
        <v>0</v>
      </c>
      <c r="DR11" s="57">
        <f t="shared" si="61"/>
        <v>0.125</v>
      </c>
    </row>
    <row r="12" spans="1:122" x14ac:dyDescent="0.25">
      <c r="A12" s="29" t="s">
        <v>58</v>
      </c>
      <c r="B12" s="58" t="s">
        <v>59</v>
      </c>
      <c r="C12" s="60" t="s">
        <v>42</v>
      </c>
      <c r="D12" s="60" t="s">
        <v>60</v>
      </c>
      <c r="E12" s="31" t="s">
        <v>38</v>
      </c>
      <c r="F12" s="55"/>
      <c r="G12" s="21" t="str">
        <f t="shared" si="62"/>
        <v/>
      </c>
      <c r="H12" s="22" t="s">
        <v>39</v>
      </c>
      <c r="I12" s="35">
        <v>41704</v>
      </c>
      <c r="J12" s="61">
        <f t="shared" si="63"/>
        <v>42435</v>
      </c>
      <c r="K12" s="31" t="s">
        <v>44</v>
      </c>
      <c r="L12" s="34"/>
      <c r="M12" s="21" t="str">
        <f t="shared" si="64"/>
        <v/>
      </c>
      <c r="N12" s="31" t="s">
        <v>39</v>
      </c>
      <c r="O12" s="34"/>
      <c r="P12" s="21" t="str">
        <f t="shared" si="65"/>
        <v/>
      </c>
      <c r="Q12" s="31" t="s">
        <v>39</v>
      </c>
      <c r="R12" s="34"/>
      <c r="S12" s="21" t="str">
        <f t="shared" si="66"/>
        <v/>
      </c>
      <c r="T12" s="31" t="s">
        <v>39</v>
      </c>
      <c r="U12" s="34"/>
      <c r="V12" s="21" t="str">
        <f t="shared" si="67"/>
        <v/>
      </c>
      <c r="W12" s="31" t="s">
        <v>39</v>
      </c>
      <c r="X12" s="34"/>
      <c r="Y12" s="21" t="str">
        <f>IF(OR(X12="",Z12="",Z12="NOK", Z12="Attente"),"",(DATE(YEAR(X12)+2,MONTH(X12),DAY(X12))))</f>
        <v/>
      </c>
      <c r="Z12" s="31" t="s">
        <v>39</v>
      </c>
      <c r="AA12" s="34"/>
      <c r="AB12" s="21" t="str">
        <f t="shared" si="68"/>
        <v/>
      </c>
      <c r="AC12" s="31" t="s">
        <v>39</v>
      </c>
      <c r="AD12" s="35"/>
      <c r="AE12" s="21" t="str">
        <f t="shared" si="0"/>
        <v/>
      </c>
      <c r="AF12" s="22" t="s">
        <v>39</v>
      </c>
      <c r="AG12" s="35"/>
      <c r="AH12" s="21" t="str">
        <f t="shared" si="1"/>
        <v/>
      </c>
      <c r="AI12" s="22" t="s">
        <v>39</v>
      </c>
      <c r="AJ12" s="35"/>
      <c r="AK12" s="21" t="str">
        <f t="shared" si="2"/>
        <v/>
      </c>
      <c r="AL12" s="22" t="s">
        <v>39</v>
      </c>
      <c r="AM12" s="37"/>
      <c r="AN12" s="21" t="str">
        <f t="shared" si="3"/>
        <v/>
      </c>
      <c r="AO12" s="31" t="s">
        <v>39</v>
      </c>
      <c r="AP12" s="37"/>
      <c r="AQ12" s="38" t="str">
        <f t="shared" si="4"/>
        <v/>
      </c>
      <c r="AR12" s="31" t="s">
        <v>39</v>
      </c>
      <c r="AS12" s="37">
        <v>39884</v>
      </c>
      <c r="AT12" s="24"/>
      <c r="AU12" s="31" t="s">
        <v>44</v>
      </c>
      <c r="AV12" s="35"/>
      <c r="AW12" s="21" t="str">
        <f t="shared" si="5"/>
        <v/>
      </c>
      <c r="AX12" s="22" t="s">
        <v>39</v>
      </c>
      <c r="AY12" s="35"/>
      <c r="AZ12" s="21" t="str">
        <f t="shared" si="6"/>
        <v/>
      </c>
      <c r="BA12" s="22" t="s">
        <v>39</v>
      </c>
      <c r="BB12" s="35"/>
      <c r="BC12" s="21" t="str">
        <f t="shared" si="7"/>
        <v/>
      </c>
      <c r="BD12" s="22" t="s">
        <v>39</v>
      </c>
      <c r="BE12" s="35"/>
      <c r="BF12" s="21" t="str">
        <f t="shared" si="8"/>
        <v/>
      </c>
      <c r="BG12" s="22" t="s">
        <v>39</v>
      </c>
      <c r="BH12" s="35"/>
      <c r="BI12" s="21" t="str">
        <f t="shared" si="9"/>
        <v/>
      </c>
      <c r="BJ12" s="22" t="s">
        <v>39</v>
      </c>
      <c r="BK12" s="25" t="str">
        <f t="shared" si="10"/>
        <v>R</v>
      </c>
      <c r="BL12" s="25" t="str">
        <f t="shared" si="11"/>
        <v>NR</v>
      </c>
      <c r="BM12" s="25" t="str">
        <f t="shared" si="12"/>
        <v>NR</v>
      </c>
      <c r="BN12" s="25" t="str">
        <f t="shared" si="13"/>
        <v>R</v>
      </c>
      <c r="BO12" s="25" t="str">
        <f t="shared" si="14"/>
        <v>NR</v>
      </c>
      <c r="BP12" s="25" t="str">
        <f t="shared" si="15"/>
        <v>R</v>
      </c>
      <c r="BQ12" s="25" t="str">
        <f t="shared" si="16"/>
        <v>R</v>
      </c>
      <c r="BR12" s="25" t="str">
        <f t="shared" si="17"/>
        <v>NR</v>
      </c>
      <c r="BS12" s="25" t="str">
        <f t="shared" si="18"/>
        <v>NR</v>
      </c>
      <c r="BT12" s="25" t="str">
        <f t="shared" si="19"/>
        <v>NR</v>
      </c>
      <c r="BU12" s="25" t="str">
        <f t="shared" si="19"/>
        <v>NR</v>
      </c>
      <c r="BV12" s="25" t="str">
        <f t="shared" si="19"/>
        <v>NR</v>
      </c>
      <c r="BW12" s="25" t="str">
        <f t="shared" si="19"/>
        <v>NR</v>
      </c>
      <c r="BX12" s="25" t="str">
        <f t="shared" si="19"/>
        <v>NR</v>
      </c>
      <c r="BY12" s="25" t="str">
        <f t="shared" si="20"/>
        <v>R</v>
      </c>
      <c r="BZ12" s="25" t="str">
        <f t="shared" si="20"/>
        <v>R</v>
      </c>
      <c r="CA12" s="25" t="str">
        <f t="shared" si="20"/>
        <v>R</v>
      </c>
      <c r="CB12" s="25" t="str">
        <f t="shared" si="20"/>
        <v>R</v>
      </c>
      <c r="CC12" s="25" t="str">
        <f t="shared" si="20"/>
        <v>R</v>
      </c>
      <c r="CD12" s="26">
        <f t="shared" si="21"/>
        <v>9</v>
      </c>
      <c r="CE12" s="27" t="str">
        <f t="shared" si="22"/>
        <v/>
      </c>
      <c r="CF12" s="27" t="str">
        <f t="shared" si="23"/>
        <v/>
      </c>
      <c r="CG12" s="27" t="str">
        <f t="shared" si="24"/>
        <v/>
      </c>
      <c r="CH12" s="27" t="str">
        <f t="shared" si="25"/>
        <v/>
      </c>
      <c r="CI12" s="27" t="str">
        <f t="shared" si="26"/>
        <v/>
      </c>
      <c r="CJ12" s="27" t="str">
        <f t="shared" si="27"/>
        <v/>
      </c>
      <c r="CK12" s="27" t="str">
        <f t="shared" si="28"/>
        <v/>
      </c>
      <c r="CL12" s="27" t="str">
        <f t="shared" si="29"/>
        <v/>
      </c>
      <c r="CM12" s="27" t="str">
        <f t="shared" si="30"/>
        <v/>
      </c>
      <c r="CN12" s="27" t="str">
        <f t="shared" si="31"/>
        <v/>
      </c>
      <c r="CO12" s="27" t="str">
        <f t="shared" si="32"/>
        <v/>
      </c>
      <c r="CP12" s="27" t="str">
        <f t="shared" si="33"/>
        <v/>
      </c>
      <c r="CQ12" s="27" t="str">
        <f t="shared" si="34"/>
        <v/>
      </c>
      <c r="CR12" s="27" t="str">
        <f t="shared" si="35"/>
        <v/>
      </c>
      <c r="CS12" s="27" t="str">
        <f t="shared" si="36"/>
        <v/>
      </c>
      <c r="CT12" s="27" t="str">
        <f t="shared" si="37"/>
        <v/>
      </c>
      <c r="CU12" s="27" t="str">
        <f t="shared" si="38"/>
        <v/>
      </c>
      <c r="CV12" s="27" t="str">
        <f t="shared" si="39"/>
        <v/>
      </c>
      <c r="CW12" s="27" t="str">
        <f t="shared" si="40"/>
        <v/>
      </c>
      <c r="CX12" s="27">
        <f t="shared" si="41"/>
        <v>0</v>
      </c>
      <c r="CY12" s="27" t="str">
        <f t="shared" si="42"/>
        <v/>
      </c>
      <c r="CZ12" s="27" t="str">
        <f t="shared" si="43"/>
        <v>NOB</v>
      </c>
      <c r="DA12" s="27" t="str">
        <f t="shared" si="44"/>
        <v/>
      </c>
      <c r="DB12" s="27" t="str">
        <f t="shared" si="45"/>
        <v/>
      </c>
      <c r="DC12" s="27" t="str">
        <f t="shared" si="46"/>
        <v/>
      </c>
      <c r="DD12" s="27" t="str">
        <f t="shared" si="47"/>
        <v/>
      </c>
      <c r="DE12" s="27" t="str">
        <f t="shared" si="48"/>
        <v/>
      </c>
      <c r="DF12" s="27" t="str">
        <f t="shared" si="49"/>
        <v/>
      </c>
      <c r="DG12" s="27" t="str">
        <f t="shared" si="50"/>
        <v/>
      </c>
      <c r="DH12" s="27" t="str">
        <f t="shared" si="51"/>
        <v/>
      </c>
      <c r="DI12" s="27" t="str">
        <f t="shared" si="52"/>
        <v/>
      </c>
      <c r="DJ12" s="27" t="str">
        <f t="shared" si="53"/>
        <v/>
      </c>
      <c r="DK12" s="27" t="str">
        <f t="shared" si="54"/>
        <v/>
      </c>
      <c r="DL12" s="27" t="str">
        <f t="shared" si="55"/>
        <v/>
      </c>
      <c r="DM12" s="27" t="str">
        <f t="shared" si="56"/>
        <v/>
      </c>
      <c r="DN12" s="27" t="str">
        <f t="shared" si="57"/>
        <v/>
      </c>
      <c r="DO12" s="27" t="str">
        <f t="shared" si="58"/>
        <v/>
      </c>
      <c r="DP12" s="27" t="str">
        <f t="shared" si="59"/>
        <v/>
      </c>
      <c r="DQ12" s="27">
        <f t="shared" si="60"/>
        <v>1</v>
      </c>
      <c r="DR12" s="57">
        <f t="shared" si="61"/>
        <v>0</v>
      </c>
    </row>
    <row r="13" spans="1:122" x14ac:dyDescent="0.25">
      <c r="A13" s="29" t="s">
        <v>61</v>
      </c>
      <c r="B13" s="62" t="s">
        <v>62</v>
      </c>
      <c r="C13" s="18" t="s">
        <v>63</v>
      </c>
      <c r="D13" s="18" t="s">
        <v>64</v>
      </c>
      <c r="E13" s="19" t="s">
        <v>65</v>
      </c>
      <c r="F13" s="55"/>
      <c r="G13" s="21" t="str">
        <f t="shared" si="62"/>
        <v/>
      </c>
      <c r="H13" s="22" t="s">
        <v>39</v>
      </c>
      <c r="I13" s="35"/>
      <c r="J13" s="21" t="str">
        <f t="shared" si="63"/>
        <v/>
      </c>
      <c r="K13" s="22" t="s">
        <v>39</v>
      </c>
      <c r="L13" s="35"/>
      <c r="M13" s="21" t="str">
        <f t="shared" si="64"/>
        <v/>
      </c>
      <c r="N13" s="22" t="s">
        <v>39</v>
      </c>
      <c r="O13" s="35"/>
      <c r="P13" s="21" t="str">
        <f t="shared" si="65"/>
        <v/>
      </c>
      <c r="Q13" s="22" t="s">
        <v>39</v>
      </c>
      <c r="R13" s="35"/>
      <c r="S13" s="21" t="str">
        <f t="shared" si="66"/>
        <v/>
      </c>
      <c r="T13" s="22" t="s">
        <v>39</v>
      </c>
      <c r="U13" s="35"/>
      <c r="V13" s="21" t="str">
        <f t="shared" si="67"/>
        <v/>
      </c>
      <c r="W13" s="22" t="s">
        <v>39</v>
      </c>
      <c r="X13" s="35"/>
      <c r="Y13" s="21" t="str">
        <f>IF(OR(X13="",Z13="",Z13="NOK", Z13="Attente"),"",(DATE(YEAR(X13)+2,MONTH(X13),DAY(X13))))</f>
        <v/>
      </c>
      <c r="Z13" s="22" t="s">
        <v>39</v>
      </c>
      <c r="AA13" s="35"/>
      <c r="AB13" s="21" t="str">
        <f t="shared" si="68"/>
        <v/>
      </c>
      <c r="AC13" s="22" t="s">
        <v>39</v>
      </c>
      <c r="AD13" s="35"/>
      <c r="AE13" s="21" t="str">
        <f t="shared" si="0"/>
        <v/>
      </c>
      <c r="AF13" s="22" t="s">
        <v>39</v>
      </c>
      <c r="AG13" s="35"/>
      <c r="AH13" s="21" t="str">
        <f t="shared" si="1"/>
        <v/>
      </c>
      <c r="AI13" s="22" t="s">
        <v>39</v>
      </c>
      <c r="AJ13" s="35"/>
      <c r="AK13" s="21" t="str">
        <f t="shared" si="2"/>
        <v/>
      </c>
      <c r="AL13" s="22" t="s">
        <v>39</v>
      </c>
      <c r="AM13" s="35"/>
      <c r="AN13" s="21" t="str">
        <f t="shared" si="3"/>
        <v/>
      </c>
      <c r="AO13" s="22" t="s">
        <v>39</v>
      </c>
      <c r="AP13" s="35"/>
      <c r="AQ13" s="21" t="str">
        <f t="shared" si="4"/>
        <v/>
      </c>
      <c r="AR13" s="22" t="s">
        <v>39</v>
      </c>
      <c r="AS13" s="35"/>
      <c r="AT13" s="24"/>
      <c r="AU13" s="22" t="s">
        <v>39</v>
      </c>
      <c r="AV13" s="35">
        <v>41535</v>
      </c>
      <c r="AW13" s="21">
        <f t="shared" si="5"/>
        <v>42631</v>
      </c>
      <c r="AX13" s="22" t="s">
        <v>44</v>
      </c>
      <c r="AY13" s="35"/>
      <c r="AZ13" s="21" t="str">
        <f t="shared" si="6"/>
        <v/>
      </c>
      <c r="BA13" s="22" t="s">
        <v>39</v>
      </c>
      <c r="BB13" s="35"/>
      <c r="BC13" s="21" t="str">
        <f t="shared" si="7"/>
        <v/>
      </c>
      <c r="BD13" s="22" t="s">
        <v>39</v>
      </c>
      <c r="BE13" s="35"/>
      <c r="BF13" s="21" t="str">
        <f t="shared" si="8"/>
        <v/>
      </c>
      <c r="BG13" s="22" t="s">
        <v>39</v>
      </c>
      <c r="BH13" s="35"/>
      <c r="BI13" s="21" t="str">
        <f t="shared" si="9"/>
        <v/>
      </c>
      <c r="BJ13" s="22" t="s">
        <v>39</v>
      </c>
      <c r="BK13" s="25" t="str">
        <f t="shared" si="10"/>
        <v>NR</v>
      </c>
      <c r="BL13" s="25" t="str">
        <f t="shared" si="11"/>
        <v>NR</v>
      </c>
      <c r="BM13" s="25" t="str">
        <f t="shared" si="12"/>
        <v>NR</v>
      </c>
      <c r="BN13" s="25" t="str">
        <f t="shared" si="13"/>
        <v>NR</v>
      </c>
      <c r="BO13" s="25" t="str">
        <f t="shared" si="14"/>
        <v>NR</v>
      </c>
      <c r="BP13" s="25" t="str">
        <f t="shared" si="15"/>
        <v>NR</v>
      </c>
      <c r="BQ13" s="25" t="str">
        <f t="shared" si="16"/>
        <v>NR</v>
      </c>
      <c r="BR13" s="25" t="str">
        <f t="shared" si="17"/>
        <v>NR</v>
      </c>
      <c r="BS13" s="25" t="str">
        <f t="shared" si="18"/>
        <v>NR</v>
      </c>
      <c r="BT13" s="25" t="str">
        <f t="shared" si="19"/>
        <v>NR</v>
      </c>
      <c r="BU13" s="25" t="str">
        <f t="shared" si="19"/>
        <v>NR</v>
      </c>
      <c r="BV13" s="25" t="str">
        <f t="shared" si="19"/>
        <v>NR</v>
      </c>
      <c r="BW13" s="25" t="str">
        <f t="shared" si="19"/>
        <v>NR</v>
      </c>
      <c r="BX13" s="25" t="str">
        <f t="shared" si="19"/>
        <v>NR</v>
      </c>
      <c r="BY13" s="25" t="str">
        <f t="shared" si="20"/>
        <v>R</v>
      </c>
      <c r="BZ13" s="25" t="str">
        <f t="shared" si="20"/>
        <v>R</v>
      </c>
      <c r="CA13" s="25" t="str">
        <f t="shared" si="20"/>
        <v>R</v>
      </c>
      <c r="CB13" s="25" t="str">
        <f t="shared" si="20"/>
        <v>R</v>
      </c>
      <c r="CC13" s="25" t="str">
        <f t="shared" si="20"/>
        <v>R</v>
      </c>
      <c r="CD13" s="26">
        <f t="shared" si="21"/>
        <v>5</v>
      </c>
      <c r="CE13" s="27" t="str">
        <f t="shared" si="22"/>
        <v/>
      </c>
      <c r="CF13" s="27" t="str">
        <f t="shared" si="23"/>
        <v/>
      </c>
      <c r="CG13" s="27" t="str">
        <f t="shared" si="24"/>
        <v/>
      </c>
      <c r="CH13" s="27" t="str">
        <f t="shared" si="25"/>
        <v/>
      </c>
      <c r="CI13" s="27" t="str">
        <f t="shared" si="26"/>
        <v/>
      </c>
      <c r="CJ13" s="27" t="str">
        <f t="shared" si="27"/>
        <v/>
      </c>
      <c r="CK13" s="27" t="str">
        <f t="shared" si="28"/>
        <v/>
      </c>
      <c r="CL13" s="27" t="str">
        <f t="shared" si="29"/>
        <v/>
      </c>
      <c r="CM13" s="27" t="str">
        <f t="shared" si="30"/>
        <v/>
      </c>
      <c r="CN13" s="27" t="str">
        <f t="shared" si="31"/>
        <v/>
      </c>
      <c r="CO13" s="27" t="str">
        <f t="shared" si="32"/>
        <v/>
      </c>
      <c r="CP13" s="27" t="str">
        <f t="shared" si="33"/>
        <v/>
      </c>
      <c r="CQ13" s="27" t="str">
        <f t="shared" si="34"/>
        <v/>
      </c>
      <c r="CR13" s="27" t="str">
        <f t="shared" si="35"/>
        <v/>
      </c>
      <c r="CS13" s="27" t="str">
        <f t="shared" si="36"/>
        <v>OB</v>
      </c>
      <c r="CT13" s="27" t="str">
        <f t="shared" si="37"/>
        <v/>
      </c>
      <c r="CU13" s="27" t="str">
        <f t="shared" si="38"/>
        <v/>
      </c>
      <c r="CV13" s="27" t="str">
        <f t="shared" si="39"/>
        <v/>
      </c>
      <c r="CW13" s="27" t="str">
        <f t="shared" si="40"/>
        <v/>
      </c>
      <c r="CX13" s="27">
        <f t="shared" si="41"/>
        <v>1</v>
      </c>
      <c r="CY13" s="27" t="str">
        <f t="shared" si="42"/>
        <v/>
      </c>
      <c r="CZ13" s="27" t="str">
        <f t="shared" si="43"/>
        <v/>
      </c>
      <c r="DA13" s="27" t="str">
        <f t="shared" si="44"/>
        <v/>
      </c>
      <c r="DB13" s="27" t="str">
        <f t="shared" si="45"/>
        <v/>
      </c>
      <c r="DC13" s="27" t="str">
        <f t="shared" si="46"/>
        <v/>
      </c>
      <c r="DD13" s="27" t="str">
        <f t="shared" si="47"/>
        <v/>
      </c>
      <c r="DE13" s="27" t="str">
        <f t="shared" si="48"/>
        <v/>
      </c>
      <c r="DF13" s="27" t="str">
        <f t="shared" si="49"/>
        <v/>
      </c>
      <c r="DG13" s="27" t="str">
        <f t="shared" si="50"/>
        <v/>
      </c>
      <c r="DH13" s="27" t="str">
        <f t="shared" si="51"/>
        <v/>
      </c>
      <c r="DI13" s="27" t="str">
        <f t="shared" si="52"/>
        <v/>
      </c>
      <c r="DJ13" s="27" t="str">
        <f t="shared" si="53"/>
        <v/>
      </c>
      <c r="DK13" s="27" t="str">
        <f t="shared" si="54"/>
        <v/>
      </c>
      <c r="DL13" s="27" t="str">
        <f t="shared" si="55"/>
        <v/>
      </c>
      <c r="DM13" s="27" t="str">
        <f t="shared" si="56"/>
        <v/>
      </c>
      <c r="DN13" s="27" t="str">
        <f t="shared" si="57"/>
        <v/>
      </c>
      <c r="DO13" s="27" t="str">
        <f t="shared" si="58"/>
        <v/>
      </c>
      <c r="DP13" s="27" t="str">
        <f t="shared" si="59"/>
        <v/>
      </c>
      <c r="DQ13" s="27">
        <f t="shared" si="60"/>
        <v>0</v>
      </c>
      <c r="DR13" s="28">
        <f t="shared" si="61"/>
        <v>0.2</v>
      </c>
    </row>
    <row r="14" spans="1:122" x14ac:dyDescent="0.25">
      <c r="A14" s="63" t="s">
        <v>66</v>
      </c>
      <c r="B14" s="64" t="s">
        <v>67</v>
      </c>
      <c r="C14" s="18" t="s">
        <v>68</v>
      </c>
      <c r="D14" s="18" t="s">
        <v>60</v>
      </c>
      <c r="E14" s="65" t="s">
        <v>69</v>
      </c>
      <c r="F14" s="55"/>
      <c r="G14" s="21" t="str">
        <f t="shared" si="62"/>
        <v/>
      </c>
      <c r="H14" s="22" t="s">
        <v>39</v>
      </c>
      <c r="I14" s="35">
        <v>41317</v>
      </c>
      <c r="J14" s="21">
        <f t="shared" si="63"/>
        <v>42047</v>
      </c>
      <c r="K14" s="56" t="s">
        <v>44</v>
      </c>
      <c r="L14" s="35"/>
      <c r="M14" s="21" t="str">
        <f t="shared" si="64"/>
        <v/>
      </c>
      <c r="N14" s="22" t="s">
        <v>39</v>
      </c>
      <c r="O14" s="35"/>
      <c r="P14" s="21" t="str">
        <f t="shared" si="65"/>
        <v/>
      </c>
      <c r="Q14" s="22" t="s">
        <v>39</v>
      </c>
      <c r="R14" s="35"/>
      <c r="S14" s="21" t="str">
        <f t="shared" si="66"/>
        <v/>
      </c>
      <c r="T14" s="22" t="s">
        <v>39</v>
      </c>
      <c r="U14" s="35"/>
      <c r="V14" s="21" t="str">
        <f t="shared" si="67"/>
        <v/>
      </c>
      <c r="W14" s="22" t="s">
        <v>39</v>
      </c>
      <c r="X14" s="35"/>
      <c r="Y14" s="21"/>
      <c r="Z14" s="22" t="s">
        <v>39</v>
      </c>
      <c r="AA14" s="35"/>
      <c r="AB14" s="21" t="str">
        <f t="shared" si="68"/>
        <v/>
      </c>
      <c r="AC14" s="22" t="s">
        <v>39</v>
      </c>
      <c r="AD14" s="35"/>
      <c r="AE14" s="21" t="str">
        <f t="shared" si="0"/>
        <v/>
      </c>
      <c r="AF14" s="22" t="s">
        <v>39</v>
      </c>
      <c r="AG14" s="35"/>
      <c r="AH14" s="21" t="str">
        <f t="shared" si="1"/>
        <v/>
      </c>
      <c r="AI14" s="22" t="s">
        <v>39</v>
      </c>
      <c r="AJ14" s="35"/>
      <c r="AK14" s="21" t="str">
        <f t="shared" si="2"/>
        <v/>
      </c>
      <c r="AL14" s="22" t="s">
        <v>39</v>
      </c>
      <c r="AM14" s="37"/>
      <c r="AN14" s="21" t="str">
        <f t="shared" si="3"/>
        <v/>
      </c>
      <c r="AO14" s="31" t="s">
        <v>39</v>
      </c>
      <c r="AP14" s="37"/>
      <c r="AQ14" s="38" t="str">
        <f t="shared" si="4"/>
        <v/>
      </c>
      <c r="AR14" s="31" t="s">
        <v>39</v>
      </c>
      <c r="AS14" s="66" t="s">
        <v>70</v>
      </c>
      <c r="AT14" s="24"/>
      <c r="AU14" s="31" t="s">
        <v>44</v>
      </c>
      <c r="AV14" s="35">
        <v>41711</v>
      </c>
      <c r="AW14" s="21">
        <f t="shared" si="5"/>
        <v>42807</v>
      </c>
      <c r="AX14" s="22" t="s">
        <v>44</v>
      </c>
      <c r="AY14" s="35"/>
      <c r="AZ14" s="21" t="str">
        <f t="shared" si="6"/>
        <v/>
      </c>
      <c r="BA14" s="22" t="s">
        <v>39</v>
      </c>
      <c r="BB14" s="35"/>
      <c r="BC14" s="21" t="str">
        <f t="shared" si="7"/>
        <v/>
      </c>
      <c r="BD14" s="22" t="s">
        <v>39</v>
      </c>
      <c r="BE14" s="35"/>
      <c r="BF14" s="21" t="str">
        <f t="shared" si="8"/>
        <v/>
      </c>
      <c r="BG14" s="22" t="s">
        <v>39</v>
      </c>
      <c r="BH14" s="35"/>
      <c r="BI14" s="21" t="str">
        <f t="shared" si="9"/>
        <v/>
      </c>
      <c r="BJ14" s="22" t="s">
        <v>39</v>
      </c>
      <c r="BK14" s="25" t="str">
        <f t="shared" si="10"/>
        <v>R</v>
      </c>
      <c r="BL14" s="25" t="str">
        <f t="shared" si="11"/>
        <v>R</v>
      </c>
      <c r="BM14" s="25" t="str">
        <f t="shared" si="12"/>
        <v>NR</v>
      </c>
      <c r="BN14" s="25" t="str">
        <f t="shared" si="13"/>
        <v>R</v>
      </c>
      <c r="BO14" s="25" t="str">
        <f t="shared" si="14"/>
        <v>NR</v>
      </c>
      <c r="BP14" s="25" t="str">
        <f t="shared" si="15"/>
        <v>NR</v>
      </c>
      <c r="BQ14" s="25" t="str">
        <f t="shared" si="16"/>
        <v>R</v>
      </c>
      <c r="BR14" s="25" t="str">
        <f t="shared" si="17"/>
        <v>NR</v>
      </c>
      <c r="BS14" s="25" t="str">
        <f t="shared" si="18"/>
        <v>NR</v>
      </c>
      <c r="BT14" s="25" t="str">
        <f t="shared" si="19"/>
        <v>NR</v>
      </c>
      <c r="BU14" s="25" t="str">
        <f t="shared" si="19"/>
        <v>NR</v>
      </c>
      <c r="BV14" s="25" t="str">
        <f t="shared" si="19"/>
        <v>NR</v>
      </c>
      <c r="BW14" s="25" t="str">
        <f t="shared" si="19"/>
        <v>NR</v>
      </c>
      <c r="BX14" s="25" t="str">
        <f t="shared" si="19"/>
        <v>NR</v>
      </c>
      <c r="BY14" s="25" t="str">
        <f t="shared" si="20"/>
        <v>R</v>
      </c>
      <c r="BZ14" s="25" t="str">
        <f t="shared" si="20"/>
        <v>R</v>
      </c>
      <c r="CA14" s="25" t="str">
        <f t="shared" si="20"/>
        <v>R</v>
      </c>
      <c r="CB14" s="25" t="str">
        <f t="shared" si="20"/>
        <v>R</v>
      </c>
      <c r="CC14" s="25" t="str">
        <f t="shared" si="20"/>
        <v>R</v>
      </c>
      <c r="CD14" s="26">
        <f t="shared" si="21"/>
        <v>9</v>
      </c>
      <c r="CE14" s="27" t="str">
        <f t="shared" si="22"/>
        <v/>
      </c>
      <c r="CF14" s="27" t="str">
        <f t="shared" si="23"/>
        <v>OB</v>
      </c>
      <c r="CG14" s="27" t="str">
        <f t="shared" si="24"/>
        <v/>
      </c>
      <c r="CH14" s="27" t="str">
        <f t="shared" si="25"/>
        <v/>
      </c>
      <c r="CI14" s="27" t="str">
        <f t="shared" si="26"/>
        <v/>
      </c>
      <c r="CJ14" s="27" t="str">
        <f t="shared" si="27"/>
        <v/>
      </c>
      <c r="CK14" s="27" t="str">
        <f t="shared" si="28"/>
        <v/>
      </c>
      <c r="CL14" s="27" t="str">
        <f t="shared" si="29"/>
        <v/>
      </c>
      <c r="CM14" s="27" t="str">
        <f t="shared" si="30"/>
        <v/>
      </c>
      <c r="CN14" s="27" t="str">
        <f t="shared" si="31"/>
        <v/>
      </c>
      <c r="CO14" s="27" t="str">
        <f t="shared" si="32"/>
        <v/>
      </c>
      <c r="CP14" s="27" t="str">
        <f t="shared" si="33"/>
        <v/>
      </c>
      <c r="CQ14" s="27" t="str">
        <f t="shared" si="34"/>
        <v/>
      </c>
      <c r="CR14" s="27" t="str">
        <f t="shared" si="35"/>
        <v/>
      </c>
      <c r="CS14" s="27" t="str">
        <f t="shared" si="36"/>
        <v>OB</v>
      </c>
      <c r="CT14" s="27" t="str">
        <f t="shared" si="37"/>
        <v/>
      </c>
      <c r="CU14" s="27" t="str">
        <f t="shared" si="38"/>
        <v/>
      </c>
      <c r="CV14" s="27" t="str">
        <f t="shared" si="39"/>
        <v/>
      </c>
      <c r="CW14" s="27" t="str">
        <f t="shared" si="40"/>
        <v/>
      </c>
      <c r="CX14" s="27">
        <f t="shared" si="41"/>
        <v>2</v>
      </c>
      <c r="CY14" s="27" t="str">
        <f t="shared" si="42"/>
        <v/>
      </c>
      <c r="CZ14" s="27" t="str">
        <f t="shared" si="43"/>
        <v/>
      </c>
      <c r="DA14" s="27" t="str">
        <f t="shared" si="44"/>
        <v/>
      </c>
      <c r="DB14" s="27" t="str">
        <f t="shared" si="45"/>
        <v/>
      </c>
      <c r="DC14" s="27" t="str">
        <f t="shared" si="46"/>
        <v/>
      </c>
      <c r="DD14" s="27" t="str">
        <f t="shared" si="47"/>
        <v/>
      </c>
      <c r="DE14" s="27" t="str">
        <f t="shared" si="48"/>
        <v/>
      </c>
      <c r="DF14" s="27" t="str">
        <f t="shared" si="49"/>
        <v/>
      </c>
      <c r="DG14" s="27" t="str">
        <f t="shared" si="50"/>
        <v/>
      </c>
      <c r="DH14" s="27" t="str">
        <f t="shared" si="51"/>
        <v/>
      </c>
      <c r="DI14" s="27" t="str">
        <f t="shared" si="52"/>
        <v/>
      </c>
      <c r="DJ14" s="27" t="str">
        <f t="shared" si="53"/>
        <v/>
      </c>
      <c r="DK14" s="27" t="str">
        <f t="shared" si="54"/>
        <v/>
      </c>
      <c r="DL14" s="27" t="str">
        <f t="shared" si="55"/>
        <v/>
      </c>
      <c r="DM14" s="27" t="str">
        <f t="shared" si="56"/>
        <v/>
      </c>
      <c r="DN14" s="27" t="str">
        <f t="shared" si="57"/>
        <v/>
      </c>
      <c r="DO14" s="27" t="str">
        <f t="shared" si="58"/>
        <v/>
      </c>
      <c r="DP14" s="27" t="str">
        <f t="shared" si="59"/>
        <v/>
      </c>
      <c r="DQ14" s="27">
        <f t="shared" si="60"/>
        <v>0</v>
      </c>
      <c r="DR14" s="28">
        <f t="shared" si="61"/>
        <v>0.22222222222222221</v>
      </c>
    </row>
    <row r="15" spans="1:122" x14ac:dyDescent="0.25">
      <c r="A15" s="29" t="s">
        <v>71</v>
      </c>
      <c r="B15" s="62" t="s">
        <v>72</v>
      </c>
      <c r="C15" s="18" t="s">
        <v>42</v>
      </c>
      <c r="D15" s="18" t="s">
        <v>73</v>
      </c>
      <c r="E15" s="19" t="s">
        <v>74</v>
      </c>
      <c r="F15" s="55"/>
      <c r="G15" s="21" t="str">
        <f t="shared" si="62"/>
        <v/>
      </c>
      <c r="H15" s="22" t="s">
        <v>39</v>
      </c>
      <c r="I15" s="35"/>
      <c r="J15" s="21" t="str">
        <f t="shared" si="63"/>
        <v/>
      </c>
      <c r="K15" s="22" t="s">
        <v>39</v>
      </c>
      <c r="L15" s="35"/>
      <c r="M15" s="21" t="str">
        <f t="shared" si="64"/>
        <v/>
      </c>
      <c r="N15" s="22" t="s">
        <v>39</v>
      </c>
      <c r="O15" s="35"/>
      <c r="P15" s="21" t="str">
        <f t="shared" si="65"/>
        <v/>
      </c>
      <c r="Q15" s="22" t="s">
        <v>39</v>
      </c>
      <c r="R15" s="35"/>
      <c r="S15" s="21" t="str">
        <f t="shared" si="66"/>
        <v/>
      </c>
      <c r="T15" s="22" t="s">
        <v>39</v>
      </c>
      <c r="U15" s="35"/>
      <c r="V15" s="21" t="str">
        <f t="shared" si="67"/>
        <v/>
      </c>
      <c r="W15" s="22" t="s">
        <v>39</v>
      </c>
      <c r="X15" s="35"/>
      <c r="Y15" s="21" t="str">
        <f t="shared" ref="Y15:Y26" si="69">IF(OR(X15="",Z15="",Z15="NOK", Z15="Attente"),"",(DATE(YEAR(X15)+2,MONTH(X15),DAY(X15))))</f>
        <v/>
      </c>
      <c r="Z15" s="22" t="s">
        <v>39</v>
      </c>
      <c r="AA15" s="35"/>
      <c r="AB15" s="21" t="str">
        <f t="shared" si="68"/>
        <v/>
      </c>
      <c r="AC15" s="22" t="s">
        <v>39</v>
      </c>
      <c r="AD15" s="35"/>
      <c r="AE15" s="21" t="str">
        <f t="shared" si="0"/>
        <v/>
      </c>
      <c r="AF15" s="22" t="s">
        <v>39</v>
      </c>
      <c r="AG15" s="35"/>
      <c r="AH15" s="21" t="str">
        <f t="shared" si="1"/>
        <v/>
      </c>
      <c r="AI15" s="22" t="s">
        <v>39</v>
      </c>
      <c r="AJ15" s="35"/>
      <c r="AK15" s="21" t="str">
        <f t="shared" si="2"/>
        <v/>
      </c>
      <c r="AL15" s="22" t="s">
        <v>39</v>
      </c>
      <c r="AM15" s="35"/>
      <c r="AN15" s="21" t="str">
        <f t="shared" si="3"/>
        <v/>
      </c>
      <c r="AO15" s="22" t="s">
        <v>39</v>
      </c>
      <c r="AP15" s="35"/>
      <c r="AQ15" s="21" t="str">
        <f t="shared" si="4"/>
        <v/>
      </c>
      <c r="AR15" s="22" t="s">
        <v>39</v>
      </c>
      <c r="AS15" s="35"/>
      <c r="AT15" s="24"/>
      <c r="AU15" s="22" t="s">
        <v>39</v>
      </c>
      <c r="AV15" s="35">
        <v>41528</v>
      </c>
      <c r="AW15" s="21">
        <f t="shared" si="5"/>
        <v>42624</v>
      </c>
      <c r="AX15" s="22" t="s">
        <v>44</v>
      </c>
      <c r="AY15" s="35"/>
      <c r="AZ15" s="21" t="str">
        <f t="shared" si="6"/>
        <v/>
      </c>
      <c r="BA15" s="22" t="s">
        <v>39</v>
      </c>
      <c r="BB15" s="35"/>
      <c r="BC15" s="21" t="str">
        <f t="shared" si="7"/>
        <v/>
      </c>
      <c r="BD15" s="22" t="s">
        <v>39</v>
      </c>
      <c r="BE15" s="35"/>
      <c r="BF15" s="21" t="str">
        <f t="shared" si="8"/>
        <v/>
      </c>
      <c r="BG15" s="22" t="s">
        <v>39</v>
      </c>
      <c r="BH15" s="35"/>
      <c r="BI15" s="21" t="str">
        <f t="shared" si="9"/>
        <v/>
      </c>
      <c r="BJ15" s="22" t="s">
        <v>39</v>
      </c>
      <c r="BK15" s="25" t="str">
        <f t="shared" si="10"/>
        <v>NR</v>
      </c>
      <c r="BL15" s="25" t="str">
        <f t="shared" si="11"/>
        <v>NR</v>
      </c>
      <c r="BM15" s="25" t="str">
        <f t="shared" si="12"/>
        <v>NR</v>
      </c>
      <c r="BN15" s="25" t="str">
        <f t="shared" si="13"/>
        <v>NR</v>
      </c>
      <c r="BO15" s="25" t="str">
        <f t="shared" si="14"/>
        <v>NR</v>
      </c>
      <c r="BP15" s="25" t="str">
        <f t="shared" si="15"/>
        <v>NR</v>
      </c>
      <c r="BQ15" s="25" t="str">
        <f t="shared" si="16"/>
        <v>NR</v>
      </c>
      <c r="BR15" s="25" t="str">
        <f t="shared" si="17"/>
        <v>NR</v>
      </c>
      <c r="BS15" s="25" t="str">
        <f t="shared" si="18"/>
        <v>NR</v>
      </c>
      <c r="BT15" s="25" t="str">
        <f t="shared" si="19"/>
        <v>NR</v>
      </c>
      <c r="BU15" s="25" t="str">
        <f t="shared" si="19"/>
        <v>NR</v>
      </c>
      <c r="BV15" s="25" t="str">
        <f t="shared" si="19"/>
        <v>NR</v>
      </c>
      <c r="BW15" s="25" t="str">
        <f t="shared" si="19"/>
        <v>NR</v>
      </c>
      <c r="BX15" s="25" t="str">
        <f t="shared" si="19"/>
        <v>NR</v>
      </c>
      <c r="BY15" s="25" t="str">
        <f t="shared" si="20"/>
        <v>R</v>
      </c>
      <c r="BZ15" s="25" t="str">
        <f t="shared" si="20"/>
        <v>R</v>
      </c>
      <c r="CA15" s="25" t="str">
        <f t="shared" si="20"/>
        <v>R</v>
      </c>
      <c r="CB15" s="25" t="str">
        <f t="shared" si="20"/>
        <v>R</v>
      </c>
      <c r="CC15" s="25" t="str">
        <f t="shared" si="20"/>
        <v>R</v>
      </c>
      <c r="CD15" s="26">
        <f t="shared" si="21"/>
        <v>5</v>
      </c>
      <c r="CE15" s="27" t="str">
        <f t="shared" si="22"/>
        <v/>
      </c>
      <c r="CF15" s="27" t="str">
        <f t="shared" si="23"/>
        <v/>
      </c>
      <c r="CG15" s="27" t="str">
        <f t="shared" si="24"/>
        <v/>
      </c>
      <c r="CH15" s="27" t="str">
        <f t="shared" si="25"/>
        <v/>
      </c>
      <c r="CI15" s="27" t="str">
        <f t="shared" si="26"/>
        <v/>
      </c>
      <c r="CJ15" s="27" t="str">
        <f t="shared" si="27"/>
        <v/>
      </c>
      <c r="CK15" s="27" t="str">
        <f t="shared" si="28"/>
        <v/>
      </c>
      <c r="CL15" s="27" t="str">
        <f t="shared" si="29"/>
        <v/>
      </c>
      <c r="CM15" s="27" t="str">
        <f t="shared" si="30"/>
        <v/>
      </c>
      <c r="CN15" s="27" t="str">
        <f t="shared" si="31"/>
        <v/>
      </c>
      <c r="CO15" s="27" t="str">
        <f t="shared" si="32"/>
        <v/>
      </c>
      <c r="CP15" s="27" t="str">
        <f t="shared" si="33"/>
        <v/>
      </c>
      <c r="CQ15" s="27" t="str">
        <f t="shared" si="34"/>
        <v/>
      </c>
      <c r="CR15" s="27" t="str">
        <f t="shared" si="35"/>
        <v/>
      </c>
      <c r="CS15" s="27" t="str">
        <f t="shared" si="36"/>
        <v>OB</v>
      </c>
      <c r="CT15" s="27" t="str">
        <f t="shared" si="37"/>
        <v/>
      </c>
      <c r="CU15" s="27" t="str">
        <f t="shared" si="38"/>
        <v/>
      </c>
      <c r="CV15" s="27" t="str">
        <f t="shared" si="39"/>
        <v/>
      </c>
      <c r="CW15" s="27" t="str">
        <f t="shared" si="40"/>
        <v/>
      </c>
      <c r="CX15" s="27">
        <f t="shared" si="41"/>
        <v>1</v>
      </c>
      <c r="CY15" s="27" t="str">
        <f t="shared" si="42"/>
        <v/>
      </c>
      <c r="CZ15" s="27" t="str">
        <f t="shared" si="43"/>
        <v/>
      </c>
      <c r="DA15" s="27" t="str">
        <f t="shared" si="44"/>
        <v/>
      </c>
      <c r="DB15" s="27" t="str">
        <f t="shared" si="45"/>
        <v/>
      </c>
      <c r="DC15" s="27" t="str">
        <f t="shared" si="46"/>
        <v/>
      </c>
      <c r="DD15" s="27" t="str">
        <f t="shared" si="47"/>
        <v/>
      </c>
      <c r="DE15" s="27" t="str">
        <f t="shared" si="48"/>
        <v/>
      </c>
      <c r="DF15" s="27" t="str">
        <f t="shared" si="49"/>
        <v/>
      </c>
      <c r="DG15" s="27" t="str">
        <f t="shared" si="50"/>
        <v/>
      </c>
      <c r="DH15" s="27" t="str">
        <f t="shared" si="51"/>
        <v/>
      </c>
      <c r="DI15" s="27" t="str">
        <f t="shared" si="52"/>
        <v/>
      </c>
      <c r="DJ15" s="27" t="str">
        <f t="shared" si="53"/>
        <v/>
      </c>
      <c r="DK15" s="27" t="str">
        <f t="shared" si="54"/>
        <v/>
      </c>
      <c r="DL15" s="27" t="str">
        <f t="shared" si="55"/>
        <v/>
      </c>
      <c r="DM15" s="27" t="str">
        <f t="shared" si="56"/>
        <v/>
      </c>
      <c r="DN15" s="27" t="str">
        <f t="shared" si="57"/>
        <v/>
      </c>
      <c r="DO15" s="27" t="str">
        <f t="shared" si="58"/>
        <v/>
      </c>
      <c r="DP15" s="27" t="str">
        <f t="shared" si="59"/>
        <v/>
      </c>
      <c r="DQ15" s="27">
        <f t="shared" si="60"/>
        <v>0</v>
      </c>
      <c r="DR15" s="28">
        <f t="shared" si="61"/>
        <v>0.2</v>
      </c>
    </row>
    <row r="16" spans="1:122" x14ac:dyDescent="0.25">
      <c r="A16" s="29" t="s">
        <v>75</v>
      </c>
      <c r="B16" s="58" t="s">
        <v>76</v>
      </c>
      <c r="C16" s="18" t="s">
        <v>47</v>
      </c>
      <c r="D16" s="18" t="s">
        <v>52</v>
      </c>
      <c r="E16" s="67" t="s">
        <v>38</v>
      </c>
      <c r="F16" s="55">
        <v>41683</v>
      </c>
      <c r="G16" s="21">
        <f t="shared" si="62"/>
        <v>42413</v>
      </c>
      <c r="H16" s="56" t="s">
        <v>44</v>
      </c>
      <c r="I16" s="34"/>
      <c r="J16" s="21" t="str">
        <f t="shared" si="63"/>
        <v/>
      </c>
      <c r="K16" s="31" t="s">
        <v>39</v>
      </c>
      <c r="L16" s="35">
        <v>41338</v>
      </c>
      <c r="M16" s="21">
        <f t="shared" si="64"/>
        <v>42068</v>
      </c>
      <c r="N16" s="33" t="s">
        <v>44</v>
      </c>
      <c r="O16" s="35">
        <v>41445</v>
      </c>
      <c r="P16" s="21">
        <f t="shared" si="65"/>
        <v>42175</v>
      </c>
      <c r="Q16" s="33" t="s">
        <v>44</v>
      </c>
      <c r="R16" s="35">
        <v>40925</v>
      </c>
      <c r="S16" s="21" t="str">
        <f t="shared" si="66"/>
        <v/>
      </c>
      <c r="T16" s="31" t="s">
        <v>77</v>
      </c>
      <c r="U16" s="34"/>
      <c r="V16" s="21" t="str">
        <f t="shared" si="67"/>
        <v/>
      </c>
      <c r="W16" s="31" t="s">
        <v>39</v>
      </c>
      <c r="X16" s="35">
        <v>41449</v>
      </c>
      <c r="Y16" s="21">
        <f t="shared" si="69"/>
        <v>42179</v>
      </c>
      <c r="Z16" s="33" t="s">
        <v>44</v>
      </c>
      <c r="AA16" s="35">
        <v>41158</v>
      </c>
      <c r="AB16" s="21">
        <f t="shared" si="68"/>
        <v>41888</v>
      </c>
      <c r="AC16" s="33" t="s">
        <v>44</v>
      </c>
      <c r="AD16" s="35"/>
      <c r="AE16" s="21" t="str">
        <f t="shared" si="0"/>
        <v/>
      </c>
      <c r="AF16" s="22" t="s">
        <v>39</v>
      </c>
      <c r="AG16" s="35"/>
      <c r="AH16" s="21" t="str">
        <f t="shared" si="1"/>
        <v/>
      </c>
      <c r="AI16" s="22" t="s">
        <v>39</v>
      </c>
      <c r="AJ16" s="35"/>
      <c r="AK16" s="21" t="str">
        <f t="shared" si="2"/>
        <v/>
      </c>
      <c r="AL16" s="22" t="s">
        <v>39</v>
      </c>
      <c r="AM16" s="37"/>
      <c r="AN16" s="21" t="str">
        <f t="shared" si="3"/>
        <v/>
      </c>
      <c r="AO16" s="31" t="s">
        <v>39</v>
      </c>
      <c r="AP16" s="37"/>
      <c r="AQ16" s="38" t="str">
        <f t="shared" si="4"/>
        <v/>
      </c>
      <c r="AR16" s="31" t="s">
        <v>39</v>
      </c>
      <c r="AS16" s="37">
        <v>41551</v>
      </c>
      <c r="AT16" s="24"/>
      <c r="AU16" s="31" t="s">
        <v>44</v>
      </c>
      <c r="AV16" s="35">
        <v>41584</v>
      </c>
      <c r="AW16" s="21">
        <f t="shared" si="5"/>
        <v>42680</v>
      </c>
      <c r="AX16" s="22" t="s">
        <v>44</v>
      </c>
      <c r="AY16" s="35"/>
      <c r="AZ16" s="21" t="str">
        <f t="shared" si="6"/>
        <v/>
      </c>
      <c r="BA16" s="22" t="s">
        <v>39</v>
      </c>
      <c r="BB16" s="35"/>
      <c r="BC16" s="21" t="str">
        <f t="shared" si="7"/>
        <v/>
      </c>
      <c r="BD16" s="22" t="s">
        <v>39</v>
      </c>
      <c r="BE16" s="35"/>
      <c r="BF16" s="21" t="str">
        <f t="shared" si="8"/>
        <v/>
      </c>
      <c r="BG16" s="22" t="s">
        <v>39</v>
      </c>
      <c r="BH16" s="35"/>
      <c r="BI16" s="21" t="str">
        <f t="shared" si="9"/>
        <v/>
      </c>
      <c r="BJ16" s="22" t="s">
        <v>39</v>
      </c>
      <c r="BK16" s="25" t="str">
        <f t="shared" si="10"/>
        <v>R</v>
      </c>
      <c r="BL16" s="25" t="str">
        <f t="shared" si="11"/>
        <v>NR</v>
      </c>
      <c r="BM16" s="25" t="str">
        <f t="shared" si="12"/>
        <v>NR</v>
      </c>
      <c r="BN16" s="25" t="str">
        <f t="shared" si="13"/>
        <v>R</v>
      </c>
      <c r="BO16" s="25" t="str">
        <f t="shared" si="14"/>
        <v>NR</v>
      </c>
      <c r="BP16" s="25" t="str">
        <f t="shared" si="15"/>
        <v>R</v>
      </c>
      <c r="BQ16" s="25" t="str">
        <f t="shared" si="16"/>
        <v>R</v>
      </c>
      <c r="BR16" s="25" t="str">
        <f t="shared" si="17"/>
        <v>NR</v>
      </c>
      <c r="BS16" s="25" t="str">
        <f t="shared" si="18"/>
        <v>NR</v>
      </c>
      <c r="BT16" s="25" t="str">
        <f t="shared" si="19"/>
        <v>NR</v>
      </c>
      <c r="BU16" s="25" t="str">
        <f t="shared" si="19"/>
        <v>NR</v>
      </c>
      <c r="BV16" s="25" t="str">
        <f t="shared" si="19"/>
        <v>NR</v>
      </c>
      <c r="BW16" s="25" t="str">
        <f t="shared" si="19"/>
        <v>NR</v>
      </c>
      <c r="BX16" s="25" t="str">
        <f t="shared" si="19"/>
        <v>NR</v>
      </c>
      <c r="BY16" s="25" t="str">
        <f t="shared" si="20"/>
        <v>R</v>
      </c>
      <c r="BZ16" s="25" t="str">
        <f t="shared" si="20"/>
        <v>R</v>
      </c>
      <c r="CA16" s="25" t="str">
        <f t="shared" si="20"/>
        <v>R</v>
      </c>
      <c r="CB16" s="25" t="str">
        <f t="shared" si="20"/>
        <v>R</v>
      </c>
      <c r="CC16" s="25" t="str">
        <f t="shared" si="20"/>
        <v>R</v>
      </c>
      <c r="CD16" s="26">
        <f t="shared" si="21"/>
        <v>9</v>
      </c>
      <c r="CE16" s="27" t="str">
        <f t="shared" si="22"/>
        <v>OB</v>
      </c>
      <c r="CF16" s="27" t="str">
        <f t="shared" si="23"/>
        <v/>
      </c>
      <c r="CG16" s="27" t="str">
        <f t="shared" si="24"/>
        <v/>
      </c>
      <c r="CH16" s="27" t="str">
        <f t="shared" si="25"/>
        <v>OB</v>
      </c>
      <c r="CI16" s="27" t="str">
        <f t="shared" si="26"/>
        <v/>
      </c>
      <c r="CJ16" s="27" t="str">
        <f t="shared" si="27"/>
        <v/>
      </c>
      <c r="CK16" s="27" t="str">
        <f t="shared" si="28"/>
        <v>OB</v>
      </c>
      <c r="CL16" s="27" t="str">
        <f t="shared" si="29"/>
        <v/>
      </c>
      <c r="CM16" s="27" t="str">
        <f t="shared" si="30"/>
        <v/>
      </c>
      <c r="CN16" s="27" t="str">
        <f t="shared" si="31"/>
        <v/>
      </c>
      <c r="CO16" s="27" t="str">
        <f t="shared" si="32"/>
        <v/>
      </c>
      <c r="CP16" s="27" t="str">
        <f t="shared" si="33"/>
        <v/>
      </c>
      <c r="CQ16" s="27" t="str">
        <f t="shared" si="34"/>
        <v/>
      </c>
      <c r="CR16" s="27" t="str">
        <f t="shared" si="35"/>
        <v/>
      </c>
      <c r="CS16" s="27" t="str">
        <f t="shared" si="36"/>
        <v>OB</v>
      </c>
      <c r="CT16" s="27" t="str">
        <f t="shared" si="37"/>
        <v/>
      </c>
      <c r="CU16" s="27" t="str">
        <f t="shared" si="38"/>
        <v/>
      </c>
      <c r="CV16" s="27" t="str">
        <f t="shared" si="39"/>
        <v/>
      </c>
      <c r="CW16" s="27" t="str">
        <f t="shared" si="40"/>
        <v/>
      </c>
      <c r="CX16" s="27">
        <f t="shared" si="41"/>
        <v>4</v>
      </c>
      <c r="CY16" s="27" t="str">
        <f t="shared" si="42"/>
        <v/>
      </c>
      <c r="CZ16" s="27" t="str">
        <f t="shared" si="43"/>
        <v/>
      </c>
      <c r="DA16" s="27" t="str">
        <f t="shared" si="44"/>
        <v>NOB</v>
      </c>
      <c r="DB16" s="27" t="str">
        <f t="shared" si="45"/>
        <v/>
      </c>
      <c r="DC16" s="27" t="str">
        <f t="shared" si="46"/>
        <v>NOB</v>
      </c>
      <c r="DD16" s="27" t="str">
        <f t="shared" si="47"/>
        <v/>
      </c>
      <c r="DE16" s="27" t="str">
        <f t="shared" si="48"/>
        <v/>
      </c>
      <c r="DF16" s="27" t="str">
        <f t="shared" si="49"/>
        <v>NOB</v>
      </c>
      <c r="DG16" s="27" t="str">
        <f t="shared" si="50"/>
        <v/>
      </c>
      <c r="DH16" s="27" t="str">
        <f t="shared" si="51"/>
        <v/>
      </c>
      <c r="DI16" s="27" t="str">
        <f t="shared" si="52"/>
        <v/>
      </c>
      <c r="DJ16" s="27" t="str">
        <f t="shared" si="53"/>
        <v/>
      </c>
      <c r="DK16" s="27" t="str">
        <f t="shared" si="54"/>
        <v/>
      </c>
      <c r="DL16" s="27" t="str">
        <f t="shared" si="55"/>
        <v/>
      </c>
      <c r="DM16" s="27" t="str">
        <f t="shared" si="56"/>
        <v/>
      </c>
      <c r="DN16" s="27" t="str">
        <f t="shared" si="57"/>
        <v/>
      </c>
      <c r="DO16" s="27" t="str">
        <f t="shared" si="58"/>
        <v/>
      </c>
      <c r="DP16" s="27" t="str">
        <f t="shared" si="59"/>
        <v/>
      </c>
      <c r="DQ16" s="27">
        <f t="shared" si="60"/>
        <v>3</v>
      </c>
      <c r="DR16" s="57">
        <f t="shared" si="61"/>
        <v>0.44444444444444442</v>
      </c>
    </row>
    <row r="17" spans="1:122" x14ac:dyDescent="0.25">
      <c r="A17" s="29" t="s">
        <v>78</v>
      </c>
      <c r="B17" s="58" t="s">
        <v>79</v>
      </c>
      <c r="C17" s="18" t="s">
        <v>80</v>
      </c>
      <c r="D17" s="18" t="s">
        <v>56</v>
      </c>
      <c r="E17" s="31" t="s">
        <v>57</v>
      </c>
      <c r="F17" s="55">
        <v>41527</v>
      </c>
      <c r="G17" s="21">
        <f t="shared" si="62"/>
        <v>42257</v>
      </c>
      <c r="H17" s="56" t="s">
        <v>44</v>
      </c>
      <c r="I17" s="34"/>
      <c r="J17" s="21" t="str">
        <f t="shared" si="63"/>
        <v/>
      </c>
      <c r="K17" s="31" t="s">
        <v>39</v>
      </c>
      <c r="L17" s="35"/>
      <c r="M17" s="21" t="str">
        <f t="shared" si="64"/>
        <v/>
      </c>
      <c r="N17" s="31" t="s">
        <v>39</v>
      </c>
      <c r="O17" s="35"/>
      <c r="P17" s="21" t="str">
        <f t="shared" si="65"/>
        <v/>
      </c>
      <c r="Q17" s="31" t="s">
        <v>39</v>
      </c>
      <c r="R17" s="35"/>
      <c r="S17" s="21" t="str">
        <f t="shared" si="66"/>
        <v/>
      </c>
      <c r="T17" s="31" t="s">
        <v>39</v>
      </c>
      <c r="U17" s="34"/>
      <c r="V17" s="21" t="str">
        <f t="shared" si="67"/>
        <v/>
      </c>
      <c r="W17" s="31" t="s">
        <v>39</v>
      </c>
      <c r="X17" s="35"/>
      <c r="Y17" s="21" t="str">
        <f t="shared" si="69"/>
        <v/>
      </c>
      <c r="Z17" s="31" t="s">
        <v>39</v>
      </c>
      <c r="AA17" s="34"/>
      <c r="AB17" s="21" t="str">
        <f t="shared" si="68"/>
        <v/>
      </c>
      <c r="AC17" s="31" t="s">
        <v>39</v>
      </c>
      <c r="AD17" s="35"/>
      <c r="AE17" s="21" t="str">
        <f t="shared" si="0"/>
        <v/>
      </c>
      <c r="AF17" s="22" t="s">
        <v>39</v>
      </c>
      <c r="AG17" s="35"/>
      <c r="AH17" s="21" t="str">
        <f t="shared" si="1"/>
        <v/>
      </c>
      <c r="AI17" s="22" t="s">
        <v>39</v>
      </c>
      <c r="AJ17" s="35"/>
      <c r="AK17" s="21" t="str">
        <f t="shared" si="2"/>
        <v/>
      </c>
      <c r="AL17" s="22" t="s">
        <v>39</v>
      </c>
      <c r="AM17" s="37"/>
      <c r="AN17" s="21" t="str">
        <f t="shared" si="3"/>
        <v/>
      </c>
      <c r="AO17" s="31" t="s">
        <v>39</v>
      </c>
      <c r="AP17" s="37"/>
      <c r="AQ17" s="38" t="str">
        <f t="shared" si="4"/>
        <v/>
      </c>
      <c r="AR17" s="31" t="s">
        <v>39</v>
      </c>
      <c r="AS17" s="68"/>
      <c r="AT17" s="24"/>
      <c r="AU17" s="31" t="s">
        <v>39</v>
      </c>
      <c r="AV17" s="35"/>
      <c r="AW17" s="21" t="str">
        <f t="shared" si="5"/>
        <v/>
      </c>
      <c r="AX17" s="22" t="s">
        <v>39</v>
      </c>
      <c r="AY17" s="35"/>
      <c r="AZ17" s="21" t="str">
        <f t="shared" si="6"/>
        <v/>
      </c>
      <c r="BA17" s="22" t="s">
        <v>39</v>
      </c>
      <c r="BB17" s="35"/>
      <c r="BC17" s="21" t="str">
        <f t="shared" si="7"/>
        <v/>
      </c>
      <c r="BD17" s="22" t="s">
        <v>39</v>
      </c>
      <c r="BE17" s="35"/>
      <c r="BF17" s="21" t="str">
        <f t="shared" si="8"/>
        <v/>
      </c>
      <c r="BG17" s="22" t="s">
        <v>39</v>
      </c>
      <c r="BH17" s="35"/>
      <c r="BI17" s="21" t="str">
        <f t="shared" si="9"/>
        <v/>
      </c>
      <c r="BJ17" s="22" t="s">
        <v>39</v>
      </c>
      <c r="BK17" s="25" t="str">
        <f t="shared" si="10"/>
        <v>R</v>
      </c>
      <c r="BL17" s="25" t="str">
        <f t="shared" si="11"/>
        <v>R</v>
      </c>
      <c r="BM17" s="25" t="str">
        <f t="shared" si="12"/>
        <v>NR</v>
      </c>
      <c r="BN17" s="25" t="str">
        <f t="shared" si="13"/>
        <v>R</v>
      </c>
      <c r="BO17" s="25" t="str">
        <f t="shared" si="14"/>
        <v>NR</v>
      </c>
      <c r="BP17" s="25" t="str">
        <f t="shared" si="15"/>
        <v>NR</v>
      </c>
      <c r="BQ17" s="25" t="str">
        <f t="shared" si="16"/>
        <v>NR</v>
      </c>
      <c r="BR17" s="25" t="str">
        <f t="shared" si="17"/>
        <v>NR</v>
      </c>
      <c r="BS17" s="25" t="str">
        <f t="shared" si="18"/>
        <v>NR</v>
      </c>
      <c r="BT17" s="25" t="str">
        <f t="shared" si="19"/>
        <v>NR</v>
      </c>
      <c r="BU17" s="25" t="str">
        <f t="shared" si="19"/>
        <v>NR</v>
      </c>
      <c r="BV17" s="25" t="str">
        <f t="shared" si="19"/>
        <v>NR</v>
      </c>
      <c r="BW17" s="25" t="str">
        <f t="shared" si="19"/>
        <v>NR</v>
      </c>
      <c r="BX17" s="25" t="str">
        <f t="shared" si="19"/>
        <v>NR</v>
      </c>
      <c r="BY17" s="25" t="str">
        <f t="shared" si="20"/>
        <v>R</v>
      </c>
      <c r="BZ17" s="25" t="str">
        <f t="shared" si="20"/>
        <v>R</v>
      </c>
      <c r="CA17" s="25" t="str">
        <f t="shared" si="20"/>
        <v>R</v>
      </c>
      <c r="CB17" s="25" t="str">
        <f t="shared" si="20"/>
        <v>R</v>
      </c>
      <c r="CC17" s="25" t="str">
        <f t="shared" si="20"/>
        <v>R</v>
      </c>
      <c r="CD17" s="26">
        <f t="shared" si="21"/>
        <v>8</v>
      </c>
      <c r="CE17" s="27" t="str">
        <f t="shared" si="22"/>
        <v>OB</v>
      </c>
      <c r="CF17" s="27" t="str">
        <f t="shared" si="23"/>
        <v/>
      </c>
      <c r="CG17" s="27" t="str">
        <f t="shared" si="24"/>
        <v/>
      </c>
      <c r="CH17" s="27" t="str">
        <f t="shared" si="25"/>
        <v/>
      </c>
      <c r="CI17" s="27" t="str">
        <f t="shared" si="26"/>
        <v/>
      </c>
      <c r="CJ17" s="27" t="str">
        <f t="shared" si="27"/>
        <v/>
      </c>
      <c r="CK17" s="27" t="str">
        <f t="shared" si="28"/>
        <v/>
      </c>
      <c r="CL17" s="27" t="str">
        <f t="shared" si="29"/>
        <v/>
      </c>
      <c r="CM17" s="27" t="str">
        <f t="shared" si="30"/>
        <v/>
      </c>
      <c r="CN17" s="27" t="str">
        <f t="shared" si="31"/>
        <v/>
      </c>
      <c r="CO17" s="27" t="str">
        <f t="shared" si="32"/>
        <v/>
      </c>
      <c r="CP17" s="27" t="str">
        <f t="shared" si="33"/>
        <v/>
      </c>
      <c r="CQ17" s="27" t="str">
        <f t="shared" si="34"/>
        <v/>
      </c>
      <c r="CR17" s="27" t="str">
        <f t="shared" si="35"/>
        <v/>
      </c>
      <c r="CS17" s="27" t="str">
        <f t="shared" si="36"/>
        <v/>
      </c>
      <c r="CT17" s="27" t="str">
        <f t="shared" si="37"/>
        <v/>
      </c>
      <c r="CU17" s="27" t="str">
        <f t="shared" si="38"/>
        <v/>
      </c>
      <c r="CV17" s="27" t="str">
        <f t="shared" si="39"/>
        <v/>
      </c>
      <c r="CW17" s="27" t="str">
        <f t="shared" si="40"/>
        <v/>
      </c>
      <c r="CX17" s="27">
        <f t="shared" si="41"/>
        <v>1</v>
      </c>
      <c r="CY17" s="27" t="str">
        <f t="shared" si="42"/>
        <v/>
      </c>
      <c r="CZ17" s="27" t="str">
        <f t="shared" si="43"/>
        <v/>
      </c>
      <c r="DA17" s="27" t="str">
        <f t="shared" si="44"/>
        <v/>
      </c>
      <c r="DB17" s="27" t="str">
        <f t="shared" si="45"/>
        <v/>
      </c>
      <c r="DC17" s="27" t="str">
        <f t="shared" si="46"/>
        <v/>
      </c>
      <c r="DD17" s="27" t="str">
        <f t="shared" si="47"/>
        <v/>
      </c>
      <c r="DE17" s="27" t="str">
        <f t="shared" si="48"/>
        <v/>
      </c>
      <c r="DF17" s="27" t="str">
        <f t="shared" si="49"/>
        <v/>
      </c>
      <c r="DG17" s="27" t="str">
        <f t="shared" si="50"/>
        <v/>
      </c>
      <c r="DH17" s="27" t="str">
        <f t="shared" si="51"/>
        <v/>
      </c>
      <c r="DI17" s="27" t="str">
        <f t="shared" si="52"/>
        <v/>
      </c>
      <c r="DJ17" s="27" t="str">
        <f t="shared" si="53"/>
        <v/>
      </c>
      <c r="DK17" s="27" t="str">
        <f t="shared" si="54"/>
        <v/>
      </c>
      <c r="DL17" s="27" t="str">
        <f t="shared" si="55"/>
        <v/>
      </c>
      <c r="DM17" s="27" t="str">
        <f t="shared" si="56"/>
        <v/>
      </c>
      <c r="DN17" s="27" t="str">
        <f t="shared" si="57"/>
        <v/>
      </c>
      <c r="DO17" s="27" t="str">
        <f t="shared" si="58"/>
        <v/>
      </c>
      <c r="DP17" s="27" t="str">
        <f t="shared" si="59"/>
        <v/>
      </c>
      <c r="DQ17" s="27">
        <f t="shared" si="60"/>
        <v>0</v>
      </c>
      <c r="DR17" s="57">
        <f t="shared" si="61"/>
        <v>0.125</v>
      </c>
    </row>
    <row r="18" spans="1:122" x14ac:dyDescent="0.25">
      <c r="A18" s="29" t="s">
        <v>81</v>
      </c>
      <c r="B18" s="58" t="s">
        <v>82</v>
      </c>
      <c r="C18" s="18" t="s">
        <v>47</v>
      </c>
      <c r="D18" s="18" t="s">
        <v>83</v>
      </c>
      <c r="E18" s="19" t="s">
        <v>69</v>
      </c>
      <c r="F18" s="55">
        <v>41739</v>
      </c>
      <c r="G18" s="21">
        <f t="shared" si="62"/>
        <v>42470</v>
      </c>
      <c r="H18" s="22" t="s">
        <v>44</v>
      </c>
      <c r="I18" s="35">
        <v>40953</v>
      </c>
      <c r="J18" s="21" t="str">
        <f t="shared" si="63"/>
        <v/>
      </c>
      <c r="K18" s="31" t="s">
        <v>77</v>
      </c>
      <c r="L18" s="35">
        <v>41459</v>
      </c>
      <c r="M18" s="21">
        <f t="shared" si="64"/>
        <v>42189</v>
      </c>
      <c r="N18" s="33" t="s">
        <v>44</v>
      </c>
      <c r="O18" s="35">
        <v>41330</v>
      </c>
      <c r="P18" s="21">
        <f t="shared" si="65"/>
        <v>42060</v>
      </c>
      <c r="Q18" s="33" t="s">
        <v>44</v>
      </c>
      <c r="R18" s="34"/>
      <c r="S18" s="21" t="str">
        <f t="shared" si="66"/>
        <v/>
      </c>
      <c r="T18" s="31" t="s">
        <v>39</v>
      </c>
      <c r="U18" s="34"/>
      <c r="V18" s="21" t="str">
        <f t="shared" si="67"/>
        <v/>
      </c>
      <c r="W18" s="31" t="s">
        <v>39</v>
      </c>
      <c r="X18" s="35">
        <v>41387</v>
      </c>
      <c r="Y18" s="21">
        <f t="shared" si="69"/>
        <v>42117</v>
      </c>
      <c r="Z18" s="33" t="s">
        <v>44</v>
      </c>
      <c r="AA18" s="34"/>
      <c r="AB18" s="21" t="str">
        <f t="shared" si="68"/>
        <v/>
      </c>
      <c r="AC18" s="31" t="s">
        <v>39</v>
      </c>
      <c r="AD18" s="35"/>
      <c r="AE18" s="21" t="str">
        <f t="shared" si="0"/>
        <v/>
      </c>
      <c r="AF18" s="22" t="s">
        <v>39</v>
      </c>
      <c r="AG18" s="35"/>
      <c r="AH18" s="21" t="str">
        <f t="shared" si="1"/>
        <v/>
      </c>
      <c r="AI18" s="22" t="s">
        <v>39</v>
      </c>
      <c r="AJ18" s="35"/>
      <c r="AK18" s="21" t="str">
        <f t="shared" si="2"/>
        <v/>
      </c>
      <c r="AL18" s="22" t="s">
        <v>39</v>
      </c>
      <c r="AM18" s="37"/>
      <c r="AN18" s="21" t="str">
        <f t="shared" si="3"/>
        <v/>
      </c>
      <c r="AO18" s="31" t="s">
        <v>39</v>
      </c>
      <c r="AP18" s="37"/>
      <c r="AQ18" s="38" t="str">
        <f t="shared" si="4"/>
        <v/>
      </c>
      <c r="AR18" s="31" t="s">
        <v>39</v>
      </c>
      <c r="AS18" s="66" t="s">
        <v>84</v>
      </c>
      <c r="AT18" s="24"/>
      <c r="AU18" s="31" t="s">
        <v>44</v>
      </c>
      <c r="AV18" s="35"/>
      <c r="AW18" s="21" t="str">
        <f t="shared" si="5"/>
        <v/>
      </c>
      <c r="AX18" s="22" t="s">
        <v>39</v>
      </c>
      <c r="AY18" s="35"/>
      <c r="AZ18" s="21" t="str">
        <f t="shared" si="6"/>
        <v/>
      </c>
      <c r="BA18" s="22" t="s">
        <v>39</v>
      </c>
      <c r="BB18" s="35"/>
      <c r="BC18" s="21" t="str">
        <f t="shared" si="7"/>
        <v/>
      </c>
      <c r="BD18" s="22" t="s">
        <v>39</v>
      </c>
      <c r="BE18" s="35"/>
      <c r="BF18" s="21" t="str">
        <f t="shared" si="8"/>
        <v/>
      </c>
      <c r="BG18" s="22" t="s">
        <v>39</v>
      </c>
      <c r="BH18" s="35"/>
      <c r="BI18" s="21" t="str">
        <f t="shared" si="9"/>
        <v/>
      </c>
      <c r="BJ18" s="22" t="s">
        <v>39</v>
      </c>
      <c r="BK18" s="25" t="str">
        <f t="shared" si="10"/>
        <v>R</v>
      </c>
      <c r="BL18" s="25" t="str">
        <f t="shared" si="11"/>
        <v>R</v>
      </c>
      <c r="BM18" s="25" t="str">
        <f t="shared" si="12"/>
        <v>NR</v>
      </c>
      <c r="BN18" s="25" t="str">
        <f t="shared" si="13"/>
        <v>R</v>
      </c>
      <c r="BO18" s="25" t="str">
        <f t="shared" si="14"/>
        <v>NR</v>
      </c>
      <c r="BP18" s="25" t="str">
        <f t="shared" si="15"/>
        <v>NR</v>
      </c>
      <c r="BQ18" s="25" t="str">
        <f t="shared" si="16"/>
        <v>R</v>
      </c>
      <c r="BR18" s="25" t="str">
        <f t="shared" si="17"/>
        <v>NR</v>
      </c>
      <c r="BS18" s="25" t="str">
        <f t="shared" si="18"/>
        <v>NR</v>
      </c>
      <c r="BT18" s="25" t="str">
        <f t="shared" ref="BT18:BX26" si="70">IF(OR($E18="Soudeur",$E18="Garnisseur",$E18="Peintre",$E18="Cableur",$E18="Tuyauteur",$E18="Technicien Essai",$E18="Technicien FWI",$E18="Magasinier",$E18="Technicien TLS",$E18="Technicien de Contrôle",$E18="Responsable Service",$E18="Manager",$E18="Technicien SQA",$E18="Technicien SPQD",$E18="Responsable Magasin",$E18="Technicien Supply Chain"),"NR","")</f>
        <v>NR</v>
      </c>
      <c r="BU18" s="25" t="str">
        <f t="shared" si="70"/>
        <v>NR</v>
      </c>
      <c r="BV18" s="25" t="str">
        <f t="shared" si="70"/>
        <v>NR</v>
      </c>
      <c r="BW18" s="25" t="str">
        <f t="shared" si="70"/>
        <v>NR</v>
      </c>
      <c r="BX18" s="25" t="str">
        <f t="shared" si="70"/>
        <v>NR</v>
      </c>
      <c r="BY18" s="25" t="str">
        <f t="shared" ref="BY18:CC26" si="71">IF(OR($E18="Cableur",$E18="Tuyauteur",$E18="Garnisseur",$E18="Technicien TLS",$E18="Technicien Essai",$E18="Technicien FWI",$E18="Technicien de Contrôle",$E18="Soudeur",$E18="Magasinier",$E18="Peintre",$E18="Manager",$E18="Responsable Service",$E18="Technicien Indus",$E18="Technicien SQA",$E18="Technicien SPQD",$E18="Responsable Magasin",$E18="Technicien Supply Chain"),"R")</f>
        <v>R</v>
      </c>
      <c r="BZ18" s="25" t="str">
        <f t="shared" si="71"/>
        <v>R</v>
      </c>
      <c r="CA18" s="25" t="str">
        <f t="shared" si="71"/>
        <v>R</v>
      </c>
      <c r="CB18" s="25" t="str">
        <f t="shared" si="71"/>
        <v>R</v>
      </c>
      <c r="CC18" s="25" t="str">
        <f t="shared" si="71"/>
        <v>R</v>
      </c>
      <c r="CD18" s="26">
        <f t="shared" si="21"/>
        <v>9</v>
      </c>
      <c r="CE18" s="27" t="str">
        <f t="shared" si="22"/>
        <v>OB</v>
      </c>
      <c r="CF18" s="27" t="str">
        <f t="shared" si="23"/>
        <v>OB</v>
      </c>
      <c r="CG18" s="27" t="str">
        <f t="shared" si="24"/>
        <v/>
      </c>
      <c r="CH18" s="27" t="str">
        <f t="shared" si="25"/>
        <v>OB</v>
      </c>
      <c r="CI18" s="27" t="str">
        <f t="shared" si="26"/>
        <v/>
      </c>
      <c r="CJ18" s="27" t="str">
        <f t="shared" si="27"/>
        <v/>
      </c>
      <c r="CK18" s="27" t="str">
        <f t="shared" si="28"/>
        <v>OB</v>
      </c>
      <c r="CL18" s="27" t="str">
        <f t="shared" si="29"/>
        <v/>
      </c>
      <c r="CM18" s="27" t="str">
        <f t="shared" si="30"/>
        <v/>
      </c>
      <c r="CN18" s="27" t="str">
        <f t="shared" si="31"/>
        <v/>
      </c>
      <c r="CO18" s="27" t="str">
        <f t="shared" si="32"/>
        <v/>
      </c>
      <c r="CP18" s="27" t="str">
        <f t="shared" si="33"/>
        <v/>
      </c>
      <c r="CQ18" s="27" t="str">
        <f t="shared" si="34"/>
        <v/>
      </c>
      <c r="CR18" s="27" t="str">
        <f t="shared" si="35"/>
        <v/>
      </c>
      <c r="CS18" s="27" t="str">
        <f t="shared" si="36"/>
        <v/>
      </c>
      <c r="CT18" s="27" t="str">
        <f t="shared" si="37"/>
        <v/>
      </c>
      <c r="CU18" s="27" t="str">
        <f t="shared" si="38"/>
        <v/>
      </c>
      <c r="CV18" s="27" t="str">
        <f t="shared" si="39"/>
        <v/>
      </c>
      <c r="CW18" s="27" t="str">
        <f t="shared" si="40"/>
        <v/>
      </c>
      <c r="CX18" s="27">
        <f t="shared" si="41"/>
        <v>4</v>
      </c>
      <c r="CY18" s="27" t="str">
        <f t="shared" si="42"/>
        <v/>
      </c>
      <c r="CZ18" s="27" t="str">
        <f t="shared" si="43"/>
        <v/>
      </c>
      <c r="DA18" s="27" t="str">
        <f t="shared" si="44"/>
        <v>NOB</v>
      </c>
      <c r="DB18" s="27" t="str">
        <f t="shared" si="45"/>
        <v/>
      </c>
      <c r="DC18" s="27" t="str">
        <f t="shared" si="46"/>
        <v/>
      </c>
      <c r="DD18" s="27" t="str">
        <f t="shared" si="47"/>
        <v/>
      </c>
      <c r="DE18" s="27" t="str">
        <f t="shared" si="48"/>
        <v/>
      </c>
      <c r="DF18" s="27" t="str">
        <f t="shared" si="49"/>
        <v/>
      </c>
      <c r="DG18" s="27" t="str">
        <f t="shared" si="50"/>
        <v/>
      </c>
      <c r="DH18" s="27" t="str">
        <f t="shared" si="51"/>
        <v/>
      </c>
      <c r="DI18" s="27" t="str">
        <f t="shared" si="52"/>
        <v/>
      </c>
      <c r="DJ18" s="27" t="str">
        <f t="shared" si="53"/>
        <v/>
      </c>
      <c r="DK18" s="27" t="str">
        <f t="shared" si="54"/>
        <v/>
      </c>
      <c r="DL18" s="27" t="str">
        <f t="shared" si="55"/>
        <v/>
      </c>
      <c r="DM18" s="27" t="str">
        <f t="shared" si="56"/>
        <v/>
      </c>
      <c r="DN18" s="27" t="str">
        <f t="shared" si="57"/>
        <v/>
      </c>
      <c r="DO18" s="27" t="str">
        <f t="shared" si="58"/>
        <v/>
      </c>
      <c r="DP18" s="27" t="str">
        <f t="shared" si="59"/>
        <v/>
      </c>
      <c r="DQ18" s="27">
        <f t="shared" si="60"/>
        <v>1</v>
      </c>
      <c r="DR18" s="57">
        <f t="shared" si="61"/>
        <v>0.44444444444444442</v>
      </c>
    </row>
    <row r="19" spans="1:122" x14ac:dyDescent="0.25">
      <c r="A19" s="29" t="s">
        <v>85</v>
      </c>
      <c r="B19" s="62" t="s">
        <v>86</v>
      </c>
      <c r="C19" s="18" t="s">
        <v>87</v>
      </c>
      <c r="D19" s="18" t="s">
        <v>88</v>
      </c>
      <c r="E19" s="19" t="s">
        <v>74</v>
      </c>
      <c r="F19" s="55"/>
      <c r="G19" s="21" t="str">
        <f t="shared" si="62"/>
        <v/>
      </c>
      <c r="H19" s="22" t="s">
        <v>39</v>
      </c>
      <c r="I19" s="35"/>
      <c r="J19" s="21" t="str">
        <f t="shared" si="63"/>
        <v/>
      </c>
      <c r="K19" s="22" t="s">
        <v>39</v>
      </c>
      <c r="L19" s="35"/>
      <c r="M19" s="21" t="str">
        <f t="shared" si="64"/>
        <v/>
      </c>
      <c r="N19" s="22" t="s">
        <v>39</v>
      </c>
      <c r="O19" s="35"/>
      <c r="P19" s="21" t="str">
        <f t="shared" si="65"/>
        <v/>
      </c>
      <c r="Q19" s="22" t="s">
        <v>39</v>
      </c>
      <c r="R19" s="35"/>
      <c r="S19" s="21" t="str">
        <f t="shared" si="66"/>
        <v/>
      </c>
      <c r="T19" s="22" t="s">
        <v>39</v>
      </c>
      <c r="U19" s="35"/>
      <c r="V19" s="21" t="str">
        <f t="shared" si="67"/>
        <v/>
      </c>
      <c r="W19" s="22" t="s">
        <v>39</v>
      </c>
      <c r="X19" s="35"/>
      <c r="Y19" s="21" t="str">
        <f t="shared" si="69"/>
        <v/>
      </c>
      <c r="Z19" s="22" t="s">
        <v>39</v>
      </c>
      <c r="AA19" s="35"/>
      <c r="AB19" s="21" t="str">
        <f t="shared" si="68"/>
        <v/>
      </c>
      <c r="AC19" s="22" t="s">
        <v>39</v>
      </c>
      <c r="AD19" s="35"/>
      <c r="AE19" s="21" t="str">
        <f t="shared" si="0"/>
        <v/>
      </c>
      <c r="AF19" s="22" t="s">
        <v>39</v>
      </c>
      <c r="AG19" s="35"/>
      <c r="AH19" s="21" t="str">
        <f t="shared" si="1"/>
        <v/>
      </c>
      <c r="AI19" s="22" t="s">
        <v>39</v>
      </c>
      <c r="AJ19" s="35"/>
      <c r="AK19" s="21" t="str">
        <f t="shared" si="2"/>
        <v/>
      </c>
      <c r="AL19" s="22" t="s">
        <v>39</v>
      </c>
      <c r="AM19" s="35"/>
      <c r="AN19" s="21" t="str">
        <f t="shared" si="3"/>
        <v/>
      </c>
      <c r="AO19" s="22" t="s">
        <v>39</v>
      </c>
      <c r="AP19" s="35"/>
      <c r="AQ19" s="21" t="str">
        <f t="shared" si="4"/>
        <v/>
      </c>
      <c r="AR19" s="22" t="s">
        <v>39</v>
      </c>
      <c r="AS19" s="35"/>
      <c r="AT19" s="24"/>
      <c r="AU19" s="22" t="s">
        <v>39</v>
      </c>
      <c r="AV19" s="35">
        <v>41521</v>
      </c>
      <c r="AW19" s="21">
        <f t="shared" si="5"/>
        <v>42617</v>
      </c>
      <c r="AX19" s="22" t="s">
        <v>44</v>
      </c>
      <c r="AY19" s="35"/>
      <c r="AZ19" s="21" t="str">
        <f t="shared" si="6"/>
        <v/>
      </c>
      <c r="BA19" s="22" t="s">
        <v>39</v>
      </c>
      <c r="BB19" s="35"/>
      <c r="BC19" s="21" t="str">
        <f t="shared" si="7"/>
        <v/>
      </c>
      <c r="BD19" s="22" t="s">
        <v>39</v>
      </c>
      <c r="BE19" s="35"/>
      <c r="BF19" s="21" t="str">
        <f t="shared" si="8"/>
        <v/>
      </c>
      <c r="BG19" s="22" t="s">
        <v>39</v>
      </c>
      <c r="BH19" s="35"/>
      <c r="BI19" s="21" t="str">
        <f t="shared" si="9"/>
        <v/>
      </c>
      <c r="BJ19" s="22" t="s">
        <v>39</v>
      </c>
      <c r="BK19" s="25" t="str">
        <f t="shared" si="10"/>
        <v>NR</v>
      </c>
      <c r="BL19" s="25" t="str">
        <f t="shared" si="11"/>
        <v>NR</v>
      </c>
      <c r="BM19" s="25" t="str">
        <f t="shared" si="12"/>
        <v>NR</v>
      </c>
      <c r="BN19" s="25" t="str">
        <f t="shared" si="13"/>
        <v>NR</v>
      </c>
      <c r="BO19" s="25" t="str">
        <f t="shared" si="14"/>
        <v>NR</v>
      </c>
      <c r="BP19" s="25" t="str">
        <f t="shared" si="15"/>
        <v>NR</v>
      </c>
      <c r="BQ19" s="25" t="str">
        <f t="shared" si="16"/>
        <v>NR</v>
      </c>
      <c r="BR19" s="25" t="str">
        <f t="shared" si="17"/>
        <v>NR</v>
      </c>
      <c r="BS19" s="25" t="str">
        <f t="shared" si="18"/>
        <v>NR</v>
      </c>
      <c r="BT19" s="25" t="str">
        <f t="shared" si="70"/>
        <v>NR</v>
      </c>
      <c r="BU19" s="25" t="str">
        <f t="shared" si="70"/>
        <v>NR</v>
      </c>
      <c r="BV19" s="25" t="str">
        <f t="shared" si="70"/>
        <v>NR</v>
      </c>
      <c r="BW19" s="25" t="str">
        <f t="shared" si="70"/>
        <v>NR</v>
      </c>
      <c r="BX19" s="25" t="str">
        <f t="shared" si="70"/>
        <v>NR</v>
      </c>
      <c r="BY19" s="25" t="str">
        <f t="shared" si="71"/>
        <v>R</v>
      </c>
      <c r="BZ19" s="25" t="str">
        <f t="shared" si="71"/>
        <v>R</v>
      </c>
      <c r="CA19" s="25" t="str">
        <f t="shared" si="71"/>
        <v>R</v>
      </c>
      <c r="CB19" s="25" t="str">
        <f t="shared" si="71"/>
        <v>R</v>
      </c>
      <c r="CC19" s="25" t="str">
        <f t="shared" si="71"/>
        <v>R</v>
      </c>
      <c r="CD19" s="26">
        <f t="shared" si="21"/>
        <v>5</v>
      </c>
      <c r="CE19" s="27" t="str">
        <f t="shared" si="22"/>
        <v/>
      </c>
      <c r="CF19" s="27" t="str">
        <f t="shared" si="23"/>
        <v/>
      </c>
      <c r="CG19" s="27" t="str">
        <f t="shared" si="24"/>
        <v/>
      </c>
      <c r="CH19" s="27" t="str">
        <f t="shared" si="25"/>
        <v/>
      </c>
      <c r="CI19" s="27" t="str">
        <f t="shared" si="26"/>
        <v/>
      </c>
      <c r="CJ19" s="27" t="str">
        <f t="shared" si="27"/>
        <v/>
      </c>
      <c r="CK19" s="27" t="str">
        <f t="shared" si="28"/>
        <v/>
      </c>
      <c r="CL19" s="27" t="str">
        <f t="shared" si="29"/>
        <v/>
      </c>
      <c r="CM19" s="27" t="str">
        <f t="shared" si="30"/>
        <v/>
      </c>
      <c r="CN19" s="27" t="str">
        <f t="shared" si="31"/>
        <v/>
      </c>
      <c r="CO19" s="27" t="str">
        <f t="shared" si="32"/>
        <v/>
      </c>
      <c r="CP19" s="27" t="str">
        <f t="shared" si="33"/>
        <v/>
      </c>
      <c r="CQ19" s="27" t="str">
        <f t="shared" si="34"/>
        <v/>
      </c>
      <c r="CR19" s="27" t="str">
        <f t="shared" si="35"/>
        <v/>
      </c>
      <c r="CS19" s="27" t="str">
        <f t="shared" si="36"/>
        <v>OB</v>
      </c>
      <c r="CT19" s="27" t="str">
        <f t="shared" si="37"/>
        <v/>
      </c>
      <c r="CU19" s="27" t="str">
        <f t="shared" si="38"/>
        <v/>
      </c>
      <c r="CV19" s="27" t="str">
        <f t="shared" si="39"/>
        <v/>
      </c>
      <c r="CW19" s="27" t="str">
        <f t="shared" si="40"/>
        <v/>
      </c>
      <c r="CX19" s="27">
        <f t="shared" si="41"/>
        <v>1</v>
      </c>
      <c r="CY19" s="27" t="str">
        <f t="shared" si="42"/>
        <v/>
      </c>
      <c r="CZ19" s="27" t="str">
        <f t="shared" si="43"/>
        <v/>
      </c>
      <c r="DA19" s="27" t="str">
        <f t="shared" si="44"/>
        <v/>
      </c>
      <c r="DB19" s="27" t="str">
        <f t="shared" si="45"/>
        <v/>
      </c>
      <c r="DC19" s="27" t="str">
        <f t="shared" si="46"/>
        <v/>
      </c>
      <c r="DD19" s="27" t="str">
        <f t="shared" si="47"/>
        <v/>
      </c>
      <c r="DE19" s="27" t="str">
        <f t="shared" si="48"/>
        <v/>
      </c>
      <c r="DF19" s="27" t="str">
        <f t="shared" si="49"/>
        <v/>
      </c>
      <c r="DG19" s="27" t="str">
        <f t="shared" si="50"/>
        <v/>
      </c>
      <c r="DH19" s="27" t="str">
        <f t="shared" si="51"/>
        <v/>
      </c>
      <c r="DI19" s="27" t="str">
        <f t="shared" si="52"/>
        <v/>
      </c>
      <c r="DJ19" s="27" t="str">
        <f t="shared" si="53"/>
        <v/>
      </c>
      <c r="DK19" s="27" t="str">
        <f t="shared" si="54"/>
        <v/>
      </c>
      <c r="DL19" s="27" t="str">
        <f t="shared" si="55"/>
        <v/>
      </c>
      <c r="DM19" s="27" t="str">
        <f t="shared" si="56"/>
        <v/>
      </c>
      <c r="DN19" s="27" t="str">
        <f t="shared" si="57"/>
        <v/>
      </c>
      <c r="DO19" s="27" t="str">
        <f t="shared" si="58"/>
        <v/>
      </c>
      <c r="DP19" s="27" t="str">
        <f t="shared" si="59"/>
        <v/>
      </c>
      <c r="DQ19" s="27">
        <f t="shared" si="60"/>
        <v>0</v>
      </c>
      <c r="DR19" s="28">
        <f t="shared" si="61"/>
        <v>0.2</v>
      </c>
    </row>
    <row r="20" spans="1:122" x14ac:dyDescent="0.25">
      <c r="A20" s="29" t="s">
        <v>89</v>
      </c>
      <c r="B20" s="58" t="s">
        <v>90</v>
      </c>
      <c r="C20" s="18" t="s">
        <v>91</v>
      </c>
      <c r="D20" s="60" t="s">
        <v>92</v>
      </c>
      <c r="E20" s="31" t="s">
        <v>93</v>
      </c>
      <c r="F20" s="58"/>
      <c r="G20" s="21" t="str">
        <f t="shared" si="62"/>
        <v/>
      </c>
      <c r="H20" s="22" t="s">
        <v>39</v>
      </c>
      <c r="I20" s="34"/>
      <c r="J20" s="21" t="str">
        <f t="shared" si="63"/>
        <v/>
      </c>
      <c r="K20" s="31" t="s">
        <v>39</v>
      </c>
      <c r="L20" s="34"/>
      <c r="M20" s="21" t="str">
        <f t="shared" si="64"/>
        <v/>
      </c>
      <c r="N20" s="31" t="s">
        <v>39</v>
      </c>
      <c r="O20" s="34"/>
      <c r="P20" s="21" t="str">
        <f t="shared" si="65"/>
        <v/>
      </c>
      <c r="Q20" s="31" t="s">
        <v>39</v>
      </c>
      <c r="R20" s="34"/>
      <c r="S20" s="21" t="str">
        <f t="shared" si="66"/>
        <v/>
      </c>
      <c r="T20" s="31" t="s">
        <v>39</v>
      </c>
      <c r="U20" s="34"/>
      <c r="V20" s="21" t="str">
        <f t="shared" si="67"/>
        <v/>
      </c>
      <c r="W20" s="31" t="s">
        <v>39</v>
      </c>
      <c r="X20" s="35">
        <v>41409</v>
      </c>
      <c r="Y20" s="21">
        <f t="shared" si="69"/>
        <v>42139</v>
      </c>
      <c r="Z20" s="33" t="s">
        <v>44</v>
      </c>
      <c r="AA20" s="34"/>
      <c r="AB20" s="21" t="str">
        <f t="shared" si="68"/>
        <v/>
      </c>
      <c r="AC20" s="31" t="s">
        <v>39</v>
      </c>
      <c r="AD20" s="35"/>
      <c r="AE20" s="21" t="str">
        <f t="shared" si="0"/>
        <v/>
      </c>
      <c r="AF20" s="22" t="s">
        <v>39</v>
      </c>
      <c r="AG20" s="35"/>
      <c r="AH20" s="21" t="str">
        <f t="shared" si="1"/>
        <v/>
      </c>
      <c r="AI20" s="22" t="s">
        <v>39</v>
      </c>
      <c r="AJ20" s="35"/>
      <c r="AK20" s="21" t="str">
        <f t="shared" si="2"/>
        <v/>
      </c>
      <c r="AL20" s="22" t="s">
        <v>39</v>
      </c>
      <c r="AM20" s="37"/>
      <c r="AN20" s="21" t="str">
        <f t="shared" si="3"/>
        <v/>
      </c>
      <c r="AO20" s="31" t="s">
        <v>39</v>
      </c>
      <c r="AP20" s="37"/>
      <c r="AQ20" s="38" t="str">
        <f t="shared" si="4"/>
        <v/>
      </c>
      <c r="AR20" s="31" t="s">
        <v>39</v>
      </c>
      <c r="AS20" s="69" t="s">
        <v>94</v>
      </c>
      <c r="AT20" s="24"/>
      <c r="AU20" s="31" t="s">
        <v>39</v>
      </c>
      <c r="AV20" s="35">
        <v>41521</v>
      </c>
      <c r="AW20" s="21">
        <f t="shared" si="5"/>
        <v>42617</v>
      </c>
      <c r="AX20" s="22" t="s">
        <v>44</v>
      </c>
      <c r="AY20" s="35"/>
      <c r="AZ20" s="21" t="str">
        <f t="shared" si="6"/>
        <v/>
      </c>
      <c r="BA20" s="22" t="s">
        <v>39</v>
      </c>
      <c r="BB20" s="35"/>
      <c r="BC20" s="21" t="str">
        <f t="shared" si="7"/>
        <v/>
      </c>
      <c r="BD20" s="22" t="s">
        <v>39</v>
      </c>
      <c r="BE20" s="35"/>
      <c r="BF20" s="21" t="str">
        <f t="shared" si="8"/>
        <v/>
      </c>
      <c r="BG20" s="22" t="s">
        <v>39</v>
      </c>
      <c r="BH20" s="35"/>
      <c r="BI20" s="21" t="str">
        <f t="shared" si="9"/>
        <v/>
      </c>
      <c r="BJ20" s="22" t="s">
        <v>39</v>
      </c>
      <c r="BK20" s="25" t="str">
        <f t="shared" si="10"/>
        <v>NR</v>
      </c>
      <c r="BL20" s="25" t="str">
        <f t="shared" si="11"/>
        <v>NR</v>
      </c>
      <c r="BM20" s="25" t="str">
        <f t="shared" si="12"/>
        <v>NR</v>
      </c>
      <c r="BN20" s="25" t="str">
        <f t="shared" si="13"/>
        <v>NR</v>
      </c>
      <c r="BO20" s="25" t="str">
        <f t="shared" si="14"/>
        <v>NR</v>
      </c>
      <c r="BP20" s="25" t="str">
        <f t="shared" si="15"/>
        <v>NR</v>
      </c>
      <c r="BQ20" s="25" t="str">
        <f t="shared" si="16"/>
        <v>R</v>
      </c>
      <c r="BR20" s="25" t="str">
        <f t="shared" si="17"/>
        <v>NR</v>
      </c>
      <c r="BS20" s="25" t="str">
        <f t="shared" si="18"/>
        <v>NR</v>
      </c>
      <c r="BT20" s="25" t="str">
        <f t="shared" si="70"/>
        <v>NR</v>
      </c>
      <c r="BU20" s="25" t="str">
        <f t="shared" si="70"/>
        <v>NR</v>
      </c>
      <c r="BV20" s="25" t="str">
        <f t="shared" si="70"/>
        <v>NR</v>
      </c>
      <c r="BW20" s="25" t="str">
        <f t="shared" si="70"/>
        <v>NR</v>
      </c>
      <c r="BX20" s="25" t="str">
        <f t="shared" si="70"/>
        <v>NR</v>
      </c>
      <c r="BY20" s="25" t="str">
        <f t="shared" si="71"/>
        <v>R</v>
      </c>
      <c r="BZ20" s="25" t="str">
        <f t="shared" si="71"/>
        <v>R</v>
      </c>
      <c r="CA20" s="25" t="str">
        <f t="shared" si="71"/>
        <v>R</v>
      </c>
      <c r="CB20" s="25" t="str">
        <f t="shared" si="71"/>
        <v>R</v>
      </c>
      <c r="CC20" s="25" t="str">
        <f t="shared" si="71"/>
        <v>R</v>
      </c>
      <c r="CD20" s="26">
        <f t="shared" si="21"/>
        <v>6</v>
      </c>
      <c r="CE20" s="27" t="str">
        <f t="shared" si="22"/>
        <v/>
      </c>
      <c r="CF20" s="27" t="str">
        <f t="shared" si="23"/>
        <v/>
      </c>
      <c r="CG20" s="27" t="str">
        <f t="shared" si="24"/>
        <v/>
      </c>
      <c r="CH20" s="27" t="str">
        <f t="shared" si="25"/>
        <v/>
      </c>
      <c r="CI20" s="27" t="str">
        <f t="shared" si="26"/>
        <v/>
      </c>
      <c r="CJ20" s="27" t="str">
        <f t="shared" si="27"/>
        <v/>
      </c>
      <c r="CK20" s="27" t="str">
        <f t="shared" si="28"/>
        <v>OB</v>
      </c>
      <c r="CL20" s="27" t="str">
        <f t="shared" si="29"/>
        <v/>
      </c>
      <c r="CM20" s="27" t="str">
        <f t="shared" si="30"/>
        <v/>
      </c>
      <c r="CN20" s="27" t="str">
        <f t="shared" si="31"/>
        <v/>
      </c>
      <c r="CO20" s="27" t="str">
        <f t="shared" si="32"/>
        <v/>
      </c>
      <c r="CP20" s="27" t="str">
        <f t="shared" si="33"/>
        <v/>
      </c>
      <c r="CQ20" s="27" t="str">
        <f t="shared" si="34"/>
        <v/>
      </c>
      <c r="CR20" s="27" t="str">
        <f t="shared" si="35"/>
        <v/>
      </c>
      <c r="CS20" s="27" t="str">
        <f t="shared" si="36"/>
        <v>OB</v>
      </c>
      <c r="CT20" s="27" t="str">
        <f t="shared" si="37"/>
        <v/>
      </c>
      <c r="CU20" s="27" t="str">
        <f t="shared" si="38"/>
        <v/>
      </c>
      <c r="CV20" s="27" t="str">
        <f t="shared" si="39"/>
        <v/>
      </c>
      <c r="CW20" s="27" t="str">
        <f t="shared" si="40"/>
        <v/>
      </c>
      <c r="CX20" s="27">
        <f t="shared" si="41"/>
        <v>2</v>
      </c>
      <c r="CY20" s="27" t="str">
        <f t="shared" si="42"/>
        <v/>
      </c>
      <c r="CZ20" s="27" t="str">
        <f t="shared" si="43"/>
        <v/>
      </c>
      <c r="DA20" s="27" t="str">
        <f t="shared" si="44"/>
        <v/>
      </c>
      <c r="DB20" s="27" t="str">
        <f t="shared" si="45"/>
        <v/>
      </c>
      <c r="DC20" s="27" t="str">
        <f t="shared" si="46"/>
        <v/>
      </c>
      <c r="DD20" s="27" t="str">
        <f t="shared" si="47"/>
        <v/>
      </c>
      <c r="DE20" s="27" t="str">
        <f t="shared" si="48"/>
        <v/>
      </c>
      <c r="DF20" s="27" t="str">
        <f t="shared" si="49"/>
        <v/>
      </c>
      <c r="DG20" s="27" t="str">
        <f t="shared" si="50"/>
        <v/>
      </c>
      <c r="DH20" s="27" t="str">
        <f t="shared" si="51"/>
        <v/>
      </c>
      <c r="DI20" s="27" t="str">
        <f t="shared" si="52"/>
        <v/>
      </c>
      <c r="DJ20" s="27" t="str">
        <f t="shared" si="53"/>
        <v/>
      </c>
      <c r="DK20" s="27" t="str">
        <f t="shared" si="54"/>
        <v/>
      </c>
      <c r="DL20" s="27" t="str">
        <f t="shared" si="55"/>
        <v/>
      </c>
      <c r="DM20" s="27" t="str">
        <f t="shared" si="56"/>
        <v/>
      </c>
      <c r="DN20" s="27" t="str">
        <f t="shared" si="57"/>
        <v/>
      </c>
      <c r="DO20" s="27" t="str">
        <f t="shared" si="58"/>
        <v/>
      </c>
      <c r="DP20" s="27" t="str">
        <f t="shared" si="59"/>
        <v/>
      </c>
      <c r="DQ20" s="27">
        <f t="shared" si="60"/>
        <v>0</v>
      </c>
      <c r="DR20" s="57">
        <f t="shared" si="61"/>
        <v>0.33333333333333331</v>
      </c>
    </row>
    <row r="21" spans="1:122" x14ac:dyDescent="0.25">
      <c r="A21" s="29" t="s">
        <v>95</v>
      </c>
      <c r="B21" s="58" t="s">
        <v>96</v>
      </c>
      <c r="C21" s="18" t="s">
        <v>42</v>
      </c>
      <c r="D21" s="18" t="s">
        <v>60</v>
      </c>
      <c r="E21" s="31" t="s">
        <v>69</v>
      </c>
      <c r="F21" s="55">
        <v>41739</v>
      </c>
      <c r="G21" s="70">
        <f t="shared" si="62"/>
        <v>42470</v>
      </c>
      <c r="H21" s="33" t="s">
        <v>44</v>
      </c>
      <c r="I21" s="35">
        <v>41352</v>
      </c>
      <c r="J21" s="21">
        <f t="shared" si="63"/>
        <v>42082</v>
      </c>
      <c r="K21" s="56" t="s">
        <v>44</v>
      </c>
      <c r="L21" s="34"/>
      <c r="M21" s="21" t="str">
        <f t="shared" si="64"/>
        <v/>
      </c>
      <c r="N21" s="31" t="s">
        <v>39</v>
      </c>
      <c r="O21" s="34"/>
      <c r="P21" s="21" t="str">
        <f t="shared" si="65"/>
        <v/>
      </c>
      <c r="Q21" s="31" t="s">
        <v>39</v>
      </c>
      <c r="R21" s="34"/>
      <c r="S21" s="21" t="str">
        <f t="shared" si="66"/>
        <v/>
      </c>
      <c r="T21" s="31" t="s">
        <v>39</v>
      </c>
      <c r="U21" s="34"/>
      <c r="V21" s="21" t="str">
        <f t="shared" si="67"/>
        <v/>
      </c>
      <c r="W21" s="31" t="s">
        <v>39</v>
      </c>
      <c r="X21" s="34"/>
      <c r="Y21" s="21" t="str">
        <f t="shared" si="69"/>
        <v/>
      </c>
      <c r="Z21" s="31" t="s">
        <v>39</v>
      </c>
      <c r="AA21" s="34"/>
      <c r="AB21" s="21" t="str">
        <f t="shared" si="68"/>
        <v/>
      </c>
      <c r="AC21" s="31" t="s">
        <v>39</v>
      </c>
      <c r="AD21" s="35"/>
      <c r="AE21" s="21" t="str">
        <f t="shared" si="0"/>
        <v/>
      </c>
      <c r="AF21" s="22" t="s">
        <v>39</v>
      </c>
      <c r="AG21" s="35"/>
      <c r="AH21" s="21" t="str">
        <f t="shared" si="1"/>
        <v/>
      </c>
      <c r="AI21" s="22" t="s">
        <v>39</v>
      </c>
      <c r="AJ21" s="35"/>
      <c r="AK21" s="21" t="str">
        <f t="shared" si="2"/>
        <v/>
      </c>
      <c r="AL21" s="22" t="s">
        <v>39</v>
      </c>
      <c r="AM21" s="37"/>
      <c r="AN21" s="21" t="str">
        <f t="shared" si="3"/>
        <v/>
      </c>
      <c r="AO21" s="31" t="s">
        <v>39</v>
      </c>
      <c r="AP21" s="37"/>
      <c r="AQ21" s="38" t="str">
        <f t="shared" si="4"/>
        <v/>
      </c>
      <c r="AR21" s="31" t="s">
        <v>39</v>
      </c>
      <c r="AS21" s="66" t="s">
        <v>97</v>
      </c>
      <c r="AT21" s="24"/>
      <c r="AU21" s="31" t="s">
        <v>44</v>
      </c>
      <c r="AV21" s="35">
        <v>41521</v>
      </c>
      <c r="AW21" s="21">
        <f t="shared" si="5"/>
        <v>42617</v>
      </c>
      <c r="AX21" s="22" t="s">
        <v>44</v>
      </c>
      <c r="AY21" s="35"/>
      <c r="AZ21" s="21" t="str">
        <f t="shared" si="6"/>
        <v/>
      </c>
      <c r="BA21" s="22" t="s">
        <v>39</v>
      </c>
      <c r="BB21" s="35"/>
      <c r="BC21" s="21" t="str">
        <f t="shared" si="7"/>
        <v/>
      </c>
      <c r="BD21" s="22" t="s">
        <v>39</v>
      </c>
      <c r="BE21" s="35"/>
      <c r="BF21" s="21" t="str">
        <f t="shared" si="8"/>
        <v/>
      </c>
      <c r="BG21" s="22" t="s">
        <v>39</v>
      </c>
      <c r="BH21" s="35"/>
      <c r="BI21" s="21" t="str">
        <f t="shared" si="9"/>
        <v/>
      </c>
      <c r="BJ21" s="22" t="s">
        <v>39</v>
      </c>
      <c r="BK21" s="25" t="str">
        <f t="shared" si="10"/>
        <v>R</v>
      </c>
      <c r="BL21" s="25" t="str">
        <f t="shared" si="11"/>
        <v>R</v>
      </c>
      <c r="BM21" s="25" t="str">
        <f t="shared" si="12"/>
        <v>NR</v>
      </c>
      <c r="BN21" s="25" t="str">
        <f t="shared" si="13"/>
        <v>R</v>
      </c>
      <c r="BO21" s="25" t="str">
        <f t="shared" si="14"/>
        <v>NR</v>
      </c>
      <c r="BP21" s="25" t="str">
        <f t="shared" si="15"/>
        <v>NR</v>
      </c>
      <c r="BQ21" s="25" t="str">
        <f t="shared" si="16"/>
        <v>R</v>
      </c>
      <c r="BR21" s="25" t="str">
        <f t="shared" si="17"/>
        <v>NR</v>
      </c>
      <c r="BS21" s="25" t="str">
        <f t="shared" si="18"/>
        <v>NR</v>
      </c>
      <c r="BT21" s="25" t="str">
        <f t="shared" si="70"/>
        <v>NR</v>
      </c>
      <c r="BU21" s="25" t="str">
        <f t="shared" si="70"/>
        <v>NR</v>
      </c>
      <c r="BV21" s="25" t="str">
        <f t="shared" si="70"/>
        <v>NR</v>
      </c>
      <c r="BW21" s="25" t="str">
        <f t="shared" si="70"/>
        <v>NR</v>
      </c>
      <c r="BX21" s="25" t="str">
        <f t="shared" si="70"/>
        <v>NR</v>
      </c>
      <c r="BY21" s="25" t="str">
        <f t="shared" si="71"/>
        <v>R</v>
      </c>
      <c r="BZ21" s="25" t="str">
        <f t="shared" si="71"/>
        <v>R</v>
      </c>
      <c r="CA21" s="25" t="str">
        <f t="shared" si="71"/>
        <v>R</v>
      </c>
      <c r="CB21" s="25" t="str">
        <f t="shared" si="71"/>
        <v>R</v>
      </c>
      <c r="CC21" s="25" t="str">
        <f t="shared" si="71"/>
        <v>R</v>
      </c>
      <c r="CD21" s="26">
        <f t="shared" si="21"/>
        <v>9</v>
      </c>
      <c r="CE21" s="27" t="str">
        <f t="shared" si="22"/>
        <v>OB</v>
      </c>
      <c r="CF21" s="27" t="str">
        <f t="shared" si="23"/>
        <v>OB</v>
      </c>
      <c r="CG21" s="27" t="str">
        <f t="shared" si="24"/>
        <v/>
      </c>
      <c r="CH21" s="27" t="str">
        <f t="shared" si="25"/>
        <v/>
      </c>
      <c r="CI21" s="27" t="str">
        <f t="shared" si="26"/>
        <v/>
      </c>
      <c r="CJ21" s="27" t="str">
        <f t="shared" si="27"/>
        <v/>
      </c>
      <c r="CK21" s="27" t="str">
        <f t="shared" si="28"/>
        <v/>
      </c>
      <c r="CL21" s="27" t="str">
        <f t="shared" si="29"/>
        <v/>
      </c>
      <c r="CM21" s="27" t="str">
        <f t="shared" si="30"/>
        <v/>
      </c>
      <c r="CN21" s="27" t="str">
        <f t="shared" si="31"/>
        <v/>
      </c>
      <c r="CO21" s="27" t="str">
        <f t="shared" si="32"/>
        <v/>
      </c>
      <c r="CP21" s="27" t="str">
        <f t="shared" si="33"/>
        <v/>
      </c>
      <c r="CQ21" s="27" t="str">
        <f t="shared" si="34"/>
        <v/>
      </c>
      <c r="CR21" s="27" t="str">
        <f t="shared" si="35"/>
        <v/>
      </c>
      <c r="CS21" s="27" t="str">
        <f t="shared" si="36"/>
        <v>OB</v>
      </c>
      <c r="CT21" s="27" t="str">
        <f t="shared" si="37"/>
        <v/>
      </c>
      <c r="CU21" s="27" t="str">
        <f t="shared" si="38"/>
        <v/>
      </c>
      <c r="CV21" s="27" t="str">
        <f t="shared" si="39"/>
        <v/>
      </c>
      <c r="CW21" s="27" t="str">
        <f t="shared" si="40"/>
        <v/>
      </c>
      <c r="CX21" s="27">
        <f t="shared" si="41"/>
        <v>3</v>
      </c>
      <c r="CY21" s="27" t="str">
        <f t="shared" si="42"/>
        <v/>
      </c>
      <c r="CZ21" s="27" t="str">
        <f t="shared" si="43"/>
        <v/>
      </c>
      <c r="DA21" s="27" t="str">
        <f t="shared" si="44"/>
        <v/>
      </c>
      <c r="DB21" s="27" t="str">
        <f t="shared" si="45"/>
        <v/>
      </c>
      <c r="DC21" s="27" t="str">
        <f t="shared" si="46"/>
        <v/>
      </c>
      <c r="DD21" s="27" t="str">
        <f t="shared" si="47"/>
        <v/>
      </c>
      <c r="DE21" s="27" t="str">
        <f t="shared" si="48"/>
        <v/>
      </c>
      <c r="DF21" s="27" t="str">
        <f t="shared" si="49"/>
        <v/>
      </c>
      <c r="DG21" s="27" t="str">
        <f t="shared" si="50"/>
        <v/>
      </c>
      <c r="DH21" s="27" t="str">
        <f t="shared" si="51"/>
        <v/>
      </c>
      <c r="DI21" s="27" t="str">
        <f t="shared" si="52"/>
        <v/>
      </c>
      <c r="DJ21" s="27" t="str">
        <f t="shared" si="53"/>
        <v/>
      </c>
      <c r="DK21" s="27" t="str">
        <f t="shared" si="54"/>
        <v/>
      </c>
      <c r="DL21" s="27" t="str">
        <f t="shared" si="55"/>
        <v/>
      </c>
      <c r="DM21" s="27" t="str">
        <f t="shared" si="56"/>
        <v/>
      </c>
      <c r="DN21" s="27" t="str">
        <f t="shared" si="57"/>
        <v/>
      </c>
      <c r="DO21" s="27" t="str">
        <f t="shared" si="58"/>
        <v/>
      </c>
      <c r="DP21" s="27" t="str">
        <f t="shared" si="59"/>
        <v/>
      </c>
      <c r="DQ21" s="27">
        <f t="shared" si="60"/>
        <v>0</v>
      </c>
      <c r="DR21" s="57">
        <f t="shared" si="61"/>
        <v>0.33333333333333331</v>
      </c>
    </row>
    <row r="22" spans="1:122" x14ac:dyDescent="0.25">
      <c r="A22" s="63" t="s">
        <v>98</v>
      </c>
      <c r="B22" s="64" t="s">
        <v>99</v>
      </c>
      <c r="C22" s="18" t="s">
        <v>47</v>
      </c>
      <c r="D22" s="18" t="s">
        <v>52</v>
      </c>
      <c r="E22" s="19" t="s">
        <v>38</v>
      </c>
      <c r="F22" s="55">
        <v>41226</v>
      </c>
      <c r="G22" s="70">
        <f t="shared" si="62"/>
        <v>41956</v>
      </c>
      <c r="H22" s="56" t="s">
        <v>44</v>
      </c>
      <c r="I22" s="35"/>
      <c r="J22" s="21" t="str">
        <f t="shared" si="63"/>
        <v/>
      </c>
      <c r="K22" s="22" t="s">
        <v>39</v>
      </c>
      <c r="L22" s="35">
        <v>41452</v>
      </c>
      <c r="M22" s="21">
        <f t="shared" si="64"/>
        <v>42182</v>
      </c>
      <c r="N22" s="56" t="s">
        <v>44</v>
      </c>
      <c r="O22" s="35">
        <v>41521</v>
      </c>
      <c r="P22" s="21">
        <f t="shared" si="65"/>
        <v>42251</v>
      </c>
      <c r="Q22" s="56" t="s">
        <v>44</v>
      </c>
      <c r="R22" s="35">
        <v>41325</v>
      </c>
      <c r="S22" s="21" t="str">
        <f t="shared" si="66"/>
        <v/>
      </c>
      <c r="T22" s="22" t="s">
        <v>77</v>
      </c>
      <c r="U22" s="35">
        <v>41296</v>
      </c>
      <c r="V22" s="21">
        <f t="shared" si="67"/>
        <v>42026</v>
      </c>
      <c r="W22" s="56" t="s">
        <v>44</v>
      </c>
      <c r="X22" s="35">
        <v>41289</v>
      </c>
      <c r="Y22" s="21">
        <f t="shared" si="69"/>
        <v>42019</v>
      </c>
      <c r="Z22" s="56" t="s">
        <v>44</v>
      </c>
      <c r="AA22" s="35">
        <v>41708</v>
      </c>
      <c r="AB22" s="21">
        <f t="shared" si="68"/>
        <v>42439</v>
      </c>
      <c r="AC22" s="56" t="s">
        <v>44</v>
      </c>
      <c r="AD22" s="35"/>
      <c r="AE22" s="21" t="str">
        <f t="shared" si="0"/>
        <v/>
      </c>
      <c r="AF22" s="22" t="s">
        <v>39</v>
      </c>
      <c r="AG22" s="35"/>
      <c r="AH22" s="21" t="str">
        <f t="shared" si="1"/>
        <v/>
      </c>
      <c r="AI22" s="22" t="s">
        <v>39</v>
      </c>
      <c r="AJ22" s="35"/>
      <c r="AK22" s="21" t="str">
        <f t="shared" si="2"/>
        <v/>
      </c>
      <c r="AL22" s="22" t="s">
        <v>39</v>
      </c>
      <c r="AM22" s="37"/>
      <c r="AN22" s="21" t="str">
        <f t="shared" si="3"/>
        <v/>
      </c>
      <c r="AO22" s="31" t="s">
        <v>39</v>
      </c>
      <c r="AP22" s="37"/>
      <c r="AQ22" s="38" t="str">
        <f t="shared" si="4"/>
        <v/>
      </c>
      <c r="AR22" s="31" t="s">
        <v>39</v>
      </c>
      <c r="AS22" s="66" t="s">
        <v>100</v>
      </c>
      <c r="AT22" s="24"/>
      <c r="AU22" s="31" t="s">
        <v>44</v>
      </c>
      <c r="AV22" s="35">
        <v>41619</v>
      </c>
      <c r="AW22" s="21">
        <f t="shared" si="5"/>
        <v>42715</v>
      </c>
      <c r="AX22" s="22" t="s">
        <v>44</v>
      </c>
      <c r="AY22" s="35"/>
      <c r="AZ22" s="21" t="str">
        <f t="shared" si="6"/>
        <v/>
      </c>
      <c r="BA22" s="22" t="s">
        <v>39</v>
      </c>
      <c r="BB22" s="35"/>
      <c r="BC22" s="21" t="str">
        <f t="shared" si="7"/>
        <v/>
      </c>
      <c r="BD22" s="22" t="s">
        <v>39</v>
      </c>
      <c r="BE22" s="35"/>
      <c r="BF22" s="21" t="str">
        <f t="shared" si="8"/>
        <v/>
      </c>
      <c r="BG22" s="22" t="s">
        <v>39</v>
      </c>
      <c r="BH22" s="35"/>
      <c r="BI22" s="21" t="str">
        <f t="shared" si="9"/>
        <v/>
      </c>
      <c r="BJ22" s="22" t="s">
        <v>39</v>
      </c>
      <c r="BK22" s="25" t="str">
        <f t="shared" si="10"/>
        <v>R</v>
      </c>
      <c r="BL22" s="25" t="str">
        <f t="shared" si="11"/>
        <v>NR</v>
      </c>
      <c r="BM22" s="25" t="str">
        <f t="shared" si="12"/>
        <v>NR</v>
      </c>
      <c r="BN22" s="25" t="str">
        <f t="shared" si="13"/>
        <v>R</v>
      </c>
      <c r="BO22" s="25" t="str">
        <f t="shared" si="14"/>
        <v>NR</v>
      </c>
      <c r="BP22" s="25" t="str">
        <f t="shared" si="15"/>
        <v>R</v>
      </c>
      <c r="BQ22" s="25" t="str">
        <f t="shared" si="16"/>
        <v>R</v>
      </c>
      <c r="BR22" s="25" t="str">
        <f t="shared" si="17"/>
        <v>NR</v>
      </c>
      <c r="BS22" s="25" t="str">
        <f t="shared" si="18"/>
        <v>NR</v>
      </c>
      <c r="BT22" s="25" t="str">
        <f t="shared" si="70"/>
        <v>NR</v>
      </c>
      <c r="BU22" s="25" t="str">
        <f t="shared" si="70"/>
        <v>NR</v>
      </c>
      <c r="BV22" s="25" t="str">
        <f t="shared" si="70"/>
        <v>NR</v>
      </c>
      <c r="BW22" s="25" t="str">
        <f t="shared" si="70"/>
        <v>NR</v>
      </c>
      <c r="BX22" s="25" t="str">
        <f t="shared" si="70"/>
        <v>NR</v>
      </c>
      <c r="BY22" s="25" t="str">
        <f t="shared" si="71"/>
        <v>R</v>
      </c>
      <c r="BZ22" s="25" t="str">
        <f t="shared" si="71"/>
        <v>R</v>
      </c>
      <c r="CA22" s="25" t="str">
        <f t="shared" si="71"/>
        <v>R</v>
      </c>
      <c r="CB22" s="25" t="str">
        <f t="shared" si="71"/>
        <v>R</v>
      </c>
      <c r="CC22" s="25" t="str">
        <f t="shared" si="71"/>
        <v>R</v>
      </c>
      <c r="CD22" s="26">
        <f t="shared" si="21"/>
        <v>9</v>
      </c>
      <c r="CE22" s="27" t="str">
        <f t="shared" si="22"/>
        <v>OB</v>
      </c>
      <c r="CF22" s="27" t="str">
        <f t="shared" si="23"/>
        <v/>
      </c>
      <c r="CG22" s="27" t="str">
        <f t="shared" si="24"/>
        <v/>
      </c>
      <c r="CH22" s="27" t="str">
        <f t="shared" si="25"/>
        <v>OB</v>
      </c>
      <c r="CI22" s="27" t="str">
        <f t="shared" si="26"/>
        <v/>
      </c>
      <c r="CJ22" s="27" t="str">
        <f t="shared" si="27"/>
        <v>OB</v>
      </c>
      <c r="CK22" s="27" t="str">
        <f t="shared" si="28"/>
        <v>OB</v>
      </c>
      <c r="CL22" s="27" t="str">
        <f t="shared" si="29"/>
        <v/>
      </c>
      <c r="CM22" s="27" t="str">
        <f t="shared" si="30"/>
        <v/>
      </c>
      <c r="CN22" s="27" t="str">
        <f t="shared" si="31"/>
        <v/>
      </c>
      <c r="CO22" s="27" t="str">
        <f t="shared" si="32"/>
        <v/>
      </c>
      <c r="CP22" s="27" t="str">
        <f t="shared" si="33"/>
        <v/>
      </c>
      <c r="CQ22" s="27" t="str">
        <f t="shared" si="34"/>
        <v/>
      </c>
      <c r="CR22" s="27" t="str">
        <f t="shared" si="35"/>
        <v/>
      </c>
      <c r="CS22" s="27" t="str">
        <f t="shared" si="36"/>
        <v>OB</v>
      </c>
      <c r="CT22" s="27" t="str">
        <f t="shared" si="37"/>
        <v/>
      </c>
      <c r="CU22" s="27" t="str">
        <f t="shared" si="38"/>
        <v/>
      </c>
      <c r="CV22" s="27" t="str">
        <f t="shared" si="39"/>
        <v/>
      </c>
      <c r="CW22" s="27" t="str">
        <f t="shared" si="40"/>
        <v/>
      </c>
      <c r="CX22" s="27">
        <f t="shared" si="41"/>
        <v>5</v>
      </c>
      <c r="CY22" s="27" t="str">
        <f t="shared" si="42"/>
        <v/>
      </c>
      <c r="CZ22" s="27" t="str">
        <f t="shared" si="43"/>
        <v/>
      </c>
      <c r="DA22" s="27" t="str">
        <f t="shared" si="44"/>
        <v>NOB</v>
      </c>
      <c r="DB22" s="27" t="str">
        <f t="shared" si="45"/>
        <v/>
      </c>
      <c r="DC22" s="27" t="str">
        <f t="shared" si="46"/>
        <v>NOB</v>
      </c>
      <c r="DD22" s="27" t="str">
        <f t="shared" si="47"/>
        <v/>
      </c>
      <c r="DE22" s="27" t="str">
        <f t="shared" si="48"/>
        <v/>
      </c>
      <c r="DF22" s="27" t="str">
        <f t="shared" si="49"/>
        <v>NOB</v>
      </c>
      <c r="DG22" s="27" t="str">
        <f t="shared" si="50"/>
        <v/>
      </c>
      <c r="DH22" s="27" t="str">
        <f t="shared" si="51"/>
        <v/>
      </c>
      <c r="DI22" s="27" t="str">
        <f t="shared" si="52"/>
        <v/>
      </c>
      <c r="DJ22" s="27" t="str">
        <f t="shared" si="53"/>
        <v/>
      </c>
      <c r="DK22" s="27" t="str">
        <f t="shared" si="54"/>
        <v/>
      </c>
      <c r="DL22" s="27" t="str">
        <f t="shared" si="55"/>
        <v/>
      </c>
      <c r="DM22" s="27" t="str">
        <f t="shared" si="56"/>
        <v/>
      </c>
      <c r="DN22" s="27" t="str">
        <f t="shared" si="57"/>
        <v/>
      </c>
      <c r="DO22" s="27" t="str">
        <f t="shared" si="58"/>
        <v/>
      </c>
      <c r="DP22" s="27" t="str">
        <f t="shared" si="59"/>
        <v/>
      </c>
      <c r="DQ22" s="27">
        <f t="shared" si="60"/>
        <v>3</v>
      </c>
      <c r="DR22" s="28">
        <f t="shared" si="61"/>
        <v>0.55555555555555558</v>
      </c>
    </row>
    <row r="23" spans="1:122" x14ac:dyDescent="0.25">
      <c r="A23" s="29" t="s">
        <v>101</v>
      </c>
      <c r="B23" s="58" t="s">
        <v>102</v>
      </c>
      <c r="C23" s="71" t="s">
        <v>87</v>
      </c>
      <c r="D23" s="18" t="s">
        <v>103</v>
      </c>
      <c r="E23" s="31" t="s">
        <v>69</v>
      </c>
      <c r="F23" s="55">
        <v>41164</v>
      </c>
      <c r="G23" s="21">
        <f t="shared" si="62"/>
        <v>41894</v>
      </c>
      <c r="H23" s="33" t="s">
        <v>44</v>
      </c>
      <c r="I23" s="35">
        <v>41366</v>
      </c>
      <c r="J23" s="21">
        <f t="shared" si="63"/>
        <v>42096</v>
      </c>
      <c r="K23" s="56" t="s">
        <v>44</v>
      </c>
      <c r="L23" s="34"/>
      <c r="M23" s="21" t="str">
        <f t="shared" si="64"/>
        <v/>
      </c>
      <c r="N23" s="31" t="s">
        <v>39</v>
      </c>
      <c r="O23" s="35">
        <v>41521</v>
      </c>
      <c r="P23" s="21">
        <f t="shared" si="65"/>
        <v>42251</v>
      </c>
      <c r="Q23" s="33" t="s">
        <v>44</v>
      </c>
      <c r="R23" s="34"/>
      <c r="S23" s="21" t="str">
        <f t="shared" si="66"/>
        <v/>
      </c>
      <c r="T23" s="22" t="s">
        <v>39</v>
      </c>
      <c r="U23" s="34"/>
      <c r="V23" s="21" t="str">
        <f t="shared" si="67"/>
        <v/>
      </c>
      <c r="W23" s="31" t="s">
        <v>39</v>
      </c>
      <c r="X23" s="35">
        <v>41722</v>
      </c>
      <c r="Y23" s="21">
        <f t="shared" si="69"/>
        <v>42453</v>
      </c>
      <c r="Z23" s="33" t="s">
        <v>44</v>
      </c>
      <c r="AA23" s="34"/>
      <c r="AB23" s="21" t="str">
        <f t="shared" si="68"/>
        <v/>
      </c>
      <c r="AC23" s="22" t="s">
        <v>39</v>
      </c>
      <c r="AD23" s="35"/>
      <c r="AE23" s="21" t="str">
        <f t="shared" si="0"/>
        <v/>
      </c>
      <c r="AF23" s="22" t="s">
        <v>39</v>
      </c>
      <c r="AG23" s="35"/>
      <c r="AH23" s="21" t="str">
        <f t="shared" si="1"/>
        <v/>
      </c>
      <c r="AI23" s="22" t="s">
        <v>39</v>
      </c>
      <c r="AJ23" s="35"/>
      <c r="AK23" s="21" t="str">
        <f t="shared" si="2"/>
        <v/>
      </c>
      <c r="AL23" s="22" t="s">
        <v>39</v>
      </c>
      <c r="AM23" s="37"/>
      <c r="AN23" s="21" t="str">
        <f t="shared" si="3"/>
        <v/>
      </c>
      <c r="AO23" s="31" t="s">
        <v>39</v>
      </c>
      <c r="AP23" s="37"/>
      <c r="AQ23" s="38" t="str">
        <f t="shared" si="4"/>
        <v/>
      </c>
      <c r="AR23" s="31" t="s">
        <v>39</v>
      </c>
      <c r="AS23" s="66" t="s">
        <v>104</v>
      </c>
      <c r="AT23" s="24"/>
      <c r="AU23" s="31" t="s">
        <v>44</v>
      </c>
      <c r="AV23" s="35">
        <v>41549</v>
      </c>
      <c r="AW23" s="21">
        <f t="shared" si="5"/>
        <v>42645</v>
      </c>
      <c r="AX23" s="22" t="s">
        <v>44</v>
      </c>
      <c r="AY23" s="35">
        <v>41669</v>
      </c>
      <c r="AZ23" s="21">
        <f t="shared" si="6"/>
        <v>42765</v>
      </c>
      <c r="BA23" s="22" t="s">
        <v>44</v>
      </c>
      <c r="BB23" s="35"/>
      <c r="BC23" s="21" t="str">
        <f t="shared" si="7"/>
        <v/>
      </c>
      <c r="BD23" s="22" t="s">
        <v>39</v>
      </c>
      <c r="BE23" s="35">
        <v>41472</v>
      </c>
      <c r="BF23" s="21">
        <f t="shared" si="8"/>
        <v>42568</v>
      </c>
      <c r="BG23" s="22" t="s">
        <v>44</v>
      </c>
      <c r="BH23" s="35"/>
      <c r="BI23" s="21" t="str">
        <f t="shared" si="9"/>
        <v/>
      </c>
      <c r="BJ23" s="22" t="s">
        <v>39</v>
      </c>
      <c r="BK23" s="25" t="str">
        <f t="shared" si="10"/>
        <v>R</v>
      </c>
      <c r="BL23" s="25" t="str">
        <f t="shared" si="11"/>
        <v>R</v>
      </c>
      <c r="BM23" s="25" t="str">
        <f t="shared" si="12"/>
        <v>NR</v>
      </c>
      <c r="BN23" s="25" t="str">
        <f t="shared" si="13"/>
        <v>R</v>
      </c>
      <c r="BO23" s="25" t="str">
        <f t="shared" si="14"/>
        <v>NR</v>
      </c>
      <c r="BP23" s="25" t="str">
        <f t="shared" si="15"/>
        <v>NR</v>
      </c>
      <c r="BQ23" s="25" t="str">
        <f t="shared" si="16"/>
        <v>R</v>
      </c>
      <c r="BR23" s="25" t="str">
        <f t="shared" si="17"/>
        <v>NR</v>
      </c>
      <c r="BS23" s="25" t="str">
        <f t="shared" si="18"/>
        <v>NR</v>
      </c>
      <c r="BT23" s="25" t="str">
        <f t="shared" si="70"/>
        <v>NR</v>
      </c>
      <c r="BU23" s="25" t="str">
        <f t="shared" si="70"/>
        <v>NR</v>
      </c>
      <c r="BV23" s="25" t="str">
        <f t="shared" si="70"/>
        <v>NR</v>
      </c>
      <c r="BW23" s="25" t="str">
        <f t="shared" si="70"/>
        <v>NR</v>
      </c>
      <c r="BX23" s="25" t="str">
        <f t="shared" si="70"/>
        <v>NR</v>
      </c>
      <c r="BY23" s="25" t="str">
        <f t="shared" si="71"/>
        <v>R</v>
      </c>
      <c r="BZ23" s="25" t="str">
        <f t="shared" si="71"/>
        <v>R</v>
      </c>
      <c r="CA23" s="25" t="str">
        <f t="shared" si="71"/>
        <v>R</v>
      </c>
      <c r="CB23" s="25" t="str">
        <f t="shared" si="71"/>
        <v>R</v>
      </c>
      <c r="CC23" s="25" t="str">
        <f t="shared" si="71"/>
        <v>R</v>
      </c>
      <c r="CD23" s="26">
        <f t="shared" si="21"/>
        <v>9</v>
      </c>
      <c r="CE23" s="27" t="str">
        <f t="shared" si="22"/>
        <v>OB</v>
      </c>
      <c r="CF23" s="27" t="str">
        <f t="shared" si="23"/>
        <v>OB</v>
      </c>
      <c r="CG23" s="27" t="str">
        <f t="shared" si="24"/>
        <v/>
      </c>
      <c r="CH23" s="27" t="str">
        <f t="shared" si="25"/>
        <v>OB</v>
      </c>
      <c r="CI23" s="27" t="str">
        <f t="shared" si="26"/>
        <v/>
      </c>
      <c r="CJ23" s="27" t="str">
        <f t="shared" si="27"/>
        <v/>
      </c>
      <c r="CK23" s="27" t="str">
        <f t="shared" si="28"/>
        <v>OB</v>
      </c>
      <c r="CL23" s="27" t="str">
        <f t="shared" si="29"/>
        <v/>
      </c>
      <c r="CM23" s="27" t="str">
        <f t="shared" si="30"/>
        <v/>
      </c>
      <c r="CN23" s="27" t="str">
        <f t="shared" si="31"/>
        <v/>
      </c>
      <c r="CO23" s="27" t="str">
        <f t="shared" si="32"/>
        <v/>
      </c>
      <c r="CP23" s="27" t="str">
        <f t="shared" si="33"/>
        <v/>
      </c>
      <c r="CQ23" s="27" t="str">
        <f t="shared" si="34"/>
        <v/>
      </c>
      <c r="CR23" s="27" t="str">
        <f t="shared" si="35"/>
        <v/>
      </c>
      <c r="CS23" s="27" t="str">
        <f t="shared" si="36"/>
        <v>OB</v>
      </c>
      <c r="CT23" s="27" t="str">
        <f t="shared" si="37"/>
        <v>OB</v>
      </c>
      <c r="CU23" s="27" t="str">
        <f t="shared" si="38"/>
        <v/>
      </c>
      <c r="CV23" s="27" t="str">
        <f t="shared" si="39"/>
        <v>OB</v>
      </c>
      <c r="CW23" s="27" t="str">
        <f t="shared" si="40"/>
        <v/>
      </c>
      <c r="CX23" s="27">
        <f t="shared" si="41"/>
        <v>7</v>
      </c>
      <c r="CY23" s="27" t="str">
        <f t="shared" si="42"/>
        <v/>
      </c>
      <c r="CZ23" s="27" t="str">
        <f t="shared" si="43"/>
        <v/>
      </c>
      <c r="DA23" s="27" t="str">
        <f t="shared" si="44"/>
        <v/>
      </c>
      <c r="DB23" s="27" t="str">
        <f t="shared" si="45"/>
        <v/>
      </c>
      <c r="DC23" s="27" t="str">
        <f t="shared" si="46"/>
        <v/>
      </c>
      <c r="DD23" s="27" t="str">
        <f t="shared" si="47"/>
        <v/>
      </c>
      <c r="DE23" s="27" t="str">
        <f t="shared" si="48"/>
        <v/>
      </c>
      <c r="DF23" s="27" t="str">
        <f t="shared" si="49"/>
        <v/>
      </c>
      <c r="DG23" s="27" t="str">
        <f t="shared" si="50"/>
        <v/>
      </c>
      <c r="DH23" s="27" t="str">
        <f t="shared" si="51"/>
        <v/>
      </c>
      <c r="DI23" s="27" t="str">
        <f t="shared" si="52"/>
        <v/>
      </c>
      <c r="DJ23" s="27" t="str">
        <f t="shared" si="53"/>
        <v/>
      </c>
      <c r="DK23" s="27" t="str">
        <f t="shared" si="54"/>
        <v/>
      </c>
      <c r="DL23" s="27" t="str">
        <f t="shared" si="55"/>
        <v/>
      </c>
      <c r="DM23" s="27" t="str">
        <f t="shared" si="56"/>
        <v/>
      </c>
      <c r="DN23" s="27" t="str">
        <f t="shared" si="57"/>
        <v/>
      </c>
      <c r="DO23" s="27" t="str">
        <f t="shared" si="58"/>
        <v/>
      </c>
      <c r="DP23" s="27" t="str">
        <f t="shared" si="59"/>
        <v/>
      </c>
      <c r="DQ23" s="27">
        <f t="shared" si="60"/>
        <v>0</v>
      </c>
      <c r="DR23" s="57">
        <f t="shared" si="61"/>
        <v>0.77777777777777779</v>
      </c>
    </row>
    <row r="24" spans="1:122" x14ac:dyDescent="0.25">
      <c r="A24" s="29" t="s">
        <v>105</v>
      </c>
      <c r="B24" s="58" t="s">
        <v>106</v>
      </c>
      <c r="C24" s="60" t="s">
        <v>55</v>
      </c>
      <c r="D24" s="60" t="s">
        <v>56</v>
      </c>
      <c r="E24" s="31" t="s">
        <v>57</v>
      </c>
      <c r="F24" s="55">
        <v>41438</v>
      </c>
      <c r="G24" s="21">
        <f t="shared" si="62"/>
        <v>42168</v>
      </c>
      <c r="H24" s="22" t="s">
        <v>44</v>
      </c>
      <c r="I24" s="34"/>
      <c r="J24" s="21" t="str">
        <f t="shared" si="63"/>
        <v/>
      </c>
      <c r="K24" s="31" t="s">
        <v>39</v>
      </c>
      <c r="L24" s="34"/>
      <c r="M24" s="21" t="str">
        <f t="shared" si="64"/>
        <v/>
      </c>
      <c r="N24" s="31" t="s">
        <v>39</v>
      </c>
      <c r="O24" s="34"/>
      <c r="P24" s="21" t="str">
        <f t="shared" si="65"/>
        <v/>
      </c>
      <c r="Q24" s="31" t="s">
        <v>39</v>
      </c>
      <c r="R24" s="34"/>
      <c r="S24" s="21" t="str">
        <f t="shared" si="66"/>
        <v/>
      </c>
      <c r="T24" s="31" t="s">
        <v>39</v>
      </c>
      <c r="U24" s="34"/>
      <c r="V24" s="21" t="str">
        <f t="shared" si="67"/>
        <v/>
      </c>
      <c r="W24" s="31" t="s">
        <v>39</v>
      </c>
      <c r="X24" s="34"/>
      <c r="Y24" s="21" t="str">
        <f t="shared" si="69"/>
        <v/>
      </c>
      <c r="Z24" s="31" t="s">
        <v>39</v>
      </c>
      <c r="AA24" s="34"/>
      <c r="AB24" s="21" t="str">
        <f t="shared" si="68"/>
        <v/>
      </c>
      <c r="AC24" s="31" t="s">
        <v>39</v>
      </c>
      <c r="AD24" s="35"/>
      <c r="AE24" s="21" t="str">
        <f t="shared" si="0"/>
        <v/>
      </c>
      <c r="AF24" s="22" t="s">
        <v>39</v>
      </c>
      <c r="AG24" s="35"/>
      <c r="AH24" s="21" t="str">
        <f t="shared" si="1"/>
        <v/>
      </c>
      <c r="AI24" s="22" t="s">
        <v>39</v>
      </c>
      <c r="AJ24" s="35"/>
      <c r="AK24" s="21" t="str">
        <f t="shared" si="2"/>
        <v/>
      </c>
      <c r="AL24" s="22" t="s">
        <v>39</v>
      </c>
      <c r="AM24" s="37"/>
      <c r="AN24" s="21" t="str">
        <f t="shared" si="3"/>
        <v/>
      </c>
      <c r="AO24" s="31" t="s">
        <v>39</v>
      </c>
      <c r="AP24" s="37"/>
      <c r="AQ24" s="38" t="str">
        <f t="shared" si="4"/>
        <v/>
      </c>
      <c r="AR24" s="31" t="s">
        <v>39</v>
      </c>
      <c r="AS24" s="66" t="s">
        <v>107</v>
      </c>
      <c r="AT24" s="24"/>
      <c r="AU24" s="31" t="s">
        <v>44</v>
      </c>
      <c r="AV24" s="35"/>
      <c r="AW24" s="21" t="str">
        <f t="shared" si="5"/>
        <v/>
      </c>
      <c r="AX24" s="22" t="s">
        <v>39</v>
      </c>
      <c r="AY24" s="35"/>
      <c r="AZ24" s="21" t="str">
        <f t="shared" si="6"/>
        <v/>
      </c>
      <c r="BA24" s="22" t="s">
        <v>39</v>
      </c>
      <c r="BB24" s="35"/>
      <c r="BC24" s="21" t="str">
        <f t="shared" si="7"/>
        <v/>
      </c>
      <c r="BD24" s="22" t="s">
        <v>39</v>
      </c>
      <c r="BE24" s="35"/>
      <c r="BF24" s="21" t="str">
        <f t="shared" si="8"/>
        <v/>
      </c>
      <c r="BG24" s="22" t="s">
        <v>39</v>
      </c>
      <c r="BH24" s="35"/>
      <c r="BI24" s="21" t="str">
        <f t="shared" si="9"/>
        <v/>
      </c>
      <c r="BJ24" s="22" t="s">
        <v>39</v>
      </c>
      <c r="BK24" s="25" t="str">
        <f t="shared" si="10"/>
        <v>R</v>
      </c>
      <c r="BL24" s="25" t="str">
        <f t="shared" si="11"/>
        <v>R</v>
      </c>
      <c r="BM24" s="25" t="str">
        <f t="shared" si="12"/>
        <v>NR</v>
      </c>
      <c r="BN24" s="25" t="str">
        <f t="shared" si="13"/>
        <v>R</v>
      </c>
      <c r="BO24" s="25" t="str">
        <f t="shared" si="14"/>
        <v>NR</v>
      </c>
      <c r="BP24" s="25" t="str">
        <f t="shared" si="15"/>
        <v>NR</v>
      </c>
      <c r="BQ24" s="25" t="str">
        <f t="shared" si="16"/>
        <v>NR</v>
      </c>
      <c r="BR24" s="25" t="str">
        <f t="shared" si="17"/>
        <v>NR</v>
      </c>
      <c r="BS24" s="25" t="str">
        <f t="shared" si="18"/>
        <v>NR</v>
      </c>
      <c r="BT24" s="25" t="str">
        <f t="shared" si="70"/>
        <v>NR</v>
      </c>
      <c r="BU24" s="25" t="str">
        <f t="shared" si="70"/>
        <v>NR</v>
      </c>
      <c r="BV24" s="25" t="str">
        <f t="shared" si="70"/>
        <v>NR</v>
      </c>
      <c r="BW24" s="25" t="str">
        <f t="shared" si="70"/>
        <v>NR</v>
      </c>
      <c r="BX24" s="25" t="str">
        <f t="shared" si="70"/>
        <v>NR</v>
      </c>
      <c r="BY24" s="25" t="str">
        <f t="shared" si="71"/>
        <v>R</v>
      </c>
      <c r="BZ24" s="25" t="str">
        <f t="shared" si="71"/>
        <v>R</v>
      </c>
      <c r="CA24" s="25" t="str">
        <f t="shared" si="71"/>
        <v>R</v>
      </c>
      <c r="CB24" s="25" t="str">
        <f t="shared" si="71"/>
        <v>R</v>
      </c>
      <c r="CC24" s="25" t="str">
        <f t="shared" si="71"/>
        <v>R</v>
      </c>
      <c r="CD24" s="26">
        <f t="shared" si="21"/>
        <v>8</v>
      </c>
      <c r="CE24" s="27" t="str">
        <f t="shared" si="22"/>
        <v>OB</v>
      </c>
      <c r="CF24" s="27" t="str">
        <f t="shared" si="23"/>
        <v/>
      </c>
      <c r="CG24" s="27" t="str">
        <f t="shared" si="24"/>
        <v/>
      </c>
      <c r="CH24" s="27" t="str">
        <f t="shared" si="25"/>
        <v/>
      </c>
      <c r="CI24" s="27" t="str">
        <f t="shared" si="26"/>
        <v/>
      </c>
      <c r="CJ24" s="27" t="str">
        <f t="shared" si="27"/>
        <v/>
      </c>
      <c r="CK24" s="27" t="str">
        <f t="shared" si="28"/>
        <v/>
      </c>
      <c r="CL24" s="27" t="str">
        <f t="shared" si="29"/>
        <v/>
      </c>
      <c r="CM24" s="27" t="str">
        <f t="shared" si="30"/>
        <v/>
      </c>
      <c r="CN24" s="27" t="str">
        <f t="shared" si="31"/>
        <v/>
      </c>
      <c r="CO24" s="27" t="str">
        <f t="shared" si="32"/>
        <v/>
      </c>
      <c r="CP24" s="27" t="str">
        <f t="shared" si="33"/>
        <v/>
      </c>
      <c r="CQ24" s="27" t="str">
        <f t="shared" si="34"/>
        <v/>
      </c>
      <c r="CR24" s="27" t="str">
        <f t="shared" si="35"/>
        <v/>
      </c>
      <c r="CS24" s="27" t="str">
        <f t="shared" si="36"/>
        <v/>
      </c>
      <c r="CT24" s="27" t="str">
        <f t="shared" si="37"/>
        <v/>
      </c>
      <c r="CU24" s="27" t="str">
        <f t="shared" si="38"/>
        <v/>
      </c>
      <c r="CV24" s="27" t="str">
        <f t="shared" si="39"/>
        <v/>
      </c>
      <c r="CW24" s="27" t="str">
        <f t="shared" si="40"/>
        <v/>
      </c>
      <c r="CX24" s="27">
        <f t="shared" si="41"/>
        <v>1</v>
      </c>
      <c r="CY24" s="27" t="str">
        <f t="shared" si="42"/>
        <v/>
      </c>
      <c r="CZ24" s="27" t="str">
        <f t="shared" si="43"/>
        <v/>
      </c>
      <c r="DA24" s="27" t="str">
        <f t="shared" si="44"/>
        <v/>
      </c>
      <c r="DB24" s="27" t="str">
        <f t="shared" si="45"/>
        <v/>
      </c>
      <c r="DC24" s="27" t="str">
        <f t="shared" si="46"/>
        <v/>
      </c>
      <c r="DD24" s="27" t="str">
        <f t="shared" si="47"/>
        <v/>
      </c>
      <c r="DE24" s="27" t="str">
        <f t="shared" si="48"/>
        <v/>
      </c>
      <c r="DF24" s="27" t="str">
        <f t="shared" si="49"/>
        <v/>
      </c>
      <c r="DG24" s="27" t="str">
        <f t="shared" si="50"/>
        <v/>
      </c>
      <c r="DH24" s="27" t="str">
        <f t="shared" si="51"/>
        <v/>
      </c>
      <c r="DI24" s="27" t="str">
        <f t="shared" si="52"/>
        <v/>
      </c>
      <c r="DJ24" s="27" t="str">
        <f t="shared" si="53"/>
        <v/>
      </c>
      <c r="DK24" s="27" t="str">
        <f t="shared" si="54"/>
        <v/>
      </c>
      <c r="DL24" s="27" t="str">
        <f t="shared" si="55"/>
        <v/>
      </c>
      <c r="DM24" s="27" t="str">
        <f t="shared" si="56"/>
        <v/>
      </c>
      <c r="DN24" s="27" t="str">
        <f t="shared" si="57"/>
        <v/>
      </c>
      <c r="DO24" s="27" t="str">
        <f t="shared" si="58"/>
        <v/>
      </c>
      <c r="DP24" s="27" t="str">
        <f t="shared" si="59"/>
        <v/>
      </c>
      <c r="DQ24" s="27">
        <f t="shared" si="60"/>
        <v>0</v>
      </c>
      <c r="DR24" s="57">
        <f t="shared" si="61"/>
        <v>0.125</v>
      </c>
    </row>
    <row r="25" spans="1:122" x14ac:dyDescent="0.25">
      <c r="A25" s="72" t="s">
        <v>108</v>
      </c>
      <c r="B25" s="62" t="s">
        <v>109</v>
      </c>
      <c r="C25" s="18" t="s">
        <v>42</v>
      </c>
      <c r="D25" s="18" t="s">
        <v>110</v>
      </c>
      <c r="E25" s="19" t="s">
        <v>111</v>
      </c>
      <c r="F25" s="55"/>
      <c r="G25" s="21" t="str">
        <f t="shared" si="62"/>
        <v/>
      </c>
      <c r="H25" s="22" t="s">
        <v>39</v>
      </c>
      <c r="I25" s="35"/>
      <c r="J25" s="21" t="str">
        <f t="shared" si="63"/>
        <v/>
      </c>
      <c r="K25" s="22" t="s">
        <v>39</v>
      </c>
      <c r="L25" s="35"/>
      <c r="M25" s="21" t="str">
        <f t="shared" si="64"/>
        <v/>
      </c>
      <c r="N25" s="22" t="s">
        <v>39</v>
      </c>
      <c r="O25" s="35"/>
      <c r="P25" s="21" t="str">
        <f t="shared" si="65"/>
        <v/>
      </c>
      <c r="Q25" s="22" t="s">
        <v>39</v>
      </c>
      <c r="R25" s="35"/>
      <c r="S25" s="21" t="str">
        <f t="shared" si="66"/>
        <v/>
      </c>
      <c r="T25" s="22" t="s">
        <v>39</v>
      </c>
      <c r="U25" s="35"/>
      <c r="V25" s="21" t="str">
        <f t="shared" si="67"/>
        <v/>
      </c>
      <c r="W25" s="22" t="s">
        <v>39</v>
      </c>
      <c r="X25" s="35"/>
      <c r="Y25" s="21" t="str">
        <f t="shared" si="69"/>
        <v/>
      </c>
      <c r="Z25" s="22" t="s">
        <v>39</v>
      </c>
      <c r="AA25" s="35"/>
      <c r="AB25" s="21" t="str">
        <f t="shared" si="68"/>
        <v/>
      </c>
      <c r="AC25" s="22" t="s">
        <v>39</v>
      </c>
      <c r="AD25" s="35"/>
      <c r="AE25" s="21" t="str">
        <f t="shared" si="0"/>
        <v/>
      </c>
      <c r="AF25" s="22" t="s">
        <v>39</v>
      </c>
      <c r="AG25" s="35"/>
      <c r="AH25" s="21" t="str">
        <f t="shared" si="1"/>
        <v/>
      </c>
      <c r="AI25" s="22" t="s">
        <v>39</v>
      </c>
      <c r="AJ25" s="35"/>
      <c r="AK25" s="21" t="str">
        <f t="shared" si="2"/>
        <v/>
      </c>
      <c r="AL25" s="22" t="s">
        <v>39</v>
      </c>
      <c r="AM25" s="35"/>
      <c r="AN25" s="21" t="str">
        <f t="shared" si="3"/>
        <v/>
      </c>
      <c r="AO25" s="22" t="s">
        <v>39</v>
      </c>
      <c r="AP25" s="35"/>
      <c r="AQ25" s="21" t="str">
        <f t="shared" si="4"/>
        <v/>
      </c>
      <c r="AR25" s="22" t="s">
        <v>39</v>
      </c>
      <c r="AS25" s="35"/>
      <c r="AT25" s="24"/>
      <c r="AU25" s="22" t="s">
        <v>39</v>
      </c>
      <c r="AV25" s="35">
        <v>41696</v>
      </c>
      <c r="AW25" s="21">
        <f t="shared" si="5"/>
        <v>42792</v>
      </c>
      <c r="AX25" s="22" t="s">
        <v>44</v>
      </c>
      <c r="AY25" s="35"/>
      <c r="AZ25" s="21" t="str">
        <f t="shared" si="6"/>
        <v/>
      </c>
      <c r="BA25" s="22" t="s">
        <v>39</v>
      </c>
      <c r="BB25" s="35"/>
      <c r="BC25" s="21" t="str">
        <f t="shared" si="7"/>
        <v/>
      </c>
      <c r="BD25" s="22" t="s">
        <v>39</v>
      </c>
      <c r="BE25" s="35"/>
      <c r="BF25" s="21" t="str">
        <f t="shared" si="8"/>
        <v/>
      </c>
      <c r="BG25" s="22" t="s">
        <v>39</v>
      </c>
      <c r="BH25" s="35"/>
      <c r="BI25" s="21" t="str">
        <f t="shared" si="9"/>
        <v/>
      </c>
      <c r="BJ25" s="22" t="s">
        <v>39</v>
      </c>
      <c r="BK25" s="25" t="str">
        <f t="shared" si="10"/>
        <v>R</v>
      </c>
      <c r="BL25" s="25" t="str">
        <f t="shared" si="11"/>
        <v>R</v>
      </c>
      <c r="BM25" s="25" t="str">
        <f t="shared" si="12"/>
        <v>NR</v>
      </c>
      <c r="BN25" s="25" t="str">
        <f t="shared" si="13"/>
        <v>R</v>
      </c>
      <c r="BO25" s="25" t="str">
        <f t="shared" si="14"/>
        <v>NR</v>
      </c>
      <c r="BP25" s="25" t="str">
        <f t="shared" si="15"/>
        <v>NR</v>
      </c>
      <c r="BQ25" s="25" t="str">
        <f t="shared" si="16"/>
        <v>R</v>
      </c>
      <c r="BR25" s="25" t="str">
        <f t="shared" si="17"/>
        <v>NR</v>
      </c>
      <c r="BS25" s="25" t="str">
        <f t="shared" si="18"/>
        <v>NR</v>
      </c>
      <c r="BT25" s="25" t="str">
        <f t="shared" si="70"/>
        <v>NR</v>
      </c>
      <c r="BU25" s="25" t="str">
        <f t="shared" si="70"/>
        <v>NR</v>
      </c>
      <c r="BV25" s="25" t="str">
        <f t="shared" si="70"/>
        <v>NR</v>
      </c>
      <c r="BW25" s="25" t="str">
        <f t="shared" si="70"/>
        <v>NR</v>
      </c>
      <c r="BX25" s="25" t="str">
        <f t="shared" si="70"/>
        <v>NR</v>
      </c>
      <c r="BY25" s="25" t="str">
        <f t="shared" si="71"/>
        <v>R</v>
      </c>
      <c r="BZ25" s="25" t="str">
        <f t="shared" si="71"/>
        <v>R</v>
      </c>
      <c r="CA25" s="25" t="str">
        <f t="shared" si="71"/>
        <v>R</v>
      </c>
      <c r="CB25" s="25" t="str">
        <f t="shared" si="71"/>
        <v>R</v>
      </c>
      <c r="CC25" s="25" t="str">
        <f t="shared" si="71"/>
        <v>R</v>
      </c>
      <c r="CD25" s="26">
        <f t="shared" si="21"/>
        <v>9</v>
      </c>
      <c r="CE25" s="27" t="str">
        <f t="shared" si="22"/>
        <v/>
      </c>
      <c r="CF25" s="27" t="str">
        <f t="shared" si="23"/>
        <v/>
      </c>
      <c r="CG25" s="27" t="str">
        <f t="shared" si="24"/>
        <v/>
      </c>
      <c r="CH25" s="27" t="str">
        <f t="shared" si="25"/>
        <v/>
      </c>
      <c r="CI25" s="27" t="str">
        <f t="shared" si="26"/>
        <v/>
      </c>
      <c r="CJ25" s="27" t="str">
        <f t="shared" si="27"/>
        <v/>
      </c>
      <c r="CK25" s="27" t="str">
        <f t="shared" si="28"/>
        <v/>
      </c>
      <c r="CL25" s="27" t="str">
        <f t="shared" si="29"/>
        <v/>
      </c>
      <c r="CM25" s="27" t="str">
        <f t="shared" si="30"/>
        <v/>
      </c>
      <c r="CN25" s="27" t="str">
        <f t="shared" si="31"/>
        <v/>
      </c>
      <c r="CO25" s="27" t="str">
        <f t="shared" si="32"/>
        <v/>
      </c>
      <c r="CP25" s="27" t="str">
        <f t="shared" si="33"/>
        <v/>
      </c>
      <c r="CQ25" s="27" t="str">
        <f t="shared" si="34"/>
        <v/>
      </c>
      <c r="CR25" s="27" t="str">
        <f t="shared" si="35"/>
        <v/>
      </c>
      <c r="CS25" s="27" t="str">
        <f t="shared" si="36"/>
        <v>OB</v>
      </c>
      <c r="CT25" s="27" t="str">
        <f t="shared" si="37"/>
        <v/>
      </c>
      <c r="CU25" s="27" t="str">
        <f t="shared" si="38"/>
        <v/>
      </c>
      <c r="CV25" s="27" t="str">
        <f t="shared" si="39"/>
        <v/>
      </c>
      <c r="CW25" s="27" t="str">
        <f t="shared" si="40"/>
        <v/>
      </c>
      <c r="CX25" s="27">
        <f t="shared" si="41"/>
        <v>1</v>
      </c>
      <c r="CY25" s="27" t="str">
        <f t="shared" si="42"/>
        <v/>
      </c>
      <c r="CZ25" s="27" t="str">
        <f t="shared" si="43"/>
        <v/>
      </c>
      <c r="DA25" s="27" t="str">
        <f t="shared" si="44"/>
        <v/>
      </c>
      <c r="DB25" s="27" t="str">
        <f t="shared" si="45"/>
        <v/>
      </c>
      <c r="DC25" s="27" t="str">
        <f t="shared" si="46"/>
        <v/>
      </c>
      <c r="DD25" s="27" t="str">
        <f t="shared" si="47"/>
        <v/>
      </c>
      <c r="DE25" s="27" t="str">
        <f t="shared" si="48"/>
        <v/>
      </c>
      <c r="DF25" s="27" t="str">
        <f t="shared" si="49"/>
        <v/>
      </c>
      <c r="DG25" s="27" t="str">
        <f t="shared" si="50"/>
        <v/>
      </c>
      <c r="DH25" s="27" t="str">
        <f t="shared" si="51"/>
        <v/>
      </c>
      <c r="DI25" s="27" t="str">
        <f t="shared" si="52"/>
        <v/>
      </c>
      <c r="DJ25" s="27" t="str">
        <f t="shared" si="53"/>
        <v/>
      </c>
      <c r="DK25" s="27" t="str">
        <f t="shared" si="54"/>
        <v/>
      </c>
      <c r="DL25" s="27" t="str">
        <f t="shared" si="55"/>
        <v/>
      </c>
      <c r="DM25" s="27" t="str">
        <f t="shared" si="56"/>
        <v/>
      </c>
      <c r="DN25" s="27" t="str">
        <f t="shared" si="57"/>
        <v/>
      </c>
      <c r="DO25" s="27" t="str">
        <f t="shared" si="58"/>
        <v/>
      </c>
      <c r="DP25" s="27" t="str">
        <f t="shared" si="59"/>
        <v/>
      </c>
      <c r="DQ25" s="27">
        <f t="shared" si="60"/>
        <v>0</v>
      </c>
      <c r="DR25" s="28">
        <f t="shared" si="61"/>
        <v>0.1111111111111111</v>
      </c>
    </row>
    <row r="26" spans="1:122" x14ac:dyDescent="0.25">
      <c r="A26" s="73" t="s">
        <v>112</v>
      </c>
      <c r="B26" s="74" t="s">
        <v>113</v>
      </c>
      <c r="C26" s="75" t="s">
        <v>42</v>
      </c>
      <c r="D26" s="75" t="s">
        <v>43</v>
      </c>
      <c r="E26" s="76" t="s">
        <v>69</v>
      </c>
      <c r="F26" s="55"/>
      <c r="G26" s="21" t="str">
        <f t="shared" si="62"/>
        <v/>
      </c>
      <c r="H26" s="22" t="s">
        <v>39</v>
      </c>
      <c r="I26" s="35"/>
      <c r="J26" s="21" t="str">
        <f t="shared" si="63"/>
        <v/>
      </c>
      <c r="K26" s="22" t="s">
        <v>39</v>
      </c>
      <c r="L26" s="35"/>
      <c r="M26" s="21" t="str">
        <f t="shared" si="64"/>
        <v/>
      </c>
      <c r="N26" s="22" t="s">
        <v>39</v>
      </c>
      <c r="O26" s="35"/>
      <c r="P26" s="21" t="str">
        <f t="shared" si="65"/>
        <v/>
      </c>
      <c r="Q26" s="22" t="s">
        <v>39</v>
      </c>
      <c r="R26" s="35"/>
      <c r="S26" s="77" t="str">
        <f t="shared" si="66"/>
        <v/>
      </c>
      <c r="T26" s="22" t="s">
        <v>39</v>
      </c>
      <c r="U26" s="35"/>
      <c r="V26" s="21" t="str">
        <f t="shared" si="67"/>
        <v/>
      </c>
      <c r="W26" s="22" t="s">
        <v>39</v>
      </c>
      <c r="X26" s="78"/>
      <c r="Y26" s="21" t="str">
        <f t="shared" si="69"/>
        <v/>
      </c>
      <c r="Z26" s="22" t="s">
        <v>39</v>
      </c>
      <c r="AA26" s="35"/>
      <c r="AB26" s="21" t="str">
        <f t="shared" si="68"/>
        <v/>
      </c>
      <c r="AC26" s="22" t="s">
        <v>39</v>
      </c>
      <c r="AD26" s="35"/>
      <c r="AE26" s="21" t="str">
        <f t="shared" si="0"/>
        <v/>
      </c>
      <c r="AF26" s="22" t="s">
        <v>39</v>
      </c>
      <c r="AG26" s="35"/>
      <c r="AH26" s="21" t="str">
        <f t="shared" si="1"/>
        <v/>
      </c>
      <c r="AI26" s="22" t="s">
        <v>39</v>
      </c>
      <c r="AJ26" s="35"/>
      <c r="AK26" s="21" t="str">
        <f t="shared" si="2"/>
        <v/>
      </c>
      <c r="AL26" s="22" t="s">
        <v>39</v>
      </c>
      <c r="AM26" s="37"/>
      <c r="AN26" s="21" t="str">
        <f t="shared" si="3"/>
        <v/>
      </c>
      <c r="AO26" s="31" t="s">
        <v>39</v>
      </c>
      <c r="AP26" s="37"/>
      <c r="AQ26" s="38" t="str">
        <f t="shared" si="4"/>
        <v/>
      </c>
      <c r="AR26" s="31" t="s">
        <v>39</v>
      </c>
      <c r="AS26" s="35">
        <v>41551</v>
      </c>
      <c r="AT26" s="24"/>
      <c r="AU26" s="31" t="s">
        <v>44</v>
      </c>
      <c r="AV26" s="35"/>
      <c r="AW26" s="21" t="str">
        <f t="shared" si="5"/>
        <v/>
      </c>
      <c r="AX26" s="22" t="s">
        <v>39</v>
      </c>
      <c r="AY26" s="35"/>
      <c r="AZ26" s="21" t="str">
        <f t="shared" si="6"/>
        <v/>
      </c>
      <c r="BA26" s="22" t="s">
        <v>39</v>
      </c>
      <c r="BB26" s="35"/>
      <c r="BC26" s="21" t="str">
        <f t="shared" si="7"/>
        <v/>
      </c>
      <c r="BD26" s="22" t="s">
        <v>39</v>
      </c>
      <c r="BE26" s="35"/>
      <c r="BF26" s="21" t="str">
        <f t="shared" si="8"/>
        <v/>
      </c>
      <c r="BG26" s="22" t="s">
        <v>39</v>
      </c>
      <c r="BH26" s="35"/>
      <c r="BI26" s="21" t="str">
        <f t="shared" si="9"/>
        <v/>
      </c>
      <c r="BJ26" s="22" t="s">
        <v>39</v>
      </c>
      <c r="BK26" s="25" t="str">
        <f t="shared" si="10"/>
        <v>R</v>
      </c>
      <c r="BL26" s="25" t="str">
        <f t="shared" si="11"/>
        <v>R</v>
      </c>
      <c r="BM26" s="25" t="str">
        <f t="shared" si="12"/>
        <v>NR</v>
      </c>
      <c r="BN26" s="25" t="str">
        <f t="shared" si="13"/>
        <v>R</v>
      </c>
      <c r="BO26" s="25" t="str">
        <f t="shared" si="14"/>
        <v>NR</v>
      </c>
      <c r="BP26" s="25" t="str">
        <f t="shared" si="15"/>
        <v>NR</v>
      </c>
      <c r="BQ26" s="25" t="str">
        <f t="shared" si="16"/>
        <v>R</v>
      </c>
      <c r="BR26" s="25" t="str">
        <f t="shared" si="17"/>
        <v>NR</v>
      </c>
      <c r="BS26" s="25" t="str">
        <f t="shared" si="18"/>
        <v>NR</v>
      </c>
      <c r="BT26" s="25" t="str">
        <f t="shared" si="70"/>
        <v>NR</v>
      </c>
      <c r="BU26" s="25" t="str">
        <f t="shared" si="70"/>
        <v>NR</v>
      </c>
      <c r="BV26" s="25" t="str">
        <f t="shared" si="70"/>
        <v>NR</v>
      </c>
      <c r="BW26" s="25" t="str">
        <f t="shared" si="70"/>
        <v>NR</v>
      </c>
      <c r="BX26" s="25" t="str">
        <f t="shared" si="70"/>
        <v>NR</v>
      </c>
      <c r="BY26" s="25" t="str">
        <f t="shared" si="71"/>
        <v>R</v>
      </c>
      <c r="BZ26" s="25" t="str">
        <f t="shared" si="71"/>
        <v>R</v>
      </c>
      <c r="CA26" s="25" t="str">
        <f t="shared" si="71"/>
        <v>R</v>
      </c>
      <c r="CB26" s="25" t="str">
        <f t="shared" si="71"/>
        <v>R</v>
      </c>
      <c r="CC26" s="25" t="str">
        <f t="shared" si="71"/>
        <v>R</v>
      </c>
      <c r="CD26" s="26">
        <f t="shared" si="21"/>
        <v>9</v>
      </c>
      <c r="CE26" s="27" t="str">
        <f t="shared" si="22"/>
        <v/>
      </c>
      <c r="CF26" s="27" t="str">
        <f t="shared" si="23"/>
        <v/>
      </c>
      <c r="CG26" s="27" t="str">
        <f t="shared" si="24"/>
        <v/>
      </c>
      <c r="CH26" s="27" t="str">
        <f t="shared" si="25"/>
        <v/>
      </c>
      <c r="CI26" s="27" t="str">
        <f t="shared" si="26"/>
        <v/>
      </c>
      <c r="CJ26" s="27" t="str">
        <f t="shared" si="27"/>
        <v/>
      </c>
      <c r="CK26" s="27" t="str">
        <f t="shared" si="28"/>
        <v/>
      </c>
      <c r="CL26" s="27" t="str">
        <f t="shared" si="29"/>
        <v/>
      </c>
      <c r="CM26" s="27" t="str">
        <f t="shared" si="30"/>
        <v/>
      </c>
      <c r="CN26" s="27" t="str">
        <f t="shared" si="31"/>
        <v/>
      </c>
      <c r="CO26" s="27" t="str">
        <f t="shared" si="32"/>
        <v/>
      </c>
      <c r="CP26" s="27" t="str">
        <f t="shared" si="33"/>
        <v/>
      </c>
      <c r="CQ26" s="27" t="str">
        <f t="shared" si="34"/>
        <v/>
      </c>
      <c r="CR26" s="27" t="str">
        <f t="shared" si="35"/>
        <v/>
      </c>
      <c r="CS26" s="27" t="str">
        <f t="shared" si="36"/>
        <v/>
      </c>
      <c r="CT26" s="27" t="str">
        <f t="shared" si="37"/>
        <v/>
      </c>
      <c r="CU26" s="27" t="str">
        <f t="shared" si="38"/>
        <v/>
      </c>
      <c r="CV26" s="27" t="str">
        <f t="shared" si="39"/>
        <v/>
      </c>
      <c r="CW26" s="27" t="str">
        <f t="shared" si="40"/>
        <v/>
      </c>
      <c r="CX26" s="27">
        <f t="shared" si="41"/>
        <v>0</v>
      </c>
      <c r="CY26" s="27" t="str">
        <f t="shared" si="42"/>
        <v/>
      </c>
      <c r="CZ26" s="27" t="str">
        <f t="shared" si="43"/>
        <v/>
      </c>
      <c r="DA26" s="27" t="str">
        <f t="shared" si="44"/>
        <v/>
      </c>
      <c r="DB26" s="27" t="str">
        <f t="shared" si="45"/>
        <v/>
      </c>
      <c r="DC26" s="27" t="str">
        <f t="shared" si="46"/>
        <v/>
      </c>
      <c r="DD26" s="27" t="str">
        <f t="shared" si="47"/>
        <v/>
      </c>
      <c r="DE26" s="27" t="str">
        <f t="shared" si="48"/>
        <v/>
      </c>
      <c r="DF26" s="27" t="str">
        <f t="shared" si="49"/>
        <v/>
      </c>
      <c r="DG26" s="27" t="str">
        <f t="shared" si="50"/>
        <v/>
      </c>
      <c r="DH26" s="27" t="str">
        <f t="shared" si="51"/>
        <v/>
      </c>
      <c r="DI26" s="27" t="str">
        <f t="shared" si="52"/>
        <v/>
      </c>
      <c r="DJ26" s="27" t="str">
        <f t="shared" si="53"/>
        <v/>
      </c>
      <c r="DK26" s="27" t="str">
        <f t="shared" si="54"/>
        <v/>
      </c>
      <c r="DL26" s="27" t="str">
        <f t="shared" si="55"/>
        <v/>
      </c>
      <c r="DM26" s="27" t="str">
        <f t="shared" si="56"/>
        <v/>
      </c>
      <c r="DN26" s="27" t="str">
        <f t="shared" si="57"/>
        <v/>
      </c>
      <c r="DO26" s="27" t="str">
        <f t="shared" si="58"/>
        <v/>
      </c>
      <c r="DP26" s="27" t="str">
        <f t="shared" si="59"/>
        <v/>
      </c>
      <c r="DQ26" s="27">
        <f t="shared" si="60"/>
        <v>0</v>
      </c>
      <c r="DR26" s="28">
        <f t="shared" si="61"/>
        <v>0</v>
      </c>
    </row>
  </sheetData>
  <autoFilter ref="A5:DR5">
    <sortState ref="A6:DR25">
      <sortCondition ref="A5"/>
    </sortState>
  </autoFilter>
  <mergeCells count="19">
    <mergeCell ref="BH4:BJ4"/>
    <mergeCell ref="AP4:AR4"/>
    <mergeCell ref="AS4:AU4"/>
    <mergeCell ref="AV4:AX4"/>
    <mergeCell ref="AY4:BA4"/>
    <mergeCell ref="BB4:BD4"/>
    <mergeCell ref="BE4:BG4"/>
    <mergeCell ref="AM4:AO4"/>
    <mergeCell ref="F4:H4"/>
    <mergeCell ref="I4:K4"/>
    <mergeCell ref="L4:N4"/>
    <mergeCell ref="O4:Q4"/>
    <mergeCell ref="R4:T4"/>
    <mergeCell ref="U4:W4"/>
    <mergeCell ref="X4:Z4"/>
    <mergeCell ref="AA4:AC4"/>
    <mergeCell ref="AD4:AF4"/>
    <mergeCell ref="AG4:AI4"/>
    <mergeCell ref="AJ4:AL4"/>
  </mergeCells>
  <conditionalFormatting sqref="J6:J7 M6:M7 P6:P7 G6 AB6:AB7 V6:V7 Y6:Y7 AE6:AE7 AW6:AW7 AK6:AK7 AT6:AT7 S6:S7 S26 AT26 AK26 AW26 AE26 Y26 V26 AB26">
    <cfRule type="timePeriod" dxfId="1154" priority="169" timePeriod="nextMonth">
      <formula>AND(MONTH(G6)=MONTH(EDATE(TODAY(),0+1)),YEAR(G6)=YEAR(EDATE(TODAY(),0+1)))</formula>
    </cfRule>
    <cfRule type="timePeriod" dxfId="1153" priority="171" timePeriod="lastMonth">
      <formula>AND(MONTH(G6)=MONTH(EDATE(TODAY(),0-1)),YEAR(G6)=YEAR(EDATE(TODAY(),0-1)))</formula>
    </cfRule>
  </conditionalFormatting>
  <conditionalFormatting sqref="AB4 Y4 V4 S4 P4 M4 J4 G4 AN6:AN7 AQ6:AQ7 AZ6:AZ7 BC6:BC7 BI6:BI7 AH6:AH7 BF6:BF7 BF26 AH26 BI26 BC26 AZ26 AQ26 AN26">
    <cfRule type="timePeriod" dxfId="1152" priority="166" timePeriod="nextMonth">
      <formula>AND(MONTH(G4)=MONTH(EDATE(TODAY(),0+1)),YEAR(G4)=YEAR(EDATE(TODAY(),0+1)))</formula>
    </cfRule>
    <cfRule type="timePeriod" dxfId="1151" priority="167" timePeriod="thisMonth">
      <formula>AND(MONTH(G4)=MONTH(TODAY()),YEAR(G4)=YEAR(TODAY()))</formula>
    </cfRule>
    <cfRule type="timePeriod" dxfId="1150" priority="168" timePeriod="lastMonth">
      <formula>AND(MONTH(G4)=MONTH(EDATE(TODAY(),0-1)),YEAR(G4)=YEAR(EDATE(TODAY(),0-1)))</formula>
    </cfRule>
  </conditionalFormatting>
  <conditionalFormatting sqref="J6:J7 M6:M7 P6:P7 G4:G6 AB6:AB7 V6:V7 Y6:Y7 AE6:AE7 AW6:AW7 AK6:AK7 AT6:AT7 S6:S7 S26 AT26 AK26 AW26 AE26 Y26 V26 AB26">
    <cfRule type="timePeriod" dxfId="1149" priority="170" timePeriod="thisMonth">
      <formula>AND(MONTH(G4)=MONTH(TODAY()),YEAR(G4)=YEAR(TODAY()))</formula>
    </cfRule>
  </conditionalFormatting>
  <conditionalFormatting sqref="AT4">
    <cfRule type="timePeriod" dxfId="1148" priority="149" timePeriod="nextMonth">
      <formula>AND(MONTH(AT4)=MONTH(EDATE(TODAY(),0+1)),YEAR(AT4)=YEAR(EDATE(TODAY(),0+1)))</formula>
    </cfRule>
    <cfRule type="timePeriod" dxfId="1147" priority="150" timePeriod="thisMonth">
      <formula>AND(MONTH(AT4)=MONTH(TODAY()),YEAR(AT4)=YEAR(TODAY()))</formula>
    </cfRule>
    <cfRule type="timePeriod" dxfId="1146" priority="151" timePeriod="lastMonth">
      <formula>AND(MONTH(AT4)=MONTH(EDATE(TODAY(),0-1)),YEAR(AT4)=YEAR(EDATE(TODAY(),0-1)))</formula>
    </cfRule>
  </conditionalFormatting>
  <conditionalFormatting sqref="J26 M26 P26 G26">
    <cfRule type="timePeriod" dxfId="1145" priority="145" timePeriod="nextMonth">
      <formula>AND(MONTH(G26)=MONTH(EDATE(TODAY(),0+1)),YEAR(G26)=YEAR(EDATE(TODAY(),0+1)))</formula>
    </cfRule>
    <cfRule type="timePeriod" dxfId="1144" priority="147" timePeriod="lastMonth">
      <formula>AND(MONTH(G26)=MONTH(EDATE(TODAY(),0-1)),YEAR(G26)=YEAR(EDATE(TODAY(),0-1)))</formula>
    </cfRule>
  </conditionalFormatting>
  <conditionalFormatting sqref="J26 M26 P26 G26">
    <cfRule type="timePeriod" dxfId="1143" priority="146" timePeriod="thisMonth">
      <formula>AND(MONTH(G26)=MONTH(TODAY()),YEAR(G26)=YEAR(TODAY()))</formula>
    </cfRule>
  </conditionalFormatting>
  <conditionalFormatting sqref="J25 M25 P25 G25 AB25 V25 Y25 AE25 AW25 AK25 AT25 S25">
    <cfRule type="timePeriod" dxfId="1142" priority="141" timePeriod="nextMonth">
      <formula>AND(MONTH(G25)=MONTH(EDATE(TODAY(),0+1)),YEAR(G25)=YEAR(EDATE(TODAY(),0+1)))</formula>
    </cfRule>
    <cfRule type="timePeriod" dxfId="1141" priority="143" timePeriod="lastMonth">
      <formula>AND(MONTH(G25)=MONTH(EDATE(TODAY(),0-1)),YEAR(G25)=YEAR(EDATE(TODAY(),0-1)))</formula>
    </cfRule>
  </conditionalFormatting>
  <conditionalFormatting sqref="AN25 AQ25 AZ25 BC25 BI25 AH25 BF25">
    <cfRule type="timePeriod" dxfId="1140" priority="138" timePeriod="nextMonth">
      <formula>AND(MONTH(AH25)=MONTH(EDATE(TODAY(),0+1)),YEAR(AH25)=YEAR(EDATE(TODAY(),0+1)))</formula>
    </cfRule>
    <cfRule type="timePeriod" dxfId="1139" priority="139" timePeriod="thisMonth">
      <formula>AND(MONTH(AH25)=MONTH(TODAY()),YEAR(AH25)=YEAR(TODAY()))</formula>
    </cfRule>
    <cfRule type="timePeriod" dxfId="1138" priority="140" timePeriod="lastMonth">
      <formula>AND(MONTH(AH25)=MONTH(EDATE(TODAY(),0-1)),YEAR(AH25)=YEAR(EDATE(TODAY(),0-1)))</formula>
    </cfRule>
  </conditionalFormatting>
  <conditionalFormatting sqref="J25 M25 P25 G25 AB25 V25 Y25 AE25 AW25 AK25 AT25 S25">
    <cfRule type="timePeriod" dxfId="1137" priority="142" timePeriod="thisMonth">
      <formula>AND(MONTH(G25)=MONTH(TODAY()),YEAR(G25)=YEAR(TODAY()))</formula>
    </cfRule>
  </conditionalFormatting>
  <conditionalFormatting sqref="J24 M24 P24 G24 AB24 V24 Y24 AE24 AW24 AK24 AT24 S24">
    <cfRule type="timePeriod" dxfId="1136" priority="134" timePeriod="nextMonth">
      <formula>AND(MONTH(G24)=MONTH(EDATE(TODAY(),0+1)),YEAR(G24)=YEAR(EDATE(TODAY(),0+1)))</formula>
    </cfRule>
    <cfRule type="timePeriod" dxfId="1135" priority="136" timePeriod="lastMonth">
      <formula>AND(MONTH(G24)=MONTH(EDATE(TODAY(),0-1)),YEAR(G24)=YEAR(EDATE(TODAY(),0-1)))</formula>
    </cfRule>
  </conditionalFormatting>
  <conditionalFormatting sqref="AN24 AQ24 AZ24 BC24 BI24 AH24 BF24">
    <cfRule type="timePeriod" dxfId="1134" priority="131" timePeriod="nextMonth">
      <formula>AND(MONTH(AH24)=MONTH(EDATE(TODAY(),0+1)),YEAR(AH24)=YEAR(EDATE(TODAY(),0+1)))</formula>
    </cfRule>
    <cfRule type="timePeriod" dxfId="1133" priority="132" timePeriod="thisMonth">
      <formula>AND(MONTH(AH24)=MONTH(TODAY()),YEAR(AH24)=YEAR(TODAY()))</formula>
    </cfRule>
    <cfRule type="timePeriod" dxfId="1132" priority="133" timePeriod="lastMonth">
      <formula>AND(MONTH(AH24)=MONTH(EDATE(TODAY(),0-1)),YEAR(AH24)=YEAR(EDATE(TODAY(),0-1)))</formula>
    </cfRule>
  </conditionalFormatting>
  <conditionalFormatting sqref="J24 M24 P24 G24 AB24 V24 Y24 AE24 AW24 AK24 AT24 S24">
    <cfRule type="timePeriod" dxfId="1131" priority="135" timePeriod="thisMonth">
      <formula>AND(MONTH(G24)=MONTH(TODAY()),YEAR(G24)=YEAR(TODAY()))</formula>
    </cfRule>
  </conditionalFormatting>
  <conditionalFormatting sqref="J23 M23 P23 G23 AB23 V23 Y23 AE23 AW23 AK23 AT23 S23">
    <cfRule type="timePeriod" dxfId="1130" priority="127" timePeriod="nextMonth">
      <formula>AND(MONTH(G23)=MONTH(EDATE(TODAY(),0+1)),YEAR(G23)=YEAR(EDATE(TODAY(),0+1)))</formula>
    </cfRule>
    <cfRule type="timePeriod" dxfId="1129" priority="129" timePeriod="lastMonth">
      <formula>AND(MONTH(G23)=MONTH(EDATE(TODAY(),0-1)),YEAR(G23)=YEAR(EDATE(TODAY(),0-1)))</formula>
    </cfRule>
  </conditionalFormatting>
  <conditionalFormatting sqref="AN23 AQ23 AZ23 BC23 BI23 AH23 BF23">
    <cfRule type="timePeriod" dxfId="1128" priority="124" timePeriod="nextMonth">
      <formula>AND(MONTH(AH23)=MONTH(EDATE(TODAY(),0+1)),YEAR(AH23)=YEAR(EDATE(TODAY(),0+1)))</formula>
    </cfRule>
    <cfRule type="timePeriod" dxfId="1127" priority="125" timePeriod="thisMonth">
      <formula>AND(MONTH(AH23)=MONTH(TODAY()),YEAR(AH23)=YEAR(TODAY()))</formula>
    </cfRule>
    <cfRule type="timePeriod" dxfId="1126" priority="126" timePeriod="lastMonth">
      <formula>AND(MONTH(AH23)=MONTH(EDATE(TODAY(),0-1)),YEAR(AH23)=YEAR(EDATE(TODAY(),0-1)))</formula>
    </cfRule>
  </conditionalFormatting>
  <conditionalFormatting sqref="J23 M23 P23 G23 AB23 V23 Y23 AE23 AW23 AK23 AT23 S23">
    <cfRule type="timePeriod" dxfId="1125" priority="128" timePeriod="thisMonth">
      <formula>AND(MONTH(G23)=MONTH(TODAY()),YEAR(G23)=YEAR(TODAY()))</formula>
    </cfRule>
  </conditionalFormatting>
  <conditionalFormatting sqref="J22 M22 P22 AB22 V22 Y22 AE22 AW22 AK22 AT22 S22">
    <cfRule type="timePeriod" dxfId="1124" priority="120" timePeriod="nextMonth">
      <formula>AND(MONTH(J22)=MONTH(EDATE(TODAY(),0+1)),YEAR(J22)=YEAR(EDATE(TODAY(),0+1)))</formula>
    </cfRule>
    <cfRule type="timePeriod" dxfId="1123" priority="122" timePeriod="lastMonth">
      <formula>AND(MONTH(J22)=MONTH(EDATE(TODAY(),0-1)),YEAR(J22)=YEAR(EDATE(TODAY(),0-1)))</formula>
    </cfRule>
  </conditionalFormatting>
  <conditionalFormatting sqref="AN22 AQ22 AZ22 BC22 BI22 AH22 BF22">
    <cfRule type="timePeriod" dxfId="1122" priority="117" timePeriod="nextMonth">
      <formula>AND(MONTH(AH22)=MONTH(EDATE(TODAY(),0+1)),YEAR(AH22)=YEAR(EDATE(TODAY(),0+1)))</formula>
    </cfRule>
    <cfRule type="timePeriod" dxfId="1121" priority="118" timePeriod="thisMonth">
      <formula>AND(MONTH(AH22)=MONTH(TODAY()),YEAR(AH22)=YEAR(TODAY()))</formula>
    </cfRule>
    <cfRule type="timePeriod" dxfId="1120" priority="119" timePeriod="lastMonth">
      <formula>AND(MONTH(AH22)=MONTH(EDATE(TODAY(),0-1)),YEAR(AH22)=YEAR(EDATE(TODAY(),0-1)))</formula>
    </cfRule>
  </conditionalFormatting>
  <conditionalFormatting sqref="J22 M22 P22 AB22 V22 Y22 AE22 AW22 AK22 AT22 S22">
    <cfRule type="timePeriod" dxfId="1119" priority="121" timePeriod="thisMonth">
      <formula>AND(MONTH(J22)=MONTH(TODAY()),YEAR(J22)=YEAR(TODAY()))</formula>
    </cfRule>
  </conditionalFormatting>
  <conditionalFormatting sqref="G22">
    <cfRule type="timePeriod" dxfId="1118" priority="113" timePeriod="nextMonth">
      <formula>AND(MONTH(G22)=MONTH(EDATE(TODAY(),0+1)),YEAR(G22)=YEAR(EDATE(TODAY(),0+1)))</formula>
    </cfRule>
    <cfRule type="timePeriod" dxfId="1117" priority="115" timePeriod="lastMonth">
      <formula>AND(MONTH(G22)=MONTH(EDATE(TODAY(),0-1)),YEAR(G22)=YEAR(EDATE(TODAY(),0-1)))</formula>
    </cfRule>
  </conditionalFormatting>
  <conditionalFormatting sqref="G22">
    <cfRule type="timePeriod" dxfId="1116" priority="114" timePeriod="thisMonth">
      <formula>AND(MONTH(G22)=MONTH(TODAY()),YEAR(G22)=YEAR(TODAY()))</formula>
    </cfRule>
  </conditionalFormatting>
  <conditionalFormatting sqref="J21 M21 P21 AB21 V21 Y21 AE21 AW21 AK21 AT21 S21">
    <cfRule type="timePeriod" dxfId="1115" priority="110" timePeriod="nextMonth">
      <formula>AND(MONTH(J21)=MONTH(EDATE(TODAY(),0+1)),YEAR(J21)=YEAR(EDATE(TODAY(),0+1)))</formula>
    </cfRule>
    <cfRule type="timePeriod" dxfId="1114" priority="112" timePeriod="lastMonth">
      <formula>AND(MONTH(J21)=MONTH(EDATE(TODAY(),0-1)),YEAR(J21)=YEAR(EDATE(TODAY(),0-1)))</formula>
    </cfRule>
  </conditionalFormatting>
  <conditionalFormatting sqref="AN21 AQ21 AZ21 BC21 BI21 AH21 BF21">
    <cfRule type="timePeriod" dxfId="1113" priority="107" timePeriod="nextMonth">
      <formula>AND(MONTH(AH21)=MONTH(EDATE(TODAY(),0+1)),YEAR(AH21)=YEAR(EDATE(TODAY(),0+1)))</formula>
    </cfRule>
    <cfRule type="timePeriod" dxfId="1112" priority="108" timePeriod="thisMonth">
      <formula>AND(MONTH(AH21)=MONTH(TODAY()),YEAR(AH21)=YEAR(TODAY()))</formula>
    </cfRule>
    <cfRule type="timePeriod" dxfId="1111" priority="109" timePeriod="lastMonth">
      <formula>AND(MONTH(AH21)=MONTH(EDATE(TODAY(),0-1)),YEAR(AH21)=YEAR(EDATE(TODAY(),0-1)))</formula>
    </cfRule>
  </conditionalFormatting>
  <conditionalFormatting sqref="J21 M21 P21 AB21 V21 Y21 AE21 AW21 AK21 AT21 S21">
    <cfRule type="timePeriod" dxfId="1110" priority="111" timePeriod="thisMonth">
      <formula>AND(MONTH(J21)=MONTH(TODAY()),YEAR(J21)=YEAR(TODAY()))</formula>
    </cfRule>
  </conditionalFormatting>
  <conditionalFormatting sqref="G21">
    <cfRule type="timePeriod" dxfId="1109" priority="103" timePeriod="nextMonth">
      <formula>AND(MONTH(G21)=MONTH(EDATE(TODAY(),0+1)),YEAR(G21)=YEAR(EDATE(TODAY(),0+1)))</formula>
    </cfRule>
    <cfRule type="timePeriod" dxfId="1108" priority="105" timePeriod="lastMonth">
      <formula>AND(MONTH(G21)=MONTH(EDATE(TODAY(),0-1)),YEAR(G21)=YEAR(EDATE(TODAY(),0-1)))</formula>
    </cfRule>
  </conditionalFormatting>
  <conditionalFormatting sqref="G21">
    <cfRule type="timePeriod" dxfId="1107" priority="104" timePeriod="thisMonth">
      <formula>AND(MONTH(G21)=MONTH(TODAY()),YEAR(G21)=YEAR(TODAY()))</formula>
    </cfRule>
  </conditionalFormatting>
  <conditionalFormatting sqref="J20 M20 P20 AB20 V20 Y20 AE20 AW20 AK20 AT20 G20">
    <cfRule type="timePeriod" dxfId="1106" priority="100" timePeriod="nextMonth">
      <formula>AND(MONTH(G20)=MONTH(EDATE(TODAY(),0+1)),YEAR(G20)=YEAR(EDATE(TODAY(),0+1)))</formula>
    </cfRule>
    <cfRule type="timePeriod" dxfId="1105" priority="102" timePeriod="lastMonth">
      <formula>AND(MONTH(G20)=MONTH(EDATE(TODAY(),0-1)),YEAR(G20)=YEAR(EDATE(TODAY(),0-1)))</formula>
    </cfRule>
  </conditionalFormatting>
  <conditionalFormatting sqref="AN20 AQ20 AZ20 BC20 BI20 AH20 BF20">
    <cfRule type="timePeriod" dxfId="1104" priority="97" timePeriod="nextMonth">
      <formula>AND(MONTH(AH20)=MONTH(EDATE(TODAY(),0+1)),YEAR(AH20)=YEAR(EDATE(TODAY(),0+1)))</formula>
    </cfRule>
    <cfRule type="timePeriod" dxfId="1103" priority="98" timePeriod="thisMonth">
      <formula>AND(MONTH(AH20)=MONTH(TODAY()),YEAR(AH20)=YEAR(TODAY()))</formula>
    </cfRule>
    <cfRule type="timePeriod" dxfId="1102" priority="99" timePeriod="lastMonth">
      <formula>AND(MONTH(AH20)=MONTH(EDATE(TODAY(),0-1)),YEAR(AH20)=YEAR(EDATE(TODAY(),0-1)))</formula>
    </cfRule>
  </conditionalFormatting>
  <conditionalFormatting sqref="J20 M20 P20 AB20 V20 Y20 AE20 AW20 AK20 AT20 G20">
    <cfRule type="timePeriod" dxfId="1101" priority="101" timePeriod="thisMonth">
      <formula>AND(MONTH(G20)=MONTH(TODAY()),YEAR(G20)=YEAR(TODAY()))</formula>
    </cfRule>
  </conditionalFormatting>
  <conditionalFormatting sqref="S20">
    <cfRule type="timePeriod" dxfId="1100" priority="93" timePeriod="nextMonth">
      <formula>AND(MONTH(S20)=MONTH(EDATE(TODAY(),0+1)),YEAR(S20)=YEAR(EDATE(TODAY(),0+1)))</formula>
    </cfRule>
    <cfRule type="timePeriod" dxfId="1099" priority="95" timePeriod="lastMonth">
      <formula>AND(MONTH(S20)=MONTH(EDATE(TODAY(),0-1)),YEAR(S20)=YEAR(EDATE(TODAY(),0-1)))</formula>
    </cfRule>
  </conditionalFormatting>
  <conditionalFormatting sqref="S20">
    <cfRule type="timePeriod" dxfId="1098" priority="94" timePeriod="thisMonth">
      <formula>AND(MONTH(S20)=MONTH(TODAY()),YEAR(S20)=YEAR(TODAY()))</formula>
    </cfRule>
  </conditionalFormatting>
  <conditionalFormatting sqref="J19 M19 P19 G19 AB19 V19 Y19 AE19 AW19 AK19 AT19">
    <cfRule type="timePeriod" dxfId="1097" priority="90" timePeriod="nextMonth">
      <formula>AND(MONTH(G19)=MONTH(EDATE(TODAY(),0+1)),YEAR(G19)=YEAR(EDATE(TODAY(),0+1)))</formula>
    </cfRule>
    <cfRule type="timePeriod" dxfId="1096" priority="92" timePeriod="lastMonth">
      <formula>AND(MONTH(G19)=MONTH(EDATE(TODAY(),0-1)),YEAR(G19)=YEAR(EDATE(TODAY(),0-1)))</formula>
    </cfRule>
  </conditionalFormatting>
  <conditionalFormatting sqref="AN19 AQ19 AZ19 BC19 BI19 AH19 BF19">
    <cfRule type="timePeriod" dxfId="1095" priority="87" timePeriod="nextMonth">
      <formula>AND(MONTH(AH19)=MONTH(EDATE(TODAY(),0+1)),YEAR(AH19)=YEAR(EDATE(TODAY(),0+1)))</formula>
    </cfRule>
    <cfRule type="timePeriod" dxfId="1094" priority="88" timePeriod="thisMonth">
      <formula>AND(MONTH(AH19)=MONTH(TODAY()),YEAR(AH19)=YEAR(TODAY()))</formula>
    </cfRule>
    <cfRule type="timePeriod" dxfId="1093" priority="89" timePeriod="lastMonth">
      <formula>AND(MONTH(AH19)=MONTH(EDATE(TODAY(),0-1)),YEAR(AH19)=YEAR(EDATE(TODAY(),0-1)))</formula>
    </cfRule>
  </conditionalFormatting>
  <conditionalFormatting sqref="J19 M19 P19 G19 AB19 V19 Y19 AE19 AW19 AK19 AT19">
    <cfRule type="timePeriod" dxfId="1092" priority="91" timePeriod="thisMonth">
      <formula>AND(MONTH(G19)=MONTH(TODAY()),YEAR(G19)=YEAR(TODAY()))</formula>
    </cfRule>
  </conditionalFormatting>
  <conditionalFormatting sqref="S19">
    <cfRule type="timePeriod" dxfId="1091" priority="82" timePeriod="nextMonth">
      <formula>AND(MONTH(S19)=MONTH(EDATE(TODAY(),0+1)),YEAR(S19)=YEAR(EDATE(TODAY(),0+1)))</formula>
    </cfRule>
    <cfRule type="timePeriod" dxfId="1090" priority="84" timePeriod="lastMonth">
      <formula>AND(MONTH(S19)=MONTH(EDATE(TODAY(),0-1)),YEAR(S19)=YEAR(EDATE(TODAY(),0-1)))</formula>
    </cfRule>
  </conditionalFormatting>
  <conditionalFormatting sqref="S19">
    <cfRule type="timePeriod" dxfId="1089" priority="83" timePeriod="thisMonth">
      <formula>AND(MONTH(S19)=MONTH(TODAY()),YEAR(S19)=YEAR(TODAY()))</formula>
    </cfRule>
  </conditionalFormatting>
  <conditionalFormatting sqref="J18 M18 P18 G18 AB18 V18 Y18 AE18 AW18 AK18 AT18 S18">
    <cfRule type="timePeriod" dxfId="1088" priority="79" timePeriod="nextMonth">
      <formula>AND(MONTH(G18)=MONTH(EDATE(TODAY(),0+1)),YEAR(G18)=YEAR(EDATE(TODAY(),0+1)))</formula>
    </cfRule>
    <cfRule type="timePeriod" dxfId="1087" priority="81" timePeriod="lastMonth">
      <formula>AND(MONTH(G18)=MONTH(EDATE(TODAY(),0-1)),YEAR(G18)=YEAR(EDATE(TODAY(),0-1)))</formula>
    </cfRule>
  </conditionalFormatting>
  <conditionalFormatting sqref="AN18 AQ18 AZ18 BC18 BI18 AH18 BF18">
    <cfRule type="timePeriod" dxfId="1086" priority="76" timePeriod="nextMonth">
      <formula>AND(MONTH(AH18)=MONTH(EDATE(TODAY(),0+1)),YEAR(AH18)=YEAR(EDATE(TODAY(),0+1)))</formula>
    </cfRule>
    <cfRule type="timePeriod" dxfId="1085" priority="77" timePeriod="thisMonth">
      <formula>AND(MONTH(AH18)=MONTH(TODAY()),YEAR(AH18)=YEAR(TODAY()))</formula>
    </cfRule>
    <cfRule type="timePeriod" dxfId="1084" priority="78" timePeriod="lastMonth">
      <formula>AND(MONTH(AH18)=MONTH(EDATE(TODAY(),0-1)),YEAR(AH18)=YEAR(EDATE(TODAY(),0-1)))</formula>
    </cfRule>
  </conditionalFormatting>
  <conditionalFormatting sqref="J18 M18 P18 G18 AB18 V18 Y18 AE18 AW18 AK18 AT18 S18">
    <cfRule type="timePeriod" dxfId="1083" priority="80" timePeriod="thisMonth">
      <formula>AND(MONTH(G18)=MONTH(TODAY()),YEAR(G18)=YEAR(TODAY()))</formula>
    </cfRule>
  </conditionalFormatting>
  <conditionalFormatting sqref="J17 M17 P17 G17 AB17 V17 Y17 AE17 AW17 AK17 AT17 S17">
    <cfRule type="timePeriod" dxfId="1082" priority="72" timePeriod="nextMonth">
      <formula>AND(MONTH(G17)=MONTH(EDATE(TODAY(),0+1)),YEAR(G17)=YEAR(EDATE(TODAY(),0+1)))</formula>
    </cfRule>
    <cfRule type="timePeriod" dxfId="1081" priority="74" timePeriod="lastMonth">
      <formula>AND(MONTH(G17)=MONTH(EDATE(TODAY(),0-1)),YEAR(G17)=YEAR(EDATE(TODAY(),0-1)))</formula>
    </cfRule>
  </conditionalFormatting>
  <conditionalFormatting sqref="AN17 AQ17 AZ17 BC17 BI17 AH17 BF17">
    <cfRule type="timePeriod" dxfId="1080" priority="69" timePeriod="nextMonth">
      <formula>AND(MONTH(AH17)=MONTH(EDATE(TODAY(),0+1)),YEAR(AH17)=YEAR(EDATE(TODAY(),0+1)))</formula>
    </cfRule>
    <cfRule type="timePeriod" dxfId="1079" priority="70" timePeriod="thisMonth">
      <formula>AND(MONTH(AH17)=MONTH(TODAY()),YEAR(AH17)=YEAR(TODAY()))</formula>
    </cfRule>
    <cfRule type="timePeriod" dxfId="1078" priority="71" timePeriod="lastMonth">
      <formula>AND(MONTH(AH17)=MONTH(EDATE(TODAY(),0-1)),YEAR(AH17)=YEAR(EDATE(TODAY(),0-1)))</formula>
    </cfRule>
  </conditionalFormatting>
  <conditionalFormatting sqref="J17 M17 P17 G17 AB17 V17 Y17 AE17 AW17 AK17 AT17 S17">
    <cfRule type="timePeriod" dxfId="1077" priority="73" timePeriod="thisMonth">
      <formula>AND(MONTH(G17)=MONTH(TODAY()),YEAR(G17)=YEAR(TODAY()))</formula>
    </cfRule>
  </conditionalFormatting>
  <conditionalFormatting sqref="J16 M16 P16 G16 AB16 V16 Y16 AE16 AW16 AK16 AT16 S16">
    <cfRule type="timePeriod" dxfId="1076" priority="65" timePeriod="nextMonth">
      <formula>AND(MONTH(G16)=MONTH(EDATE(TODAY(),0+1)),YEAR(G16)=YEAR(EDATE(TODAY(),0+1)))</formula>
    </cfRule>
    <cfRule type="timePeriod" dxfId="1075" priority="67" timePeriod="lastMonth">
      <formula>AND(MONTH(G16)=MONTH(EDATE(TODAY(),0-1)),YEAR(G16)=YEAR(EDATE(TODAY(),0-1)))</formula>
    </cfRule>
  </conditionalFormatting>
  <conditionalFormatting sqref="AN16 AQ16 AZ16 BC16 BI16 AH16 BF16">
    <cfRule type="timePeriod" dxfId="1074" priority="62" timePeriod="nextMonth">
      <formula>AND(MONTH(AH16)=MONTH(EDATE(TODAY(),0+1)),YEAR(AH16)=YEAR(EDATE(TODAY(),0+1)))</formula>
    </cfRule>
    <cfRule type="timePeriod" dxfId="1073" priority="63" timePeriod="thisMonth">
      <formula>AND(MONTH(AH16)=MONTH(TODAY()),YEAR(AH16)=YEAR(TODAY()))</formula>
    </cfRule>
    <cfRule type="timePeriod" dxfId="1072" priority="64" timePeriod="lastMonth">
      <formula>AND(MONTH(AH16)=MONTH(EDATE(TODAY(),0-1)),YEAR(AH16)=YEAR(EDATE(TODAY(),0-1)))</formula>
    </cfRule>
  </conditionalFormatting>
  <conditionalFormatting sqref="J16 M16 P16 G16 AB16 V16 Y16 AE16 AW16 AK16 AT16 S16">
    <cfRule type="timePeriod" dxfId="1071" priority="66" timePeriod="thisMonth">
      <formula>AND(MONTH(G16)=MONTH(TODAY()),YEAR(G16)=YEAR(TODAY()))</formula>
    </cfRule>
  </conditionalFormatting>
  <conditionalFormatting sqref="J15 M15 P15 G15 AB15 V15 Y15 AE15 AW15 AK15 AT15 S15">
    <cfRule type="timePeriod" dxfId="1070" priority="58" timePeriod="nextMonth">
      <formula>AND(MONTH(G15)=MONTH(EDATE(TODAY(),0+1)),YEAR(G15)=YEAR(EDATE(TODAY(),0+1)))</formula>
    </cfRule>
    <cfRule type="timePeriod" dxfId="1069" priority="60" timePeriod="lastMonth">
      <formula>AND(MONTH(G15)=MONTH(EDATE(TODAY(),0-1)),YEAR(G15)=YEAR(EDATE(TODAY(),0-1)))</formula>
    </cfRule>
  </conditionalFormatting>
  <conditionalFormatting sqref="AN15 AQ15 AZ15 BC15 BI15 AH15 BF15">
    <cfRule type="timePeriod" dxfId="1068" priority="55" timePeriod="nextMonth">
      <formula>AND(MONTH(AH15)=MONTH(EDATE(TODAY(),0+1)),YEAR(AH15)=YEAR(EDATE(TODAY(),0+1)))</formula>
    </cfRule>
    <cfRule type="timePeriod" dxfId="1067" priority="56" timePeriod="thisMonth">
      <formula>AND(MONTH(AH15)=MONTH(TODAY()),YEAR(AH15)=YEAR(TODAY()))</formula>
    </cfRule>
    <cfRule type="timePeriod" dxfId="1066" priority="57" timePeriod="lastMonth">
      <formula>AND(MONTH(AH15)=MONTH(EDATE(TODAY(),0-1)),YEAR(AH15)=YEAR(EDATE(TODAY(),0-1)))</formula>
    </cfRule>
  </conditionalFormatting>
  <conditionalFormatting sqref="J15 M15 P15 G15 AB15 V15 Y15 AE15 AW15 AK15 AT15 S15">
    <cfRule type="timePeriod" dxfId="1065" priority="59" timePeriod="thisMonth">
      <formula>AND(MONTH(G15)=MONTH(TODAY()),YEAR(G15)=YEAR(TODAY()))</formula>
    </cfRule>
  </conditionalFormatting>
  <conditionalFormatting sqref="J14 M14 P14 G14 AB14 V14 Y14 AE14 AW14 AK14 AT14 S14">
    <cfRule type="timePeriod" dxfId="1064" priority="51" timePeriod="nextMonth">
      <formula>AND(MONTH(G14)=MONTH(EDATE(TODAY(),0+1)),YEAR(G14)=YEAR(EDATE(TODAY(),0+1)))</formula>
    </cfRule>
    <cfRule type="timePeriod" dxfId="1063" priority="53" timePeriod="lastMonth">
      <formula>AND(MONTH(G14)=MONTH(EDATE(TODAY(),0-1)),YEAR(G14)=YEAR(EDATE(TODAY(),0-1)))</formula>
    </cfRule>
  </conditionalFormatting>
  <conditionalFormatting sqref="AN14 AQ14 AZ14 BC14 BI14 AH14 BF14">
    <cfRule type="timePeriod" dxfId="1062" priority="48" timePeriod="nextMonth">
      <formula>AND(MONTH(AH14)=MONTH(EDATE(TODAY(),0+1)),YEAR(AH14)=YEAR(EDATE(TODAY(),0+1)))</formula>
    </cfRule>
    <cfRule type="timePeriod" dxfId="1061" priority="49" timePeriod="thisMonth">
      <formula>AND(MONTH(AH14)=MONTH(TODAY()),YEAR(AH14)=YEAR(TODAY()))</formula>
    </cfRule>
    <cfRule type="timePeriod" dxfId="1060" priority="50" timePeriod="lastMonth">
      <formula>AND(MONTH(AH14)=MONTH(EDATE(TODAY(),0-1)),YEAR(AH14)=YEAR(EDATE(TODAY(),0-1)))</formula>
    </cfRule>
  </conditionalFormatting>
  <conditionalFormatting sqref="J14 M14 P14 G14 AB14 V14 Y14 AE14 AW14 AK14 AT14 S14">
    <cfRule type="timePeriod" dxfId="1059" priority="52" timePeriod="thisMonth">
      <formula>AND(MONTH(G14)=MONTH(TODAY()),YEAR(G14)=YEAR(TODAY()))</formula>
    </cfRule>
  </conditionalFormatting>
  <conditionalFormatting sqref="J13 M13 P13 G13 AB13 V13 Y13 AE13 AW13 AK13 AT13 S13">
    <cfRule type="timePeriod" dxfId="1058" priority="44" timePeriod="nextMonth">
      <formula>AND(MONTH(G13)=MONTH(EDATE(TODAY(),0+1)),YEAR(G13)=YEAR(EDATE(TODAY(),0+1)))</formula>
    </cfRule>
    <cfRule type="timePeriod" dxfId="1057" priority="46" timePeriod="lastMonth">
      <formula>AND(MONTH(G13)=MONTH(EDATE(TODAY(),0-1)),YEAR(G13)=YEAR(EDATE(TODAY(),0-1)))</formula>
    </cfRule>
  </conditionalFormatting>
  <conditionalFormatting sqref="AN13 AQ13 AZ13 BC13 BI13 AH13 BF13">
    <cfRule type="timePeriod" dxfId="1056" priority="41" timePeriod="nextMonth">
      <formula>AND(MONTH(AH13)=MONTH(EDATE(TODAY(),0+1)),YEAR(AH13)=YEAR(EDATE(TODAY(),0+1)))</formula>
    </cfRule>
    <cfRule type="timePeriod" dxfId="1055" priority="42" timePeriod="thisMonth">
      <formula>AND(MONTH(AH13)=MONTH(TODAY()),YEAR(AH13)=YEAR(TODAY()))</formula>
    </cfRule>
    <cfRule type="timePeriod" dxfId="1054" priority="43" timePeriod="lastMonth">
      <formula>AND(MONTH(AH13)=MONTH(EDATE(TODAY(),0-1)),YEAR(AH13)=YEAR(EDATE(TODAY(),0-1)))</formula>
    </cfRule>
  </conditionalFormatting>
  <conditionalFormatting sqref="J13 M13 P13 G13 AB13 V13 Y13 AE13 AW13 AK13 AT13 S13">
    <cfRule type="timePeriod" dxfId="1053" priority="45" timePeriod="thisMonth">
      <formula>AND(MONTH(G13)=MONTH(TODAY()),YEAR(G13)=YEAR(TODAY()))</formula>
    </cfRule>
  </conditionalFormatting>
  <conditionalFormatting sqref="J12 M12 P12 G12 AB12 V12 Y12 AE12 AW12 AK12 AT12 S12">
    <cfRule type="timePeriod" dxfId="1052" priority="37" timePeriod="nextMonth">
      <formula>AND(MONTH(G12)=MONTH(EDATE(TODAY(),0+1)),YEAR(G12)=YEAR(EDATE(TODAY(),0+1)))</formula>
    </cfRule>
    <cfRule type="timePeriod" dxfId="1051" priority="39" timePeriod="lastMonth">
      <formula>AND(MONTH(G12)=MONTH(EDATE(TODAY(),0-1)),YEAR(G12)=YEAR(EDATE(TODAY(),0-1)))</formula>
    </cfRule>
  </conditionalFormatting>
  <conditionalFormatting sqref="AN12 AQ12 AZ12 BC12 BI12 AH12 BF12">
    <cfRule type="timePeriod" dxfId="1050" priority="34" timePeriod="nextMonth">
      <formula>AND(MONTH(AH12)=MONTH(EDATE(TODAY(),0+1)),YEAR(AH12)=YEAR(EDATE(TODAY(),0+1)))</formula>
    </cfRule>
    <cfRule type="timePeriod" dxfId="1049" priority="35" timePeriod="thisMonth">
      <formula>AND(MONTH(AH12)=MONTH(TODAY()),YEAR(AH12)=YEAR(TODAY()))</formula>
    </cfRule>
    <cfRule type="timePeriod" dxfId="1048" priority="36" timePeriod="lastMonth">
      <formula>AND(MONTH(AH12)=MONTH(EDATE(TODAY(),0-1)),YEAR(AH12)=YEAR(EDATE(TODAY(),0-1)))</formula>
    </cfRule>
  </conditionalFormatting>
  <conditionalFormatting sqref="J12 M12 P12 G12 AB12 V12 Y12 AE12 AW12 AK12 AT12 S12">
    <cfRule type="timePeriod" dxfId="1047" priority="38" timePeriod="thisMonth">
      <formula>AND(MONTH(G12)=MONTH(TODAY()),YEAR(G12)=YEAR(TODAY()))</formula>
    </cfRule>
  </conditionalFormatting>
  <conditionalFormatting sqref="J11 M11 P11 G11 AB11 V11 Y11 AE11 AW11 AK11 AT11 S11">
    <cfRule type="timePeriod" dxfId="1046" priority="30" timePeriod="nextMonth">
      <formula>AND(MONTH(G11)=MONTH(EDATE(TODAY(),0+1)),YEAR(G11)=YEAR(EDATE(TODAY(),0+1)))</formula>
    </cfRule>
    <cfRule type="timePeriod" dxfId="1045" priority="32" timePeriod="lastMonth">
      <formula>AND(MONTH(G11)=MONTH(EDATE(TODAY(),0-1)),YEAR(G11)=YEAR(EDATE(TODAY(),0-1)))</formula>
    </cfRule>
  </conditionalFormatting>
  <conditionalFormatting sqref="AN11 AQ11 AZ11 BC11 BI11 AH11 BF11">
    <cfRule type="timePeriod" dxfId="1044" priority="27" timePeriod="nextMonth">
      <formula>AND(MONTH(AH11)=MONTH(EDATE(TODAY(),0+1)),YEAR(AH11)=YEAR(EDATE(TODAY(),0+1)))</formula>
    </cfRule>
    <cfRule type="timePeriod" dxfId="1043" priority="28" timePeriod="thisMonth">
      <formula>AND(MONTH(AH11)=MONTH(TODAY()),YEAR(AH11)=YEAR(TODAY()))</formula>
    </cfRule>
    <cfRule type="timePeriod" dxfId="1042" priority="29" timePeriod="lastMonth">
      <formula>AND(MONTH(AH11)=MONTH(EDATE(TODAY(),0-1)),YEAR(AH11)=YEAR(EDATE(TODAY(),0-1)))</formula>
    </cfRule>
  </conditionalFormatting>
  <conditionalFormatting sqref="J11 M11 P11 G11 AB11 V11 Y11 AE11 AW11 AK11 AT11 S11">
    <cfRule type="timePeriod" dxfId="1041" priority="31" timePeriod="thisMonth">
      <formula>AND(MONTH(G11)=MONTH(TODAY()),YEAR(G11)=YEAR(TODAY()))</formula>
    </cfRule>
  </conditionalFormatting>
  <conditionalFormatting sqref="J10 M10 P10 G10 AB10 V10 Y10 AE10 AW10 AK10 AT10 S10">
    <cfRule type="timePeriod" dxfId="1040" priority="23" timePeriod="nextMonth">
      <formula>AND(MONTH(G10)=MONTH(EDATE(TODAY(),0+1)),YEAR(G10)=YEAR(EDATE(TODAY(),0+1)))</formula>
    </cfRule>
    <cfRule type="timePeriod" dxfId="1039" priority="25" timePeriod="lastMonth">
      <formula>AND(MONTH(G10)=MONTH(EDATE(TODAY(),0-1)),YEAR(G10)=YEAR(EDATE(TODAY(),0-1)))</formula>
    </cfRule>
  </conditionalFormatting>
  <conditionalFormatting sqref="AN10 AQ10 AZ10 BC10 BI10 AH10 BF10">
    <cfRule type="timePeriod" dxfId="1038" priority="20" timePeriod="nextMonth">
      <formula>AND(MONTH(AH10)=MONTH(EDATE(TODAY(),0+1)),YEAR(AH10)=YEAR(EDATE(TODAY(),0+1)))</formula>
    </cfRule>
    <cfRule type="timePeriod" dxfId="1037" priority="21" timePeriod="thisMonth">
      <formula>AND(MONTH(AH10)=MONTH(TODAY()),YEAR(AH10)=YEAR(TODAY()))</formula>
    </cfRule>
    <cfRule type="timePeriod" dxfId="1036" priority="22" timePeriod="lastMonth">
      <formula>AND(MONTH(AH10)=MONTH(EDATE(TODAY(),0-1)),YEAR(AH10)=YEAR(EDATE(TODAY(),0-1)))</formula>
    </cfRule>
  </conditionalFormatting>
  <conditionalFormatting sqref="J10 M10 P10 G10 AB10 V10 Y10 AE10 AW10 AK10 AT10 S10">
    <cfRule type="timePeriod" dxfId="1035" priority="24" timePeriod="thisMonth">
      <formula>AND(MONTH(G10)=MONTH(TODAY()),YEAR(G10)=YEAR(TODAY()))</formula>
    </cfRule>
  </conditionalFormatting>
  <conditionalFormatting sqref="J9 M9 P9 G9 AB9 V9 Y9 AE9 AW9 AK9 AT9 S9">
    <cfRule type="timePeriod" dxfId="1034" priority="16" timePeriod="nextMonth">
      <formula>AND(MONTH(G9)=MONTH(EDATE(TODAY(),0+1)),YEAR(G9)=YEAR(EDATE(TODAY(),0+1)))</formula>
    </cfRule>
    <cfRule type="timePeriod" dxfId="1033" priority="18" timePeriod="lastMonth">
      <formula>AND(MONTH(G9)=MONTH(EDATE(TODAY(),0-1)),YEAR(G9)=YEAR(EDATE(TODAY(),0-1)))</formula>
    </cfRule>
  </conditionalFormatting>
  <conditionalFormatting sqref="AN9 AQ9 AZ9 BC9 BI9 AH9 BF9">
    <cfRule type="timePeriod" dxfId="1032" priority="13" timePeriod="nextMonth">
      <formula>AND(MONTH(AH9)=MONTH(EDATE(TODAY(),0+1)),YEAR(AH9)=YEAR(EDATE(TODAY(),0+1)))</formula>
    </cfRule>
    <cfRule type="timePeriod" dxfId="1031" priority="14" timePeriod="thisMonth">
      <formula>AND(MONTH(AH9)=MONTH(TODAY()),YEAR(AH9)=YEAR(TODAY()))</formula>
    </cfRule>
    <cfRule type="timePeriod" dxfId="1030" priority="15" timePeriod="lastMonth">
      <formula>AND(MONTH(AH9)=MONTH(EDATE(TODAY(),0-1)),YEAR(AH9)=YEAR(EDATE(TODAY(),0-1)))</formula>
    </cfRule>
  </conditionalFormatting>
  <conditionalFormatting sqref="J9 M9 P9 G9 AB9 V9 Y9 AE9 AW9 AK9 AT9 S9">
    <cfRule type="timePeriod" dxfId="1029" priority="17" timePeriod="thisMonth">
      <formula>AND(MONTH(G9)=MONTH(TODAY()),YEAR(G9)=YEAR(TODAY()))</formula>
    </cfRule>
  </conditionalFormatting>
  <conditionalFormatting sqref="J8 M8 P8 G8 AB8 V8 Y8 AE8 AW8 AK8 AT8 S8">
    <cfRule type="timePeriod" dxfId="1028" priority="9" timePeriod="nextMonth">
      <formula>AND(MONTH(G8)=MONTH(EDATE(TODAY(),0+1)),YEAR(G8)=YEAR(EDATE(TODAY(),0+1)))</formula>
    </cfRule>
    <cfRule type="timePeriod" dxfId="1027" priority="11" timePeriod="lastMonth">
      <formula>AND(MONTH(G8)=MONTH(EDATE(TODAY(),0-1)),YEAR(G8)=YEAR(EDATE(TODAY(),0-1)))</formula>
    </cfRule>
  </conditionalFormatting>
  <conditionalFormatting sqref="AN8 AQ8 AZ8 BC8 BI8 AH8 BF8">
    <cfRule type="timePeriod" dxfId="1026" priority="6" timePeriod="nextMonth">
      <formula>AND(MONTH(AH8)=MONTH(EDATE(TODAY(),0+1)),YEAR(AH8)=YEAR(EDATE(TODAY(),0+1)))</formula>
    </cfRule>
    <cfRule type="timePeriod" dxfId="1025" priority="7" timePeriod="thisMonth">
      <formula>AND(MONTH(AH8)=MONTH(TODAY()),YEAR(AH8)=YEAR(TODAY()))</formula>
    </cfRule>
    <cfRule type="timePeriod" dxfId="1024" priority="8" timePeriod="lastMonth">
      <formula>AND(MONTH(AH8)=MONTH(EDATE(TODAY(),0-1)),YEAR(AH8)=YEAR(EDATE(TODAY(),0-1)))</formula>
    </cfRule>
  </conditionalFormatting>
  <conditionalFormatting sqref="J8 M8 P8 G8 AB8 V8 Y8 AE8 AW8 AK8 AT8 S8">
    <cfRule type="timePeriod" dxfId="1023" priority="10" timePeriod="thisMonth">
      <formula>AND(MONTH(G8)=MONTH(TODAY()),YEAR(G8)=YEAR(TODAY()))</formula>
    </cfRule>
  </conditionalFormatting>
  <conditionalFormatting sqref="G7">
    <cfRule type="timePeriod" dxfId="1022" priority="2" timePeriod="nextMonth">
      <formula>AND(MONTH(G7)=MONTH(EDATE(TODAY(),0+1)),YEAR(G7)=YEAR(EDATE(TODAY(),0+1)))</formula>
    </cfRule>
    <cfRule type="timePeriod" dxfId="1021" priority="4" timePeriod="lastMonth">
      <formula>AND(MONTH(G7)=MONTH(EDATE(TODAY(),0-1)),YEAR(G7)=YEAR(EDATE(TODAY(),0-1)))</formula>
    </cfRule>
  </conditionalFormatting>
  <conditionalFormatting sqref="G7">
    <cfRule type="timePeriod" dxfId="1020" priority="3" timePeriod="thisMonth">
      <formula>AND(MONTH(G7)=MONTH(TODAY()),YEAR(G7)=YEAR(TODAY()))</formula>
    </cfRule>
  </conditionalFormatting>
  <dataValidations count="4">
    <dataValidation type="list" allowBlank="1" showInputMessage="1" showErrorMessage="1" sqref="D6:D26">
      <formula1>Listresp</formula1>
    </dataValidation>
    <dataValidation type="list" allowBlank="1" showInputMessage="1" showErrorMessage="1" sqref="C6:C26">
      <formula1>Listprojet</formula1>
    </dataValidation>
    <dataValidation type="list" allowBlank="1" showInputMessage="1" showErrorMessage="1" sqref="E6:E26">
      <formula1>ListdynMetier</formula1>
    </dataValidation>
    <dataValidation type="list" allowBlank="1" showInputMessage="1" showErrorMessage="1" sqref="AO6:AO26 BJ6:BJ26 BD6:BD26 BA6:BA26 BG6:BG26 AL6:AL26 AF6:AF26 AI6:AI26 AR6:AR26 AX6:AX26 AU6:AU26 W6:W26 Z6:Z26 K6:K26 AC6:AC26 Q6:Q26 N6:N26 T6:T26 H6:H26">
      <formula1>Listdyn</formula1>
    </dataValidation>
  </dataValidations>
  <pageMargins left="0.7" right="0.7" top="0.75" bottom="0.75" header="0.3" footer="0.3"/>
  <drawing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65" operator="containsText" id="{DFCADB5E-E611-4E5E-8F96-1FE261AD0C72}">
            <xm:f>NOT(ISERROR(SEARCH("NOK",H4)))</xm:f>
            <xm:f>"NOK"</xm:f>
            <x14:dxf>
              <fill>
                <patternFill>
                  <bgColor rgb="FFFF0000"/>
                </patternFill>
              </fill>
            </x14:dxf>
          </x14:cfRule>
          <xm:sqref>BK5 H4:H6 K4:K7 Q4:Q7 N4:N7 AO6:AO7 AR6:AR7 AC4:AC7 T4:T7 W4:W7 Z4:Z7 AU5:AU7 AF6:AF7 AI6:AI7 AX6:AX7 AL6:AL7 BA6:BA7 BD6:BD7 BG6:BG7 BJ6:BJ7 BJ26 BG26 BD26 BA26 AL26 AX26 AI26 AF26 AU26 Z26 W26 T26 AC26 AR26 AO26</xm:sqref>
        </x14:conditionalFormatting>
        <x14:conditionalFormatting xmlns:xm="http://schemas.microsoft.com/office/excel/2006/main">
          <x14:cfRule type="containsText" priority="164" operator="containsText" id="{8401328A-BBAF-433F-8079-29FB35912C85}">
            <xm:f>NOT(ISERROR(SEARCH("NOK",CE5)))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CE5</xm:sqref>
        </x14:conditionalFormatting>
        <x14:conditionalFormatting xmlns:xm="http://schemas.microsoft.com/office/excel/2006/main">
          <x14:cfRule type="containsText" priority="163" operator="containsText" id="{AF09C508-5AC9-4708-B91D-9A988DD9305F}">
            <xm:f>NOT(ISERROR(SEARCH("NOK",CY5)))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CY5</xm:sqref>
        </x14:conditionalFormatting>
        <x14:conditionalFormatting xmlns:xm="http://schemas.microsoft.com/office/excel/2006/main">
          <x14:cfRule type="containsText" priority="162" operator="containsText" id="{975C75D9-34B1-4FCE-8141-71C53CA884A7}">
            <xm:f>NOT(ISERROR(SEARCH("NOK",AM4)))</xm:f>
            <xm:f>"NOK"</xm:f>
            <x14:dxf>
              <fill>
                <patternFill>
                  <bgColor rgb="FFFF0000"/>
                </patternFill>
              </fill>
            </x14:dxf>
          </x14:cfRule>
          <xm:sqref>AM4</xm:sqref>
        </x14:conditionalFormatting>
        <x14:conditionalFormatting xmlns:xm="http://schemas.microsoft.com/office/excel/2006/main">
          <x14:cfRule type="containsText" priority="161" operator="containsText" id="{5A3DB97E-388C-48B9-AF6A-1B19C0A7D56C}">
            <xm:f>NOT(ISERROR(SEARCH("NOK",AO5)))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AO5</xm:sqref>
        </x14:conditionalFormatting>
        <x14:conditionalFormatting xmlns:xm="http://schemas.microsoft.com/office/excel/2006/main">
          <x14:cfRule type="containsText" priority="160" operator="containsText" id="{E98AD51D-59AE-4AD4-B29D-06D69486C236}">
            <xm:f>NOT(ISERROR(SEARCH("NOK",AR5)))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AR5</xm:sqref>
        </x14:conditionalFormatting>
        <x14:conditionalFormatting xmlns:xm="http://schemas.microsoft.com/office/excel/2006/main">
          <x14:cfRule type="containsText" priority="159" operator="containsText" id="{4ED56A08-915C-423F-9DB1-0D74912D4FD6}">
            <xm:f>NOT(ISERROR(SEARCH("NOK",AX5)))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AX5</xm:sqref>
        </x14:conditionalFormatting>
        <x14:conditionalFormatting xmlns:xm="http://schemas.microsoft.com/office/excel/2006/main">
          <x14:cfRule type="containsText" priority="158" operator="containsText" id="{294C1F9B-8DDE-4EBC-8FF9-A5465341C890}">
            <xm:f>NOT(ISERROR(SEARCH("NOK",BA5)))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BA5</xm:sqref>
        </x14:conditionalFormatting>
        <x14:conditionalFormatting xmlns:xm="http://schemas.microsoft.com/office/excel/2006/main">
          <x14:cfRule type="containsText" priority="157" operator="containsText" id="{C2CD4D36-15FA-4D2B-A746-749E21529470}">
            <xm:f>NOT(ISERROR(SEARCH("NOK",BD5)))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BD5</xm:sqref>
        </x14:conditionalFormatting>
        <x14:conditionalFormatting xmlns:xm="http://schemas.microsoft.com/office/excel/2006/main">
          <x14:cfRule type="containsText" priority="156" operator="containsText" id="{45D1CB3A-B6C3-43DB-B305-63D806AB2D90}">
            <xm:f>NOT(ISERROR(SEARCH("NOK",BG5)))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BG5</xm:sqref>
        </x14:conditionalFormatting>
        <x14:conditionalFormatting xmlns:xm="http://schemas.microsoft.com/office/excel/2006/main">
          <x14:cfRule type="containsText" priority="155" operator="containsText" id="{7C6F837C-BD21-456C-A4EA-65197E9512EC}">
            <xm:f>NOT(ISERROR(SEARCH("NOK",BJ5)))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BJ5</xm:sqref>
        </x14:conditionalFormatting>
        <x14:conditionalFormatting xmlns:xm="http://schemas.microsoft.com/office/excel/2006/main">
          <x14:cfRule type="containsText" priority="154" operator="containsText" id="{6BA84A0F-EBFB-4772-A6E8-2561C6EC6A38}">
            <xm:f>NOT(ISERROR(SEARCH("NOK",AF5)))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AF5</xm:sqref>
        </x14:conditionalFormatting>
        <x14:conditionalFormatting xmlns:xm="http://schemas.microsoft.com/office/excel/2006/main">
          <x14:cfRule type="containsText" priority="153" operator="containsText" id="{0C251366-2AA1-47DE-9FB7-6B93EC40E2B4}">
            <xm:f>NOT(ISERROR(SEARCH("NOK",AI5)))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AI5</xm:sqref>
        </x14:conditionalFormatting>
        <x14:conditionalFormatting xmlns:xm="http://schemas.microsoft.com/office/excel/2006/main">
          <x14:cfRule type="containsText" priority="152" operator="containsText" id="{C9227AC5-8FBF-4D91-A72C-6A1C99E5153B}">
            <xm:f>NOT(ISERROR(SEARCH("NOK",AU4)))</xm:f>
            <xm:f>"NOK"</xm:f>
            <x14:dxf>
              <fill>
                <patternFill>
                  <bgColor rgb="FFFF0000"/>
                </patternFill>
              </fill>
            </x14:dxf>
          </x14:cfRule>
          <xm:sqref>AU4</xm:sqref>
        </x14:conditionalFormatting>
        <x14:conditionalFormatting xmlns:xm="http://schemas.microsoft.com/office/excel/2006/main">
          <x14:cfRule type="containsText" priority="148" operator="containsText" id="{A9215196-AF0E-4C39-A118-4E00F74A4E6E}">
            <xm:f>NOT(ISERROR(SEARCH("NOK",AL5)))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AL5</xm:sqref>
        </x14:conditionalFormatting>
        <x14:conditionalFormatting xmlns:xm="http://schemas.microsoft.com/office/excel/2006/main">
          <x14:cfRule type="containsText" priority="144" operator="containsText" id="{71165676-1ED2-4568-A3F4-884103045B66}">
            <xm:f>NOT(ISERROR(SEARCH("NOK",H26)))</xm:f>
            <xm:f>"NOK"</xm:f>
            <x14:dxf>
              <fill>
                <patternFill>
                  <bgColor rgb="FFFF0000"/>
                </patternFill>
              </fill>
            </x14:dxf>
          </x14:cfRule>
          <xm:sqref>H26 K26 Q26 N26</xm:sqref>
        </x14:conditionalFormatting>
        <x14:conditionalFormatting xmlns:xm="http://schemas.microsoft.com/office/excel/2006/main">
          <x14:cfRule type="containsText" priority="137" operator="containsText" id="{2A8597A1-E62B-4B2F-8AFA-C14649A22BBB}">
            <xm:f>NOT(ISERROR(SEARCH("NOK",H25)))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H25 K25 Q25 N25 AO25 AR25 AC25 T25 W25 Z25 AU25 AF25 AI25 AX25 AL25 BA25 BD25 BG25 BJ25</xm:sqref>
        </x14:conditionalFormatting>
        <x14:conditionalFormatting xmlns:xm="http://schemas.microsoft.com/office/excel/2006/main">
          <x14:cfRule type="containsText" priority="130" operator="containsText" id="{DB674212-21A3-4903-93C2-D02595068865}">
            <xm:f>NOT(ISERROR(SEARCH("NOK",H24)))</xm:f>
            <xm:f>"NOK"</xm:f>
            <x14:dxf>
              <fill>
                <patternFill>
                  <bgColor rgb="FFFF0000"/>
                </patternFill>
              </fill>
            </x14:dxf>
          </x14:cfRule>
          <xm:sqref>H24 K24 Q24 N24 AO24 AR24 AC24 T24 W24 Z24 AU24 AF24 AI24 AX24 AL24 BA24 BD24 BG24 BJ24</xm:sqref>
        </x14:conditionalFormatting>
        <x14:conditionalFormatting xmlns:xm="http://schemas.microsoft.com/office/excel/2006/main">
          <x14:cfRule type="containsText" priority="123" operator="containsText" id="{DF995F4A-9CC4-419F-891B-519DF069EB96}">
            <xm:f>NOT(ISERROR(SEARCH("NOK",H23)))</xm:f>
            <xm:f>"NOK"</xm:f>
            <x14:dxf>
              <fill>
                <patternFill>
                  <bgColor rgb="FFFF0000"/>
                </patternFill>
              </fill>
            </x14:dxf>
          </x14:cfRule>
          <xm:sqref>H23 K23 Q23 N23 AO23 AR23 AC23 T23 W23 Z23 AU23 AF23 AI23 AX23 AL23 BA23 BD23 BG23 BJ23</xm:sqref>
        </x14:conditionalFormatting>
        <x14:conditionalFormatting xmlns:xm="http://schemas.microsoft.com/office/excel/2006/main">
          <x14:cfRule type="containsText" priority="116" operator="containsText" id="{0F17AB45-3095-414B-B49E-9BC77AA6E84D}">
            <xm:f>NOT(ISERROR(SEARCH("NOK",H22)))</xm:f>
            <xm:f>"NOK"</xm:f>
            <x14:dxf>
              <fill>
                <patternFill>
                  <bgColor rgb="FFFF0000"/>
                </patternFill>
              </fill>
            </x14:dxf>
          </x14:cfRule>
          <xm:sqref>H22 K22 Q22 N22 AO22 AR22 AC22 T22 W22 Z22 AU22 AF22 AI22 AX22 AL22 BA22 BD22 BG22 BJ22</xm:sqref>
        </x14:conditionalFormatting>
        <x14:conditionalFormatting xmlns:xm="http://schemas.microsoft.com/office/excel/2006/main">
          <x14:cfRule type="containsText" priority="106" operator="containsText" id="{CBC39E33-DC62-460F-98FF-94C9F15E28A1}">
            <xm:f>NOT(ISERROR(SEARCH("NOK",H21)))</xm:f>
            <xm:f>"NOK"</xm:f>
            <x14:dxf>
              <fill>
                <patternFill>
                  <bgColor rgb="FFFF0000"/>
                </patternFill>
              </fill>
            </x14:dxf>
          </x14:cfRule>
          <xm:sqref>H21 K21 Q21 N21 AO21 AR21 AC21 T21 W21 Z21 AU21 AF21 AI21 AX21 AL21 BA21 BD21 BG21 BJ21</xm:sqref>
        </x14:conditionalFormatting>
        <x14:conditionalFormatting xmlns:xm="http://schemas.microsoft.com/office/excel/2006/main">
          <x14:cfRule type="containsText" priority="96" operator="containsText" id="{11A32895-0ECF-4D13-BC0D-82572A93B628}">
            <xm:f>NOT(ISERROR(SEARCH("NOK",H20)))</xm:f>
            <xm:f>"NOK"</xm:f>
            <x14:dxf>
              <fill>
                <patternFill>
                  <bgColor rgb="FFFF0000"/>
                </patternFill>
              </fill>
            </x14:dxf>
          </x14:cfRule>
          <xm:sqref>H20 K20 Q20 N20 AO20 AR20 AC20 T20 W20 Z20 AU20 AF20 AI20 AX20 AL20 BA20 BD20 BG20 BJ20</xm:sqref>
        </x14:conditionalFormatting>
        <x14:conditionalFormatting xmlns:xm="http://schemas.microsoft.com/office/excel/2006/main">
          <x14:cfRule type="containsText" priority="86" operator="containsText" id="{ED49D422-8C68-4D32-A6B1-748B788BB631}">
            <xm:f>NOT(ISERROR(SEARCH("NOK",H19)))</xm:f>
            <xm:f>"NOK"</xm:f>
            <x14:dxf>
              <fill>
                <patternFill>
                  <bgColor rgb="FFFF0000"/>
                </patternFill>
              </fill>
            </x14:dxf>
          </x14:cfRule>
          <xm:sqref>H19 K19 Q19 N19 AO19 AR19 AC19 W19 Z19 AU19 AF19 AI19 AX19 AL19 BA19 BD19 BG19 BJ19</xm:sqref>
        </x14:conditionalFormatting>
        <x14:conditionalFormatting xmlns:xm="http://schemas.microsoft.com/office/excel/2006/main">
          <x14:cfRule type="containsText" priority="85" operator="containsText" id="{E0862903-0AE5-4F26-B99C-5873FDA6E7E1}">
            <xm:f>NOT(ISERROR(SEARCH("NOK",T19)))</xm:f>
            <xm:f>"NOK"</xm:f>
            <x14:dxf>
              <fill>
                <patternFill>
                  <bgColor rgb="FFFF0000"/>
                </patternFill>
              </fill>
            </x14:dxf>
          </x14:cfRule>
          <xm:sqref>T19</xm:sqref>
        </x14:conditionalFormatting>
        <x14:conditionalFormatting xmlns:xm="http://schemas.microsoft.com/office/excel/2006/main">
          <x14:cfRule type="containsText" priority="75" operator="containsText" id="{D1C0E41A-9566-4F94-83B6-ACD94E86DF9C}">
            <xm:f>NOT(ISERROR(SEARCH("NOK",H18)))</xm:f>
            <xm:f>"NOK"</xm:f>
            <x14:dxf>
              <fill>
                <patternFill>
                  <bgColor rgb="FFFF0000"/>
                </patternFill>
              </fill>
            </x14:dxf>
          </x14:cfRule>
          <xm:sqref>H18 K18 Q18 N18 AO18 AR18 AC18 T18 W18 Z18 AU18 AF18 AI18 AX18 AL18 BA18 BD18 BG18 BJ18</xm:sqref>
        </x14:conditionalFormatting>
        <x14:conditionalFormatting xmlns:xm="http://schemas.microsoft.com/office/excel/2006/main">
          <x14:cfRule type="containsText" priority="68" operator="containsText" id="{F65D5C00-2F0F-495E-9F7C-D5925A08D16E}">
            <xm:f>NOT(ISERROR(SEARCH("NOK",H17)))</xm:f>
            <xm:f>"NOK"</xm:f>
            <x14:dxf>
              <fill>
                <patternFill>
                  <bgColor rgb="FFFF0000"/>
                </patternFill>
              </fill>
            </x14:dxf>
          </x14:cfRule>
          <xm:sqref>H17 K17 Q17 N17 AO17 AR17 AC17 T17 W17 Z17 AU17 AF17 AI17 AX17 AL17 BA17 BD17 BG17 BJ17</xm:sqref>
        </x14:conditionalFormatting>
        <x14:conditionalFormatting xmlns:xm="http://schemas.microsoft.com/office/excel/2006/main">
          <x14:cfRule type="containsText" priority="61" operator="containsText" id="{15D34EAB-FBA5-4A9A-B5CA-7AA2AF8ED953}">
            <xm:f>NOT(ISERROR(SEARCH("NOK",H16)))</xm:f>
            <xm:f>"NOK"</xm:f>
            <x14:dxf>
              <fill>
                <patternFill>
                  <bgColor rgb="FFFF0000"/>
                </patternFill>
              </fill>
            </x14:dxf>
          </x14:cfRule>
          <xm:sqref>H16 K16 Q16 N16 AO16 AR16 AC16 T16 W16 Z16 AU16 AF16 AI16 AX16 AL16 BA16 BD16 BG16 BJ16</xm:sqref>
        </x14:conditionalFormatting>
        <x14:conditionalFormatting xmlns:xm="http://schemas.microsoft.com/office/excel/2006/main">
          <x14:cfRule type="containsText" priority="54" operator="containsText" id="{01B76086-1636-4A38-9706-3D7D547138CC}">
            <xm:f>NOT(ISERROR(SEARCH("NOK",H15)))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H15 K15 Q15 N15 AO15 AR15 AC15 T15 W15 Z15 AU15 AF15 AI15 AX15 AL15 BA15 BD15 BG15 BJ15</xm:sqref>
        </x14:conditionalFormatting>
        <x14:conditionalFormatting xmlns:xm="http://schemas.microsoft.com/office/excel/2006/main">
          <x14:cfRule type="containsText" priority="47" operator="containsText" id="{91CF223B-1ED4-4535-B94F-1DB76C21ED86}">
            <xm:f>NOT(ISERROR(SEARCH("NOK",H14)))</xm:f>
            <xm:f>"NOK"</xm:f>
            <x14:dxf>
              <fill>
                <patternFill>
                  <bgColor rgb="FFFF0000"/>
                </patternFill>
              </fill>
            </x14:dxf>
          </x14:cfRule>
          <xm:sqref>H14 K14 Q14 N14 AO14 AR14 AC14 T14 W14 Z14 AU14 AF14 AI14 AX14 AL14 BA14 BD14 BG14 BJ14</xm:sqref>
        </x14:conditionalFormatting>
        <x14:conditionalFormatting xmlns:xm="http://schemas.microsoft.com/office/excel/2006/main">
          <x14:cfRule type="containsText" priority="40" operator="containsText" id="{47BB82F2-3231-4EC3-8CAE-40D11AFF9D54}">
            <xm:f>NOT(ISERROR(SEARCH("NOK",H13)))</xm:f>
            <xm:f>"NOK"</xm:f>
            <x14:dxf>
              <fill>
                <patternFill>
                  <bgColor rgb="FFFF0000"/>
                </patternFill>
              </fill>
            </x14:dxf>
          </x14:cfRule>
          <xm:sqref>H13 K13 Q13 N13 AO13 AR13 AC13 T13 W13 Z13 AU13 AF13 AI13 AX13 AL13 BA13 BD13 BG13 BJ13</xm:sqref>
        </x14:conditionalFormatting>
        <x14:conditionalFormatting xmlns:xm="http://schemas.microsoft.com/office/excel/2006/main">
          <x14:cfRule type="containsText" priority="33" operator="containsText" id="{B195545E-CF90-4A62-89EB-E40142293A8D}">
            <xm:f>NOT(ISERROR(SEARCH("NOK",H12)))</xm:f>
            <xm:f>"NOK"</xm:f>
            <x14:dxf>
              <fill>
                <patternFill>
                  <bgColor rgb="FFFF0000"/>
                </patternFill>
              </fill>
            </x14:dxf>
          </x14:cfRule>
          <xm:sqref>H12 K12 Q12 N12 AO12 AR12 AC12 T12 W12 Z12 AU12 AF12 AI12 AX12 AL12 BA12 BD12 BG12 BJ12</xm:sqref>
        </x14:conditionalFormatting>
        <x14:conditionalFormatting xmlns:xm="http://schemas.microsoft.com/office/excel/2006/main">
          <x14:cfRule type="containsText" priority="26" operator="containsText" id="{E32F04CC-B06C-4743-B0CD-02AFFF368997}">
            <xm:f>NOT(ISERROR(SEARCH("NOK",H11)))</xm:f>
            <xm:f>"NOK"</xm:f>
            <x14:dxf>
              <fill>
                <patternFill>
                  <bgColor rgb="FFFF0000"/>
                </patternFill>
              </fill>
            </x14:dxf>
          </x14:cfRule>
          <xm:sqref>H11 K11 Q11 N11 AO11 AR11 AC11 T11 W11 Z11 AU11 AF11 AI11 AX11 AL11 BA11 BD11 BG11 BJ11</xm:sqref>
        </x14:conditionalFormatting>
        <x14:conditionalFormatting xmlns:xm="http://schemas.microsoft.com/office/excel/2006/main">
          <x14:cfRule type="containsText" priority="19" operator="containsText" id="{508F54D9-745E-42EC-9A89-3D2566DFDFAF}">
            <xm:f>NOT(ISERROR(SEARCH("NOK",H10)))</xm:f>
            <xm:f>"NOK"</xm:f>
            <x14:dxf>
              <fill>
                <patternFill>
                  <bgColor rgb="FFFF0000"/>
                </patternFill>
              </fill>
            </x14:dxf>
          </x14:cfRule>
          <xm:sqref>H10 K10 Q10 N10 AO10 AR10 AC10 T10 W10 Z10 AU10 AF10 AI10 AX10 AL10 BA10 BD10 BG10 BJ10</xm:sqref>
        </x14:conditionalFormatting>
        <x14:conditionalFormatting xmlns:xm="http://schemas.microsoft.com/office/excel/2006/main">
          <x14:cfRule type="containsText" priority="12" operator="containsText" id="{2251917C-CD25-4DBC-8F0C-7404753C6C46}">
            <xm:f>NOT(ISERROR(SEARCH("NOK",H9)))</xm:f>
            <xm:f>"NOK"</xm:f>
            <x14:dxf>
              <fill>
                <patternFill>
                  <bgColor rgb="FFFF0000"/>
                </patternFill>
              </fill>
            </x14:dxf>
          </x14:cfRule>
          <xm:sqref>H9 K9 Q9 N9 AO9 AR9 AC9 T9 W9 Z9 AU9 AF9 AI9 AX9 AL9 BA9 BD9 BG9 BJ9</xm:sqref>
        </x14:conditionalFormatting>
        <x14:conditionalFormatting xmlns:xm="http://schemas.microsoft.com/office/excel/2006/main">
          <x14:cfRule type="containsText" priority="5" operator="containsText" id="{6CE750A3-66E7-4A68-B5C6-D221D16D80C9}">
            <xm:f>NOT(ISERROR(SEARCH("NOK",H8)))</xm:f>
            <xm:f>"NOK"</xm:f>
            <x14:dxf>
              <fill>
                <patternFill>
                  <bgColor rgb="FFFF0000"/>
                </patternFill>
              </fill>
            </x14:dxf>
          </x14:cfRule>
          <xm:sqref>H8 K8 Q8 N8 AO8 AR8 AC8 T8 W8 Z8 AU8 AF8 AI8 AX8 AL8 BA8 BD8 BG8 BJ8</xm:sqref>
        </x14:conditionalFormatting>
        <x14:conditionalFormatting xmlns:xm="http://schemas.microsoft.com/office/excel/2006/main">
          <x14:cfRule type="containsText" priority="1" operator="containsText" id="{3B538EB5-029E-43A6-839D-53489B64B7D8}">
            <xm:f>NOT(ISERROR(SEARCH("NOK",H7)))</xm:f>
            <xm:f>"NOK"</xm:f>
            <x14:dxf>
              <fill>
                <patternFill>
                  <bgColor rgb="FFFF0000"/>
                </patternFill>
              </fill>
            </x14:dxf>
          </x14:cfRule>
          <xm:sqref>H7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BH26"/>
  <sheetViews>
    <sheetView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A7" sqref="A7:E7"/>
    </sheetView>
  </sheetViews>
  <sheetFormatPr baseColWidth="10" defaultRowHeight="15" x14ac:dyDescent="0.25"/>
  <cols>
    <col min="1" max="1" width="12.140625" bestFit="1" customWidth="1"/>
    <col min="2" max="2" width="23.7109375" bestFit="1" customWidth="1"/>
    <col min="4" max="4" width="19.28515625" bestFit="1" customWidth="1"/>
    <col min="5" max="6" width="19.85546875" bestFit="1" customWidth="1"/>
  </cols>
  <sheetData>
    <row r="3" spans="1:60" ht="15.75" thickBot="1" x14ac:dyDescent="0.3"/>
    <row r="4" spans="1:60" ht="15.75" thickBot="1" x14ac:dyDescent="0.3">
      <c r="D4" s="79"/>
      <c r="F4" s="159" t="s">
        <v>0</v>
      </c>
      <c r="G4" s="160"/>
      <c r="H4" s="160"/>
      <c r="I4" s="160"/>
      <c r="J4" s="161"/>
      <c r="K4" s="159" t="s">
        <v>1</v>
      </c>
      <c r="L4" s="160"/>
      <c r="M4" s="160"/>
      <c r="N4" s="160"/>
      <c r="O4" s="161"/>
      <c r="P4" s="159" t="s">
        <v>2</v>
      </c>
      <c r="Q4" s="160"/>
      <c r="R4" s="160"/>
      <c r="S4" s="160"/>
      <c r="T4" s="161"/>
      <c r="U4" s="159" t="s">
        <v>3</v>
      </c>
      <c r="V4" s="160"/>
      <c r="W4" s="160"/>
      <c r="X4" s="160"/>
      <c r="Y4" s="161"/>
      <c r="Z4" s="159" t="s">
        <v>4</v>
      </c>
      <c r="AA4" s="160"/>
      <c r="AB4" s="160"/>
      <c r="AC4" s="160"/>
      <c r="AD4" s="161"/>
      <c r="AE4" s="159" t="s">
        <v>5</v>
      </c>
      <c r="AF4" s="160"/>
      <c r="AG4" s="160"/>
      <c r="AH4" s="160"/>
      <c r="AI4" s="161"/>
      <c r="AJ4" s="159" t="s">
        <v>6</v>
      </c>
      <c r="AK4" s="160"/>
      <c r="AL4" s="160"/>
      <c r="AM4" s="160"/>
      <c r="AN4" s="161"/>
      <c r="AO4" s="159" t="s">
        <v>7</v>
      </c>
      <c r="AP4" s="160"/>
      <c r="AQ4" s="160"/>
      <c r="AR4" s="160"/>
      <c r="AS4" s="161"/>
      <c r="AT4" s="159" t="s">
        <v>8</v>
      </c>
      <c r="AU4" s="160"/>
      <c r="AV4" s="160"/>
      <c r="AW4" s="160"/>
      <c r="AX4" s="161"/>
      <c r="AY4" s="159" t="s">
        <v>9</v>
      </c>
      <c r="AZ4" s="160"/>
      <c r="BA4" s="160"/>
      <c r="BB4" s="160"/>
      <c r="BC4" s="161"/>
      <c r="BD4" s="162" t="s">
        <v>10</v>
      </c>
      <c r="BE4" s="163"/>
      <c r="BF4" s="163"/>
      <c r="BG4" s="163"/>
      <c r="BH4" s="164"/>
    </row>
    <row r="5" spans="1:60" x14ac:dyDescent="0.25">
      <c r="A5" s="4" t="s">
        <v>19</v>
      </c>
      <c r="B5" s="5" t="s">
        <v>20</v>
      </c>
      <c r="C5" s="5" t="s">
        <v>114</v>
      </c>
      <c r="D5" s="5" t="s">
        <v>22</v>
      </c>
      <c r="E5" s="6" t="s">
        <v>23</v>
      </c>
      <c r="F5" s="80" t="s">
        <v>115</v>
      </c>
      <c r="G5" s="81" t="s">
        <v>116</v>
      </c>
      <c r="H5" s="82" t="s">
        <v>117</v>
      </c>
      <c r="I5" s="82" t="s">
        <v>118</v>
      </c>
      <c r="J5" s="83" t="s">
        <v>119</v>
      </c>
      <c r="K5" s="84" t="s">
        <v>115</v>
      </c>
      <c r="L5" s="82" t="s">
        <v>116</v>
      </c>
      <c r="M5" s="82" t="s">
        <v>117</v>
      </c>
      <c r="N5" s="82" t="s">
        <v>118</v>
      </c>
      <c r="O5" s="85" t="s">
        <v>119</v>
      </c>
      <c r="P5" s="84" t="s">
        <v>115</v>
      </c>
      <c r="Q5" s="82" t="s">
        <v>116</v>
      </c>
      <c r="R5" s="82" t="s">
        <v>117</v>
      </c>
      <c r="S5" s="82" t="s">
        <v>118</v>
      </c>
      <c r="T5" s="85" t="s">
        <v>119</v>
      </c>
      <c r="U5" s="84" t="s">
        <v>115</v>
      </c>
      <c r="V5" s="82" t="s">
        <v>116</v>
      </c>
      <c r="W5" s="82" t="s">
        <v>117</v>
      </c>
      <c r="X5" s="82" t="s">
        <v>118</v>
      </c>
      <c r="Y5" s="85" t="s">
        <v>119</v>
      </c>
      <c r="Z5" s="84" t="s">
        <v>115</v>
      </c>
      <c r="AA5" s="82" t="s">
        <v>116</v>
      </c>
      <c r="AB5" s="82" t="s">
        <v>117</v>
      </c>
      <c r="AC5" s="82" t="s">
        <v>118</v>
      </c>
      <c r="AD5" s="85" t="s">
        <v>119</v>
      </c>
      <c r="AE5" s="84" t="s">
        <v>115</v>
      </c>
      <c r="AF5" s="82" t="s">
        <v>116</v>
      </c>
      <c r="AG5" s="82" t="s">
        <v>117</v>
      </c>
      <c r="AH5" s="82" t="s">
        <v>118</v>
      </c>
      <c r="AI5" s="85" t="s">
        <v>119</v>
      </c>
      <c r="AJ5" s="84" t="s">
        <v>115</v>
      </c>
      <c r="AK5" s="82" t="s">
        <v>116</v>
      </c>
      <c r="AL5" s="82" t="s">
        <v>117</v>
      </c>
      <c r="AM5" s="82" t="s">
        <v>118</v>
      </c>
      <c r="AN5" s="85" t="s">
        <v>119</v>
      </c>
      <c r="AO5" s="84" t="s">
        <v>115</v>
      </c>
      <c r="AP5" s="82" t="s">
        <v>116</v>
      </c>
      <c r="AQ5" s="82" t="s">
        <v>117</v>
      </c>
      <c r="AR5" s="82" t="s">
        <v>118</v>
      </c>
      <c r="AS5" s="85" t="s">
        <v>119</v>
      </c>
      <c r="AT5" s="84" t="s">
        <v>115</v>
      </c>
      <c r="AU5" s="82" t="s">
        <v>116</v>
      </c>
      <c r="AV5" s="82" t="s">
        <v>117</v>
      </c>
      <c r="AW5" s="82" t="s">
        <v>118</v>
      </c>
      <c r="AX5" s="85" t="s">
        <v>119</v>
      </c>
      <c r="AY5" s="84" t="s">
        <v>115</v>
      </c>
      <c r="AZ5" s="82" t="s">
        <v>116</v>
      </c>
      <c r="BA5" s="82" t="s">
        <v>117</v>
      </c>
      <c r="BB5" s="82" t="s">
        <v>118</v>
      </c>
      <c r="BC5" s="85" t="s">
        <v>119</v>
      </c>
      <c r="BD5" s="84" t="s">
        <v>115</v>
      </c>
      <c r="BE5" s="82" t="s">
        <v>116</v>
      </c>
      <c r="BF5" s="82" t="s">
        <v>117</v>
      </c>
      <c r="BG5" s="82" t="s">
        <v>118</v>
      </c>
      <c r="BH5" s="85" t="s">
        <v>119</v>
      </c>
    </row>
    <row r="6" spans="1:60" x14ac:dyDescent="0.25">
      <c r="A6" s="136" t="s">
        <v>36</v>
      </c>
      <c r="B6" s="139" t="s">
        <v>37</v>
      </c>
      <c r="C6" s="18" t="s">
        <v>37</v>
      </c>
      <c r="D6" s="18" t="s">
        <v>37</v>
      </c>
      <c r="E6" s="19" t="s">
        <v>38</v>
      </c>
      <c r="F6" s="143"/>
      <c r="G6" s="86" t="str">
        <f>IF(F6="","",DATE(YEAR(F6),MONTH(F6)+6,DAY(F6)))</f>
        <v/>
      </c>
      <c r="H6" s="87" t="str">
        <f>IF(OR(F6="",G6="",G6="NOK",G6="Non Validé"),"",IF(F6="","",DATE(YEAR(F6)+1,MONTH(F6),DAY(F6))))</f>
        <v/>
      </c>
      <c r="I6" s="87" t="str">
        <f t="shared" ref="I6:I20" si="0">IF(OR(F6="",G6="",G6="NOk",G6="Non Validé",H6="",H6="NOk",H6="Non Validé"),"",IF(F6="","",DATE(YEAR(F6)+1,MONTH(F6)+6,DAY(F6))))</f>
        <v/>
      </c>
      <c r="J6" s="88" t="str">
        <f t="shared" ref="J6:J20" si="1">IF(OR(F6="",G6="",G6="NOK",G6="Non Validé",H6="",H6="NOk",H6="Non Validé",I6="",I6="Nok",I6="Non Validé"),"",IF(F6="","",DATE(YEAR(F6)+2,MONTH(F6),DAY(F6))))</f>
        <v/>
      </c>
      <c r="K6" s="144"/>
      <c r="L6" s="89" t="str">
        <f t="shared" ref="L6:L13" si="2">IF(K6="","",DATE(YEAR(K6),MONTH(K6)+6,DAY(K6)))</f>
        <v/>
      </c>
      <c r="M6" s="90" t="str">
        <f t="shared" ref="M6:M13" si="3">IF(OR(K6="",L6="",L6="NOK",L6="Non Validé"),"",IF(K6="","",DATE(YEAR(K6)+1,MONTH(K6),DAY(K6))))</f>
        <v/>
      </c>
      <c r="N6" s="90" t="str">
        <f t="shared" ref="N6:N26" si="4">IF(OR(K6="",L6="",L6="NOk",L6="Non Validé",M6="",M6="NOk",M6="Non Validé"),"",IF(K6="","",DATE(YEAR(K6)+1,MONTH(K6)+6,DAY(K6))))</f>
        <v/>
      </c>
      <c r="O6" s="91" t="str">
        <f t="shared" ref="O6:O26" si="5">IF(OR(K6="",L6="",L6="NOK",L6="Non Validé",M6="",M6="NOk",M6="Non Validé",N6="",N6="Nok",N6="Non Validé"),"",IF(K6="","",DATE(YEAR(K6)+2,MONTH(K6),DAY(K6))))</f>
        <v/>
      </c>
      <c r="P6" s="92"/>
      <c r="Q6" s="89" t="str">
        <f>IF(P6="","",DATE(YEAR(P6),MONTH(P6)+6,DAY(P6)))</f>
        <v/>
      </c>
      <c r="R6" s="90" t="str">
        <f t="shared" ref="R6:R15" si="6">IF(OR(P6="",Q6="",Q6="NOK",Q6="Non Validé"),"",IF(P6="","",DATE(YEAR(P6)+1,MONTH(P6),DAY(P6))))</f>
        <v/>
      </c>
      <c r="S6" s="90" t="str">
        <f t="shared" ref="S6:S26" si="7">IF(OR(P6="",Q6="",Q6="NOk",Q6="Non Validé",R6="",R6="NOk",R6="Non Validé"),"",IF(P6="","",DATE(YEAR(P6)+1,MONTH(P6)+6,DAY(P6))))</f>
        <v/>
      </c>
      <c r="T6" s="91" t="str">
        <f t="shared" ref="T6:T26" si="8">IF(OR(P6="",Q6="",Q6="NOK",Q6="Non Validé",R6="",R6="NOk",R6="Non Validé",S6="",S6="Nok",S6="Non Validé"),"",IF(P6="","",DATE(YEAR(P6)+2,MONTH(P6),DAY(P6))))</f>
        <v/>
      </c>
      <c r="U6" s="92"/>
      <c r="V6" s="89" t="str">
        <f>IF(U6="","",DATE(YEAR(U6),MONTH(U6)+6,DAY(U6)))</f>
        <v/>
      </c>
      <c r="W6" s="90" t="str">
        <f>IF(OR(U6="",V6="",V6="NOK",V6="Non Validé"),"",IF(U6="","",DATE(YEAR(U6)+1,MONTH(U6),DAY(U6))))</f>
        <v/>
      </c>
      <c r="X6" s="90" t="str">
        <f t="shared" ref="X6:X26" si="9">IF(OR(U6="",V6="",V6="NOk",V6="Non Validé",W6="",W6="NOk",W6="Non Validé"),"",IF(U6="","",DATE(YEAR(U6)+1,MONTH(U6)+6,DAY(U6))))</f>
        <v/>
      </c>
      <c r="Y6" s="91" t="str">
        <f t="shared" ref="Y6:Y26" si="10">IF(OR(U6="",V6="",V6="NOK",V6="Non Validé",W6="",W6="NOk",W6="Non Validé",X6="",X6="Nok",X6="Non Validé"),"",IF(U6="","",DATE(YEAR(U6)+2,MONTH(U6),DAY(U6))))</f>
        <v/>
      </c>
      <c r="Z6" s="92"/>
      <c r="AA6" s="89" t="str">
        <f t="shared" ref="AA6:AA15" si="11">IF(Z6="","",DATE(YEAR(Z6),MONTH(Z6)+6,DAY(Z6)))</f>
        <v/>
      </c>
      <c r="AB6" s="90" t="str">
        <f t="shared" ref="AB6:AB26" si="12">IF(OR(Z6="",AA6="",AA6="NOK",AA6="Non Validé"),"",IF(Z6="","",DATE(YEAR(Z6)+1,MONTH(Z6),DAY(Z6))))</f>
        <v/>
      </c>
      <c r="AC6" s="90" t="str">
        <f t="shared" ref="AC6:AC26" si="13">IF(OR(Z6="",AA6="",AA6="NOk",AA6="Non Validé",AB6="",AB6="NOk",AB6="Non Validé"),"",IF(Z6="","",DATE(YEAR(Z6)+1,MONTH(Z6)+6,DAY(Z6))))</f>
        <v/>
      </c>
      <c r="AD6" s="91" t="str">
        <f t="shared" ref="AD6:AD26" si="14">IF(OR(Z6="",AA6="",AA6="NOK",AA6="Non Validé",AB6="",AB6="NOk",AB6="Non Validé",AC6="",AC6="Nok",AC6="Non Validé"),"",IF(Z6="","",DATE(YEAR(Z6)+2,MONTH(Z6),DAY(Z6))))</f>
        <v/>
      </c>
      <c r="AE6" s="92"/>
      <c r="AF6" s="89" t="str">
        <f>IF(AE6="","",DATE(YEAR(AE6),MONTH(AE6)+6,DAY(AE6)))</f>
        <v/>
      </c>
      <c r="AG6" s="90" t="str">
        <f>IF(OR(AE6="",AF6="",AF6="NOK",AF6="Non Validé"),"",IF(AE6="","",DATE(YEAR(AE6)+1,MONTH(AE6),DAY(AE6))))</f>
        <v/>
      </c>
      <c r="AH6" s="90" t="str">
        <f t="shared" ref="AH6:AH26" si="15">IF(OR(AE6="",AF6="",AF6="NOk",AF6="Non Validé",AG6="",AG6="NOk",AG6="Non Validé"),"",IF(AE6="","",DATE(YEAR(AE6)+1,MONTH(AE6)+6,DAY(AE6))))</f>
        <v/>
      </c>
      <c r="AI6" s="91" t="str">
        <f t="shared" ref="AI6:AI26" si="16">IF(OR(AE6="",AF6="",AF6="NOK",AF6="Non Validé",AG6="",AG6="NOk",AG6="Non Validé",AH6="",AH6="Nok",AH6="Non Validé"),"",IF(AE6="","",DATE(YEAR(AE6)+2,MONTH(AE6),DAY(AE6))))</f>
        <v/>
      </c>
      <c r="AJ6" s="92"/>
      <c r="AK6" s="89" t="str">
        <f>IF(AJ6="","",DATE(YEAR(AJ6),MONTH(AJ6)+6,DAY(AJ6)))</f>
        <v/>
      </c>
      <c r="AL6" s="90" t="str">
        <f>IF(OR(AJ6="",AK6="",AK6="NOK",AK6="Non Validé"),"",IF(AJ6="","",DATE(YEAR(AJ6)+1,MONTH(AJ6),DAY(AJ6))))</f>
        <v/>
      </c>
      <c r="AM6" s="90" t="str">
        <f t="shared" ref="AM6:AM26" si="17">IF(OR(AJ6="",AK6="",AK6="NOk",AK6="Non Validé",AL6="",AL6="NOk",AL6="Non Validé"),"",IF(AJ6="","",DATE(YEAR(AJ6)+1,MONTH(AJ6)+6,DAY(AJ6))))</f>
        <v/>
      </c>
      <c r="AN6" s="91" t="str">
        <f t="shared" ref="AN6:AN26" si="18">IF(OR(AJ6="",AK6="",AK6="NOK",AK6="Non Validé",AL6="",AL6="NOk",AL6="Non Validé",AM6="",AM6="Nok",AM6="Non Validé"),"",IF(AJ6="","",DATE(YEAR(AJ6)+2,MONTH(AJ6),DAY(AJ6))))</f>
        <v/>
      </c>
      <c r="AO6" s="92"/>
      <c r="AP6" s="89" t="str">
        <f>IF(AO6="","",DATE(YEAR(AO6),MONTH(AO6)+6,DAY(AO6)))</f>
        <v/>
      </c>
      <c r="AQ6" s="90" t="str">
        <f>IF(OR(AO6="",AP6="",AP6="NOK",AP6="Non Validé"),"",IF(AO6="","",DATE(YEAR(AO6)+1,MONTH(AO6),DAY(AO6))))</f>
        <v/>
      </c>
      <c r="AR6" s="90" t="str">
        <f t="shared" ref="AR6:AR15" si="19">IF(OR(AO6="",AP6="",AP6="NOk",AP6="Non Validé",AQ6="",AQ6="NOk",AQ6="Non Validé"),"",IF(AO6="","",DATE(YEAR(AO6)+1,MONTH(AO6)+6,DAY(AO6))))</f>
        <v/>
      </c>
      <c r="AS6" s="91" t="str">
        <f t="shared" ref="AS6:AS15" si="20">IF(OR(AO6="",AP6="",AP6="NOK",AP6="Non Validé",AQ6="",AQ6="NOk",AQ6="Non Validé",AR6="",AR6="Nok",AR6="Non Validé"),"",IF(AO6="","",DATE(YEAR(AO6)+2,MONTH(AO6),DAY(AO6))))</f>
        <v/>
      </c>
      <c r="AT6" s="92"/>
      <c r="AU6" s="89" t="str">
        <f t="shared" ref="AU6:AU26" si="21">IF(AT6="","",DATE(YEAR(AT6),MONTH(AT6)+6,DAY(AT6)))</f>
        <v/>
      </c>
      <c r="AV6" s="90" t="str">
        <f t="shared" ref="AV6:AV26" si="22">IF(OR(AT6="",AU6="",AU6="NOK",AU6="Non Validé"),"",IF(AT6="","",DATE(YEAR(AT6)+1,MONTH(AT6),DAY(AT6))))</f>
        <v/>
      </c>
      <c r="AW6" s="90" t="str">
        <f t="shared" ref="AW6:AW26" si="23">IF(OR(AT6="",AU6="",AU6="NOk",AU6="Non Validé",AV6="",AV6="NOk",AV6="Non Validé"),"",IF(AT6="","",DATE(YEAR(AT6)+1,MONTH(AT6)+6,DAY(AT6))))</f>
        <v/>
      </c>
      <c r="AX6" s="91" t="str">
        <f t="shared" ref="AX6:AX26" si="24">IF(OR(AT6="",AU6="",AU6="NOK",AU6="Non Validé",AV6="",AV6="NOk",AV6="Non Validé",AW6="",AW6="Nok",AW6="Non Validé"),"",IF(AT6="","",DATE(YEAR(AT6)+2,MONTH(AT6),DAY(AT6))))</f>
        <v/>
      </c>
      <c r="AY6" s="92"/>
      <c r="AZ6" s="89" t="str">
        <f t="shared" ref="AZ6:AZ26" si="25">IF(AY6="","",DATE(YEAR(AY6),MONTH(AY6)+6,DAY(AY6)))</f>
        <v/>
      </c>
      <c r="BA6" s="90" t="str">
        <f t="shared" ref="BA6:BA26" si="26">IF(OR(AY6="",AZ6="",AZ6="NOK",AZ6="Non Validé"),"",IF(AY6="","",DATE(YEAR(AY6)+1,MONTH(AY6),DAY(AY6))))</f>
        <v/>
      </c>
      <c r="BB6" s="90" t="str">
        <f t="shared" ref="BB6:BB26" si="27">IF(OR(AY6="",AZ6="",AZ6="NOk",AZ6="Non Validé",BA6="",BA6="NOk",BA6="Non Validé"),"",IF(AY6="","",DATE(YEAR(AY6)+1,MONTH(AY6)+6,DAY(AY6))))</f>
        <v/>
      </c>
      <c r="BC6" s="91" t="str">
        <f t="shared" ref="BC6:BC26" si="28">IF(OR(AY6="",AZ6="",AZ6="NOK",AZ6="Non Validé",BA6="",BA6="NOk",BA6="Non Validé",BB6="",BB6="Nok",BB6="Non Validé"),"",IF(AY6="","",DATE(YEAR(AY6)+2,MONTH(AY6),DAY(AY6))))</f>
        <v/>
      </c>
      <c r="BD6" s="92"/>
      <c r="BE6" s="89" t="str">
        <f t="shared" ref="BE6:BE26" si="29">IF(BD6="","",DATE(YEAR(BD6),MONTH(BD6)+6,DAY(BD6)))</f>
        <v/>
      </c>
      <c r="BF6" s="90" t="str">
        <f t="shared" ref="BF6:BF26" si="30">IF(OR(BD6="",BE6="",BE6="NOK",BE6="Non Validé"),"",IF(BD6="","",DATE(YEAR(BD6)+1,MONTH(BD6),DAY(BD6))))</f>
        <v/>
      </c>
      <c r="BG6" s="90" t="str">
        <f t="shared" ref="BG6:BG26" si="31">IF(OR(BD6="",BE6="",BE6="NOk",BE6="Non Validé",BF6="",BF6="NOk",BF6="Non Validé"),"",IF(BD6="","",DATE(YEAR(BD6)+1,MONTH(BD6)+6,DAY(BD6))))</f>
        <v/>
      </c>
      <c r="BH6" s="91" t="str">
        <f t="shared" ref="BH6:BH26" si="32">IF(OR(BD6="",BE6="",BE6="NOK",BE6="Non Validé",BF6="",BF6="NOk",BF6="Non Validé",BG6="",BG6="Nok",BG6="Non Validé"),"",IF(BD6="","",DATE(YEAR(BD6)+2,MONTH(BD6),DAY(BD6))))</f>
        <v/>
      </c>
    </row>
    <row r="7" spans="1:60" x14ac:dyDescent="0.25">
      <c r="A7" s="165" t="s">
        <v>122</v>
      </c>
      <c r="B7" s="166" t="s">
        <v>37</v>
      </c>
      <c r="C7" s="167" t="s">
        <v>37</v>
      </c>
      <c r="D7" s="167" t="s">
        <v>37</v>
      </c>
      <c r="E7" s="168" t="s">
        <v>38</v>
      </c>
      <c r="F7" s="58"/>
      <c r="G7" s="100" t="str">
        <f>IF(F7="","",DATE(YEAR(F7),MONTH(F7)+6,DAY(F7)))</f>
        <v/>
      </c>
      <c r="H7" s="100" t="str">
        <f>IF(OR(F7="",G7="",G7="NOK",G7="Non Validé"),"",IF(F7="","",DATE(YEAR(F7)+1,MONTH(F7),DAY(F7))))</f>
        <v/>
      </c>
      <c r="I7" s="100" t="str">
        <f t="shared" si="0"/>
        <v/>
      </c>
      <c r="J7" s="101" t="str">
        <f t="shared" si="1"/>
        <v/>
      </c>
      <c r="K7" s="58"/>
      <c r="L7" s="100" t="str">
        <f t="shared" si="2"/>
        <v/>
      </c>
      <c r="M7" s="100" t="str">
        <f t="shared" si="3"/>
        <v/>
      </c>
      <c r="N7" s="100" t="str">
        <f t="shared" si="4"/>
        <v/>
      </c>
      <c r="O7" s="101" t="str">
        <f t="shared" si="5"/>
        <v/>
      </c>
      <c r="P7" s="58"/>
      <c r="Q7" s="100" t="str">
        <f>IF(P7="","",DATE(YEAR(P7),MONTH(P7)+6,DAY(P7)))</f>
        <v/>
      </c>
      <c r="R7" s="100" t="str">
        <f t="shared" si="6"/>
        <v/>
      </c>
      <c r="S7" s="100" t="str">
        <f t="shared" si="7"/>
        <v/>
      </c>
      <c r="T7" s="101" t="str">
        <f t="shared" si="8"/>
        <v/>
      </c>
      <c r="U7" s="58"/>
      <c r="V7" s="100" t="str">
        <f>IF(U7="","",DATE(YEAR(U7),MONTH(U7)+6,DAY(U7)))</f>
        <v/>
      </c>
      <c r="W7" s="100" t="str">
        <f>IF(OR(U7="",V7="",V7="NOK",V7="Non Validé"),"",IF(U7="","",DATE(YEAR(U7)+1,MONTH(U7),DAY(U7))))</f>
        <v/>
      </c>
      <c r="X7" s="100" t="str">
        <f t="shared" si="9"/>
        <v/>
      </c>
      <c r="Y7" s="101" t="str">
        <f t="shared" si="10"/>
        <v/>
      </c>
      <c r="Z7" s="58"/>
      <c r="AA7" s="100" t="str">
        <f t="shared" si="11"/>
        <v/>
      </c>
      <c r="AB7" s="100" t="str">
        <f t="shared" si="12"/>
        <v/>
      </c>
      <c r="AC7" s="100" t="str">
        <f t="shared" si="13"/>
        <v/>
      </c>
      <c r="AD7" s="101" t="str">
        <f t="shared" si="14"/>
        <v/>
      </c>
      <c r="AE7" s="58"/>
      <c r="AF7" s="100" t="str">
        <f>IF(AE7="","",DATE(YEAR(AE7),MONTH(AE7)+6,DAY(AE7)))</f>
        <v/>
      </c>
      <c r="AG7" s="100" t="str">
        <f>IF(OR(AE7="",AF7="",AF7="NOK",AF7="Non Validé"),"",IF(AE7="","",DATE(YEAR(AE7)+1,MONTH(AE7),DAY(AE7))))</f>
        <v/>
      </c>
      <c r="AH7" s="100" t="str">
        <f t="shared" si="15"/>
        <v/>
      </c>
      <c r="AI7" s="101" t="str">
        <f t="shared" si="16"/>
        <v/>
      </c>
      <c r="AJ7" s="58"/>
      <c r="AK7" s="100" t="str">
        <f>IF(AJ7="","",DATE(YEAR(AJ7),MONTH(AJ7)+6,DAY(AJ7)))</f>
        <v/>
      </c>
      <c r="AL7" s="100" t="str">
        <f>IF(OR(AJ7="",AK7="",AK7="NOK",AK7="Non Validé"),"",IF(AJ7="","",DATE(YEAR(AJ7)+1,MONTH(AJ7),DAY(AJ7))))</f>
        <v/>
      </c>
      <c r="AM7" s="100" t="str">
        <f t="shared" si="17"/>
        <v/>
      </c>
      <c r="AN7" s="101" t="str">
        <f t="shared" si="18"/>
        <v/>
      </c>
      <c r="AO7" s="58"/>
      <c r="AP7" s="100" t="str">
        <f>IF(AO7="","",DATE(YEAR(AO7),MONTH(AO7)+6,DAY(AO7)))</f>
        <v/>
      </c>
      <c r="AQ7" s="100" t="str">
        <f>IF(OR(AO7="",AP7="",AP7="NOK",AP7="Non Validé"),"",IF(AO7="","",DATE(YEAR(AO7)+1,MONTH(AO7),DAY(AO7))))</f>
        <v/>
      </c>
      <c r="AR7" s="100" t="str">
        <f t="shared" si="19"/>
        <v/>
      </c>
      <c r="AS7" s="101" t="str">
        <f t="shared" si="20"/>
        <v/>
      </c>
      <c r="AT7" s="102"/>
      <c r="AU7" s="100" t="str">
        <f t="shared" si="21"/>
        <v/>
      </c>
      <c r="AV7" s="100" t="str">
        <f t="shared" si="22"/>
        <v/>
      </c>
      <c r="AW7" s="100" t="str">
        <f t="shared" si="23"/>
        <v/>
      </c>
      <c r="AX7" s="101" t="str">
        <f t="shared" si="24"/>
        <v/>
      </c>
      <c r="AY7" s="102"/>
      <c r="AZ7" s="100" t="str">
        <f t="shared" si="25"/>
        <v/>
      </c>
      <c r="BA7" s="100" t="str">
        <f t="shared" si="26"/>
        <v/>
      </c>
      <c r="BB7" s="100" t="str">
        <f t="shared" si="27"/>
        <v/>
      </c>
      <c r="BC7" s="101" t="str">
        <f t="shared" si="28"/>
        <v/>
      </c>
      <c r="BD7" s="20"/>
      <c r="BE7" s="100" t="str">
        <f t="shared" si="29"/>
        <v/>
      </c>
      <c r="BF7" s="100" t="str">
        <f t="shared" si="30"/>
        <v/>
      </c>
      <c r="BG7" s="100" t="str">
        <f t="shared" si="31"/>
        <v/>
      </c>
      <c r="BH7" s="101" t="str">
        <f t="shared" si="32"/>
        <v/>
      </c>
    </row>
    <row r="8" spans="1:60" x14ac:dyDescent="0.25">
      <c r="A8" s="29" t="s">
        <v>40</v>
      </c>
      <c r="B8" s="30" t="s">
        <v>41</v>
      </c>
      <c r="C8" s="18" t="s">
        <v>42</v>
      </c>
      <c r="D8" s="18" t="s">
        <v>43</v>
      </c>
      <c r="E8" s="67" t="s">
        <v>38</v>
      </c>
      <c r="F8" s="93">
        <v>41353</v>
      </c>
      <c r="G8" s="86" t="s">
        <v>120</v>
      </c>
      <c r="H8" s="87" t="s">
        <v>120</v>
      </c>
      <c r="I8" s="87">
        <f t="shared" si="0"/>
        <v>41902</v>
      </c>
      <c r="J8" s="88">
        <f t="shared" si="1"/>
        <v>42083</v>
      </c>
      <c r="K8" s="94"/>
      <c r="L8" s="89" t="str">
        <f t="shared" si="2"/>
        <v/>
      </c>
      <c r="M8" s="90" t="str">
        <f t="shared" si="3"/>
        <v/>
      </c>
      <c r="N8" s="90" t="str">
        <f t="shared" si="4"/>
        <v/>
      </c>
      <c r="O8" s="91" t="str">
        <f t="shared" si="5"/>
        <v/>
      </c>
      <c r="P8" s="95">
        <v>41656</v>
      </c>
      <c r="Q8" s="89">
        <f>IF(P8="","",DATE(YEAR(P8),MONTH(P8)+6,DAY(P8)))</f>
        <v>41837</v>
      </c>
      <c r="R8" s="90">
        <f t="shared" si="6"/>
        <v>42021</v>
      </c>
      <c r="S8" s="90">
        <f t="shared" si="7"/>
        <v>42202</v>
      </c>
      <c r="T8" s="91">
        <f t="shared" si="8"/>
        <v>42386</v>
      </c>
      <c r="U8" s="96"/>
      <c r="V8" s="89" t="str">
        <f>IF(U8="","",DATE(YEAR(U8),MONTH(U8)+6,DAY(U8)))</f>
        <v/>
      </c>
      <c r="W8" s="90" t="str">
        <f>IF(OR(U8="",V8="",V8="NOK",V8="Non Validé"),"",IF(U8="","",DATE(YEAR(U8)+1,MONTH(U8),DAY(U8))))</f>
        <v/>
      </c>
      <c r="X8" s="90" t="str">
        <f t="shared" si="9"/>
        <v/>
      </c>
      <c r="Y8" s="91" t="str">
        <f t="shared" si="10"/>
        <v/>
      </c>
      <c r="Z8" s="97"/>
      <c r="AA8" s="89" t="str">
        <f t="shared" si="11"/>
        <v/>
      </c>
      <c r="AB8" s="90" t="str">
        <f t="shared" si="12"/>
        <v/>
      </c>
      <c r="AC8" s="90" t="str">
        <f t="shared" si="13"/>
        <v/>
      </c>
      <c r="AD8" s="91" t="str">
        <f t="shared" si="14"/>
        <v/>
      </c>
      <c r="AE8" s="97"/>
      <c r="AF8" s="89" t="str">
        <f>IF(AE8="","",DATE(YEAR(AE8),MONTH(AE8)+6,DAY(AE8)))</f>
        <v/>
      </c>
      <c r="AG8" s="90" t="str">
        <f>IF(OR(AE8="",AF8="",AF8="NOK",AF8="Non Validé"),"",IF(AE8="","",DATE(YEAR(AE8)+1,MONTH(AE8),DAY(AE8))))</f>
        <v/>
      </c>
      <c r="AH8" s="90" t="str">
        <f t="shared" si="15"/>
        <v/>
      </c>
      <c r="AI8" s="91" t="str">
        <f t="shared" si="16"/>
        <v/>
      </c>
      <c r="AJ8" s="95">
        <v>41534</v>
      </c>
      <c r="AK8" s="89" t="s">
        <v>120</v>
      </c>
      <c r="AL8" s="90">
        <f>IF(OR(AJ8="",AK8="",AK8="NOK",AK8="Non Validé"),"",IF(AJ8="","",DATE(YEAR(AJ8)+1,MONTH(AJ8),DAY(AJ8))))</f>
        <v>41899</v>
      </c>
      <c r="AM8" s="90">
        <f t="shared" si="17"/>
        <v>42080</v>
      </c>
      <c r="AN8" s="91">
        <f t="shared" si="18"/>
        <v>42264</v>
      </c>
      <c r="AO8" s="95">
        <v>41423</v>
      </c>
      <c r="AP8" s="98" t="s">
        <v>120</v>
      </c>
      <c r="AQ8" s="90">
        <f>IF(OR(AO8="",AP8="",AP8="NOK",AP8="Non Validé"),"",IF(AO8="","",DATE(YEAR(AO8)+1,MONTH(AO8),DAY(AO8))))</f>
        <v>41788</v>
      </c>
      <c r="AR8" s="90">
        <f t="shared" si="19"/>
        <v>41972</v>
      </c>
      <c r="AS8" s="91">
        <f t="shared" si="20"/>
        <v>42153</v>
      </c>
      <c r="AT8" s="92"/>
      <c r="AU8" s="89" t="str">
        <f t="shared" si="21"/>
        <v/>
      </c>
      <c r="AV8" s="90" t="str">
        <f t="shared" si="22"/>
        <v/>
      </c>
      <c r="AW8" s="90" t="str">
        <f t="shared" si="23"/>
        <v/>
      </c>
      <c r="AX8" s="91" t="str">
        <f t="shared" si="24"/>
        <v/>
      </c>
      <c r="AY8" s="92"/>
      <c r="AZ8" s="89" t="str">
        <f t="shared" si="25"/>
        <v/>
      </c>
      <c r="BA8" s="90" t="str">
        <f t="shared" si="26"/>
        <v/>
      </c>
      <c r="BB8" s="90" t="str">
        <f t="shared" si="27"/>
        <v/>
      </c>
      <c r="BC8" s="91" t="str">
        <f t="shared" si="28"/>
        <v/>
      </c>
      <c r="BD8" s="92"/>
      <c r="BE8" s="89" t="str">
        <f t="shared" si="29"/>
        <v/>
      </c>
      <c r="BF8" s="90" t="str">
        <f t="shared" si="30"/>
        <v/>
      </c>
      <c r="BG8" s="90" t="str">
        <f t="shared" si="31"/>
        <v/>
      </c>
      <c r="BH8" s="91" t="str">
        <f t="shared" si="32"/>
        <v/>
      </c>
    </row>
    <row r="9" spans="1:60" x14ac:dyDescent="0.25">
      <c r="A9" s="46" t="s">
        <v>45</v>
      </c>
      <c r="B9" s="40" t="s">
        <v>46</v>
      </c>
      <c r="C9" s="41" t="s">
        <v>47</v>
      </c>
      <c r="D9" s="41" t="s">
        <v>48</v>
      </c>
      <c r="E9" s="99" t="s">
        <v>49</v>
      </c>
      <c r="F9" s="58"/>
      <c r="G9" s="100" t="str">
        <f t="shared" ref="G9:G21" si="33">IF(F9="","",DATE(YEAR(F9),MONTH(F9)+6,DAY(F9)))</f>
        <v/>
      </c>
      <c r="H9" s="100" t="str">
        <f t="shared" ref="H9:H21" si="34">IF(OR(F9="",G9="",G9="NOK",G9="Non Validé"),"",IF(F9="","",DATE(YEAR(F9)+1,MONTH(F9),DAY(F9))))</f>
        <v/>
      </c>
      <c r="I9" s="100" t="str">
        <f t="shared" si="0"/>
        <v/>
      </c>
      <c r="J9" s="101" t="str">
        <f t="shared" si="1"/>
        <v/>
      </c>
      <c r="K9" s="58"/>
      <c r="L9" s="100" t="str">
        <f t="shared" si="2"/>
        <v/>
      </c>
      <c r="M9" s="100" t="str">
        <f t="shared" si="3"/>
        <v/>
      </c>
      <c r="N9" s="100" t="str">
        <f t="shared" si="4"/>
        <v/>
      </c>
      <c r="O9" s="101" t="str">
        <f t="shared" si="5"/>
        <v/>
      </c>
      <c r="P9" s="58"/>
      <c r="Q9" s="100" t="str">
        <f>IF(P9="","",DATE(YEAR(P9),MONTH(P9)+6,DAY(P9)))</f>
        <v/>
      </c>
      <c r="R9" s="100" t="str">
        <f t="shared" si="6"/>
        <v/>
      </c>
      <c r="S9" s="100" t="str">
        <f t="shared" si="7"/>
        <v/>
      </c>
      <c r="T9" s="101" t="str">
        <f t="shared" si="8"/>
        <v/>
      </c>
      <c r="U9" s="58"/>
      <c r="V9" s="100" t="str">
        <f>IF(U9="","",DATE(YEAR(U9),MONTH(U9)+6,DAY(U9)))</f>
        <v/>
      </c>
      <c r="W9" s="100" t="str">
        <f>IF(OR(U9="",V9="",V9="NOK",V9="Non Validé"),"",IF(U9="","",DATE(YEAR(U9)+1,MONTH(U9),DAY(U9))))</f>
        <v/>
      </c>
      <c r="X9" s="100" t="str">
        <f t="shared" si="9"/>
        <v/>
      </c>
      <c r="Y9" s="101" t="str">
        <f t="shared" si="10"/>
        <v/>
      </c>
      <c r="Z9" s="58"/>
      <c r="AA9" s="100" t="str">
        <f t="shared" si="11"/>
        <v/>
      </c>
      <c r="AB9" s="100" t="str">
        <f t="shared" si="12"/>
        <v/>
      </c>
      <c r="AC9" s="100" t="str">
        <f t="shared" si="13"/>
        <v/>
      </c>
      <c r="AD9" s="101" t="str">
        <f t="shared" si="14"/>
        <v/>
      </c>
      <c r="AE9" s="58"/>
      <c r="AF9" s="100" t="str">
        <f>IF(AE9="","",DATE(YEAR(AE9),MONTH(AE9)+6,DAY(AE9)))</f>
        <v/>
      </c>
      <c r="AG9" s="100" t="str">
        <f>IF(OR(AE9="",AF9="",AF9="NOK",AF9="Non Validé"),"",IF(AE9="","",DATE(YEAR(AE9)+1,MONTH(AE9),DAY(AE9))))</f>
        <v/>
      </c>
      <c r="AH9" s="100" t="str">
        <f t="shared" si="15"/>
        <v/>
      </c>
      <c r="AI9" s="101" t="str">
        <f t="shared" si="16"/>
        <v/>
      </c>
      <c r="AJ9" s="58"/>
      <c r="AK9" s="100" t="str">
        <f>IF(AJ9="","",DATE(YEAR(AJ9),MONTH(AJ9)+6,DAY(AJ9)))</f>
        <v/>
      </c>
      <c r="AL9" s="100" t="str">
        <f>IF(OR(AJ9="",AK9="",AK9="NOK",AK9="Non Validé"),"",IF(AJ9="","",DATE(YEAR(AJ9)+1,MONTH(AJ9),DAY(AJ9))))</f>
        <v/>
      </c>
      <c r="AM9" s="100" t="str">
        <f t="shared" si="17"/>
        <v/>
      </c>
      <c r="AN9" s="101" t="str">
        <f t="shared" si="18"/>
        <v/>
      </c>
      <c r="AO9" s="58"/>
      <c r="AP9" s="100" t="str">
        <f>IF(AO9="","",DATE(YEAR(AO9),MONTH(AO9)+6,DAY(AO9)))</f>
        <v/>
      </c>
      <c r="AQ9" s="100" t="str">
        <f>IF(OR(AO9="",AP9="",AP9="NOK",AP9="Non Validé"),"",IF(AO9="","",DATE(YEAR(AO9)+1,MONTH(AO9),DAY(AO9))))</f>
        <v/>
      </c>
      <c r="AR9" s="100" t="str">
        <f t="shared" si="19"/>
        <v/>
      </c>
      <c r="AS9" s="101" t="str">
        <f t="shared" si="20"/>
        <v/>
      </c>
      <c r="AT9" s="102"/>
      <c r="AU9" s="100" t="str">
        <f t="shared" si="21"/>
        <v/>
      </c>
      <c r="AV9" s="100" t="str">
        <f t="shared" si="22"/>
        <v/>
      </c>
      <c r="AW9" s="100" t="str">
        <f t="shared" si="23"/>
        <v/>
      </c>
      <c r="AX9" s="101" t="str">
        <f t="shared" si="24"/>
        <v/>
      </c>
      <c r="AY9" s="102"/>
      <c r="AZ9" s="100" t="str">
        <f t="shared" si="25"/>
        <v/>
      </c>
      <c r="BA9" s="100" t="str">
        <f t="shared" si="26"/>
        <v/>
      </c>
      <c r="BB9" s="100" t="str">
        <f t="shared" si="27"/>
        <v/>
      </c>
      <c r="BC9" s="101" t="str">
        <f t="shared" si="28"/>
        <v/>
      </c>
      <c r="BD9" s="20"/>
      <c r="BE9" s="100" t="str">
        <f t="shared" si="29"/>
        <v/>
      </c>
      <c r="BF9" s="100" t="str">
        <f t="shared" si="30"/>
        <v/>
      </c>
      <c r="BG9" s="100" t="str">
        <f t="shared" si="31"/>
        <v/>
      </c>
      <c r="BH9" s="101" t="str">
        <f t="shared" si="32"/>
        <v/>
      </c>
    </row>
    <row r="10" spans="1:60" x14ac:dyDescent="0.25">
      <c r="A10" s="29" t="s">
        <v>50</v>
      </c>
      <c r="B10" s="54" t="s">
        <v>51</v>
      </c>
      <c r="C10" s="18" t="s">
        <v>47</v>
      </c>
      <c r="D10" s="18" t="s">
        <v>52</v>
      </c>
      <c r="E10" s="67" t="s">
        <v>38</v>
      </c>
      <c r="F10" s="93">
        <v>41627</v>
      </c>
      <c r="G10" s="86">
        <f t="shared" si="33"/>
        <v>41809</v>
      </c>
      <c r="H10" s="87">
        <f t="shared" si="34"/>
        <v>41992</v>
      </c>
      <c r="I10" s="87">
        <f t="shared" si="0"/>
        <v>42174</v>
      </c>
      <c r="J10" s="88">
        <f t="shared" si="1"/>
        <v>42357</v>
      </c>
      <c r="K10" s="94"/>
      <c r="L10" s="89" t="str">
        <f t="shared" si="2"/>
        <v/>
      </c>
      <c r="M10" s="90" t="str">
        <f t="shared" si="3"/>
        <v/>
      </c>
      <c r="N10" s="90" t="str">
        <f t="shared" si="4"/>
        <v/>
      </c>
      <c r="O10" s="91" t="str">
        <f t="shared" si="5"/>
        <v/>
      </c>
      <c r="P10" s="95">
        <v>41452</v>
      </c>
      <c r="Q10" s="89" t="s">
        <v>120</v>
      </c>
      <c r="R10" s="90">
        <f t="shared" si="6"/>
        <v>41817</v>
      </c>
      <c r="S10" s="90">
        <f t="shared" si="7"/>
        <v>42000</v>
      </c>
      <c r="T10" s="91">
        <f t="shared" si="8"/>
        <v>42182</v>
      </c>
      <c r="U10" s="95">
        <v>41386</v>
      </c>
      <c r="V10" s="89" t="s">
        <v>120</v>
      </c>
      <c r="W10" s="90" t="s">
        <v>120</v>
      </c>
      <c r="X10" s="90">
        <f t="shared" si="9"/>
        <v>41934</v>
      </c>
      <c r="Y10" s="91">
        <f t="shared" si="10"/>
        <v>42116</v>
      </c>
      <c r="Z10" s="96"/>
      <c r="AA10" s="89" t="str">
        <f t="shared" si="11"/>
        <v/>
      </c>
      <c r="AB10" s="90" t="str">
        <f t="shared" si="12"/>
        <v/>
      </c>
      <c r="AC10" s="90" t="str">
        <f t="shared" si="13"/>
        <v/>
      </c>
      <c r="AD10" s="91" t="str">
        <f t="shared" si="14"/>
        <v/>
      </c>
      <c r="AE10" s="95">
        <v>41330</v>
      </c>
      <c r="AF10" s="89" t="s">
        <v>120</v>
      </c>
      <c r="AG10" s="90" t="s">
        <v>120</v>
      </c>
      <c r="AH10" s="90">
        <f t="shared" si="15"/>
        <v>41876</v>
      </c>
      <c r="AI10" s="91">
        <f t="shared" si="16"/>
        <v>42060</v>
      </c>
      <c r="AJ10" s="95">
        <v>41353</v>
      </c>
      <c r="AK10" s="89" t="s">
        <v>120</v>
      </c>
      <c r="AL10" s="90" t="s">
        <v>120</v>
      </c>
      <c r="AM10" s="90">
        <f t="shared" si="17"/>
        <v>41902</v>
      </c>
      <c r="AN10" s="91">
        <f t="shared" si="18"/>
        <v>42083</v>
      </c>
      <c r="AO10" s="95">
        <v>41341</v>
      </c>
      <c r="AP10" s="89" t="s">
        <v>120</v>
      </c>
      <c r="AQ10" s="90" t="s">
        <v>120</v>
      </c>
      <c r="AR10" s="90">
        <f t="shared" si="19"/>
        <v>41890</v>
      </c>
      <c r="AS10" s="91">
        <f t="shared" si="20"/>
        <v>42071</v>
      </c>
      <c r="AT10" s="103"/>
      <c r="AU10" s="89" t="str">
        <f t="shared" si="21"/>
        <v/>
      </c>
      <c r="AV10" s="90" t="str">
        <f t="shared" si="22"/>
        <v/>
      </c>
      <c r="AW10" s="90" t="str">
        <f t="shared" si="23"/>
        <v/>
      </c>
      <c r="AX10" s="91" t="str">
        <f t="shared" si="24"/>
        <v/>
      </c>
      <c r="AY10" s="103"/>
      <c r="AZ10" s="89" t="str">
        <f t="shared" si="25"/>
        <v/>
      </c>
      <c r="BA10" s="90" t="str">
        <f t="shared" si="26"/>
        <v/>
      </c>
      <c r="BB10" s="90" t="str">
        <f t="shared" si="27"/>
        <v/>
      </c>
      <c r="BC10" s="91" t="str">
        <f t="shared" si="28"/>
        <v/>
      </c>
      <c r="BD10" s="92"/>
      <c r="BE10" s="89" t="str">
        <f t="shared" si="29"/>
        <v/>
      </c>
      <c r="BF10" s="90" t="str">
        <f t="shared" si="30"/>
        <v/>
      </c>
      <c r="BG10" s="90" t="str">
        <f t="shared" si="31"/>
        <v/>
      </c>
      <c r="BH10" s="91" t="str">
        <f t="shared" si="32"/>
        <v/>
      </c>
    </row>
    <row r="11" spans="1:60" x14ac:dyDescent="0.25">
      <c r="A11" s="29" t="s">
        <v>53</v>
      </c>
      <c r="B11" s="58" t="s">
        <v>54</v>
      </c>
      <c r="C11" s="18" t="s">
        <v>55</v>
      </c>
      <c r="D11" s="18" t="s">
        <v>56</v>
      </c>
      <c r="E11" s="67" t="s">
        <v>57</v>
      </c>
      <c r="F11" s="93">
        <v>41456</v>
      </c>
      <c r="G11" s="86">
        <f t="shared" si="33"/>
        <v>41640</v>
      </c>
      <c r="H11" s="87">
        <f t="shared" si="34"/>
        <v>41821</v>
      </c>
      <c r="I11" s="87">
        <f t="shared" si="0"/>
        <v>42005</v>
      </c>
      <c r="J11" s="88">
        <f t="shared" si="1"/>
        <v>42186</v>
      </c>
      <c r="K11" s="94"/>
      <c r="L11" s="89" t="str">
        <f t="shared" si="2"/>
        <v/>
      </c>
      <c r="M11" s="90" t="str">
        <f t="shared" si="3"/>
        <v/>
      </c>
      <c r="N11" s="90" t="str">
        <f t="shared" si="4"/>
        <v/>
      </c>
      <c r="O11" s="91" t="str">
        <f t="shared" si="5"/>
        <v/>
      </c>
      <c r="P11" s="95"/>
      <c r="Q11" s="89" t="str">
        <f>IF(P11="","",DATE(YEAR(P11),MONTH(P11)+6,DAY(P11)))</f>
        <v/>
      </c>
      <c r="R11" s="90" t="str">
        <f t="shared" si="6"/>
        <v/>
      </c>
      <c r="S11" s="90" t="str">
        <f t="shared" si="7"/>
        <v/>
      </c>
      <c r="T11" s="91" t="str">
        <f t="shared" si="8"/>
        <v/>
      </c>
      <c r="U11" s="95"/>
      <c r="V11" s="89" t="str">
        <f>IF(U11="","",DATE(YEAR(U11),MONTH(U11)+6,DAY(U11)))</f>
        <v/>
      </c>
      <c r="W11" s="90" t="str">
        <f t="shared" ref="W11:W17" si="35">IF(OR(U11="",V11="",V11="NOK",V11="Non Validé"),"",IF(U11="","",DATE(YEAR(U11)+1,MONTH(U11),DAY(U11))))</f>
        <v/>
      </c>
      <c r="X11" s="90" t="str">
        <f t="shared" si="9"/>
        <v/>
      </c>
      <c r="Y11" s="91" t="str">
        <f t="shared" si="10"/>
        <v/>
      </c>
      <c r="Z11" s="96"/>
      <c r="AA11" s="89" t="str">
        <f t="shared" si="11"/>
        <v/>
      </c>
      <c r="AB11" s="90" t="str">
        <f t="shared" si="12"/>
        <v/>
      </c>
      <c r="AC11" s="90" t="str">
        <f t="shared" si="13"/>
        <v/>
      </c>
      <c r="AD11" s="91" t="str">
        <f t="shared" si="14"/>
        <v/>
      </c>
      <c r="AE11" s="95"/>
      <c r="AF11" s="89" t="str">
        <f t="shared" ref="AF11:AF21" si="36">IF(AE11="","",DATE(YEAR(AE11),MONTH(AE11)+6,DAY(AE11)))</f>
        <v/>
      </c>
      <c r="AG11" s="90" t="str">
        <f t="shared" ref="AG11:AG21" si="37">IF(OR(AE11="",AF11="",AF11="NOK",AF11="Non Validé"),"",IF(AE11="","",DATE(YEAR(AE11)+1,MONTH(AE11),DAY(AE11))))</f>
        <v/>
      </c>
      <c r="AH11" s="90" t="str">
        <f t="shared" si="15"/>
        <v/>
      </c>
      <c r="AI11" s="91" t="str">
        <f t="shared" si="16"/>
        <v/>
      </c>
      <c r="AJ11" s="95"/>
      <c r="AK11" s="89" t="str">
        <f>IF(AJ11="","",DATE(YEAR(AJ11),MONTH(AJ11)+6,DAY(AJ11)))</f>
        <v/>
      </c>
      <c r="AL11" s="90" t="str">
        <f t="shared" ref="AL11:AL17" si="38">IF(OR(AJ11="",AK11="",AK11="NOK",AK11="Non Validé"),"",IF(AJ11="","",DATE(YEAR(AJ11)+1,MONTH(AJ11),DAY(AJ11))))</f>
        <v/>
      </c>
      <c r="AM11" s="90" t="str">
        <f t="shared" si="17"/>
        <v/>
      </c>
      <c r="AN11" s="91" t="str">
        <f t="shared" si="18"/>
        <v/>
      </c>
      <c r="AO11" s="95"/>
      <c r="AP11" s="89" t="str">
        <f>IF(AO11="","",DATE(YEAR(AO11),MONTH(AO11)+6,DAY(AO11)))</f>
        <v/>
      </c>
      <c r="AQ11" s="90" t="str">
        <f>IF(OR(AO11="",AP11="",AP11="NOK",AP11="Non Validé"),"",IF(AO11="","",DATE(YEAR(AO11)+1,MONTH(AO11),DAY(AO11))))</f>
        <v/>
      </c>
      <c r="AR11" s="90" t="str">
        <f t="shared" si="19"/>
        <v/>
      </c>
      <c r="AS11" s="91" t="str">
        <f t="shared" si="20"/>
        <v/>
      </c>
      <c r="AT11" s="103"/>
      <c r="AU11" s="89" t="str">
        <f t="shared" si="21"/>
        <v/>
      </c>
      <c r="AV11" s="90" t="str">
        <f t="shared" si="22"/>
        <v/>
      </c>
      <c r="AW11" s="90" t="str">
        <f t="shared" si="23"/>
        <v/>
      </c>
      <c r="AX11" s="91" t="str">
        <f t="shared" si="24"/>
        <v/>
      </c>
      <c r="AY11" s="103"/>
      <c r="AZ11" s="89" t="str">
        <f t="shared" si="25"/>
        <v/>
      </c>
      <c r="BA11" s="90" t="str">
        <f t="shared" si="26"/>
        <v/>
      </c>
      <c r="BB11" s="90" t="str">
        <f t="shared" si="27"/>
        <v/>
      </c>
      <c r="BC11" s="91" t="str">
        <f t="shared" si="28"/>
        <v/>
      </c>
      <c r="BD11" s="92"/>
      <c r="BE11" s="89" t="str">
        <f t="shared" si="29"/>
        <v/>
      </c>
      <c r="BF11" s="90" t="str">
        <f t="shared" si="30"/>
        <v/>
      </c>
      <c r="BG11" s="90" t="str">
        <f t="shared" si="31"/>
        <v/>
      </c>
      <c r="BH11" s="91" t="str">
        <f t="shared" si="32"/>
        <v/>
      </c>
    </row>
    <row r="12" spans="1:60" x14ac:dyDescent="0.25">
      <c r="A12" s="29" t="s">
        <v>58</v>
      </c>
      <c r="B12" s="58" t="s">
        <v>59</v>
      </c>
      <c r="C12" s="60" t="s">
        <v>42</v>
      </c>
      <c r="D12" s="60" t="s">
        <v>60</v>
      </c>
      <c r="E12" s="67" t="s">
        <v>38</v>
      </c>
      <c r="F12" s="93"/>
      <c r="G12" s="86" t="str">
        <f t="shared" si="33"/>
        <v/>
      </c>
      <c r="H12" s="87" t="str">
        <f t="shared" si="34"/>
        <v/>
      </c>
      <c r="I12" s="87" t="str">
        <f t="shared" si="0"/>
        <v/>
      </c>
      <c r="J12" s="88" t="str">
        <f t="shared" si="1"/>
        <v/>
      </c>
      <c r="K12" s="93">
        <v>41704</v>
      </c>
      <c r="L12" s="89">
        <f t="shared" si="2"/>
        <v>41888</v>
      </c>
      <c r="M12" s="90">
        <f t="shared" si="3"/>
        <v>42069</v>
      </c>
      <c r="N12" s="90">
        <f t="shared" si="4"/>
        <v>42253</v>
      </c>
      <c r="O12" s="91">
        <f t="shared" si="5"/>
        <v>42435</v>
      </c>
      <c r="P12" s="96"/>
      <c r="Q12" s="89" t="str">
        <f>IF(P12="","",DATE(YEAR(P12),MONTH(P12)+6,DAY(P12)))</f>
        <v/>
      </c>
      <c r="R12" s="90" t="str">
        <f t="shared" si="6"/>
        <v/>
      </c>
      <c r="S12" s="90" t="str">
        <f t="shared" si="7"/>
        <v/>
      </c>
      <c r="T12" s="91" t="str">
        <f t="shared" si="8"/>
        <v/>
      </c>
      <c r="U12" s="96"/>
      <c r="V12" s="89" t="str">
        <f>IF(U12="","",DATE(YEAR(U12),MONTH(U12)+6,DAY(U12)))</f>
        <v/>
      </c>
      <c r="W12" s="90" t="str">
        <f t="shared" si="35"/>
        <v/>
      </c>
      <c r="X12" s="90" t="str">
        <f t="shared" si="9"/>
        <v/>
      </c>
      <c r="Y12" s="91" t="str">
        <f t="shared" si="10"/>
        <v/>
      </c>
      <c r="Z12" s="96"/>
      <c r="AA12" s="89" t="str">
        <f t="shared" si="11"/>
        <v/>
      </c>
      <c r="AB12" s="90" t="str">
        <f t="shared" si="12"/>
        <v/>
      </c>
      <c r="AC12" s="90" t="str">
        <f t="shared" si="13"/>
        <v/>
      </c>
      <c r="AD12" s="91" t="str">
        <f t="shared" si="14"/>
        <v/>
      </c>
      <c r="AE12" s="96"/>
      <c r="AF12" s="89" t="str">
        <f t="shared" si="36"/>
        <v/>
      </c>
      <c r="AG12" s="90" t="str">
        <f t="shared" si="37"/>
        <v/>
      </c>
      <c r="AH12" s="90" t="str">
        <f t="shared" si="15"/>
        <v/>
      </c>
      <c r="AI12" s="91" t="str">
        <f t="shared" si="16"/>
        <v/>
      </c>
      <c r="AJ12" s="96"/>
      <c r="AK12" s="89" t="str">
        <f>IF(AJ12="","",DATE(YEAR(AJ12),MONTH(AJ12)+6,DAY(AJ12)))</f>
        <v/>
      </c>
      <c r="AL12" s="90" t="str">
        <f t="shared" si="38"/>
        <v/>
      </c>
      <c r="AM12" s="90" t="str">
        <f t="shared" si="17"/>
        <v/>
      </c>
      <c r="AN12" s="91" t="str">
        <f t="shared" si="18"/>
        <v/>
      </c>
      <c r="AO12" s="96"/>
      <c r="AP12" s="89" t="str">
        <f>IF(AO12="","",DATE(YEAR(AO12),MONTH(AO12)+6,DAY(AO12)))</f>
        <v/>
      </c>
      <c r="AQ12" s="90" t="str">
        <f>IF(OR(AO12="",AP12="",AP12="NOK",AP12="Non Validé"),"",IF(AO12="","",DATE(YEAR(AO12)+1,MONTH(AO12),DAY(AO12))))</f>
        <v/>
      </c>
      <c r="AR12" s="90" t="str">
        <f t="shared" si="19"/>
        <v/>
      </c>
      <c r="AS12" s="91" t="str">
        <f t="shared" si="20"/>
        <v/>
      </c>
      <c r="AT12" s="103"/>
      <c r="AU12" s="89" t="str">
        <f t="shared" si="21"/>
        <v/>
      </c>
      <c r="AV12" s="90" t="str">
        <f t="shared" si="22"/>
        <v/>
      </c>
      <c r="AW12" s="90" t="str">
        <f t="shared" si="23"/>
        <v/>
      </c>
      <c r="AX12" s="91" t="str">
        <f t="shared" si="24"/>
        <v/>
      </c>
      <c r="AY12" s="103"/>
      <c r="AZ12" s="89" t="str">
        <f t="shared" si="25"/>
        <v/>
      </c>
      <c r="BA12" s="90" t="str">
        <f t="shared" si="26"/>
        <v/>
      </c>
      <c r="BB12" s="90" t="str">
        <f t="shared" si="27"/>
        <v/>
      </c>
      <c r="BC12" s="91" t="str">
        <f t="shared" si="28"/>
        <v/>
      </c>
      <c r="BD12" s="92"/>
      <c r="BE12" s="89" t="str">
        <f t="shared" si="29"/>
        <v/>
      </c>
      <c r="BF12" s="90" t="str">
        <f t="shared" si="30"/>
        <v/>
      </c>
      <c r="BG12" s="90" t="str">
        <f t="shared" si="31"/>
        <v/>
      </c>
      <c r="BH12" s="91" t="str">
        <f t="shared" si="32"/>
        <v/>
      </c>
    </row>
    <row r="13" spans="1:60" x14ac:dyDescent="0.25">
      <c r="A13" s="29" t="s">
        <v>61</v>
      </c>
      <c r="B13" s="62" t="s">
        <v>62</v>
      </c>
      <c r="C13" s="18" t="s">
        <v>63</v>
      </c>
      <c r="D13" s="18" t="s">
        <v>64</v>
      </c>
      <c r="E13" s="104" t="s">
        <v>65</v>
      </c>
      <c r="F13" s="93"/>
      <c r="G13" s="86" t="str">
        <f t="shared" si="33"/>
        <v/>
      </c>
      <c r="H13" s="87" t="str">
        <f t="shared" si="34"/>
        <v/>
      </c>
      <c r="I13" s="87" t="str">
        <f t="shared" si="0"/>
        <v/>
      </c>
      <c r="J13" s="88" t="str">
        <f t="shared" si="1"/>
        <v/>
      </c>
      <c r="K13" s="93"/>
      <c r="L13" s="89" t="str">
        <f t="shared" si="2"/>
        <v/>
      </c>
      <c r="M13" s="90" t="str">
        <f t="shared" si="3"/>
        <v/>
      </c>
      <c r="N13" s="90" t="str">
        <f t="shared" si="4"/>
        <v/>
      </c>
      <c r="O13" s="91" t="str">
        <f t="shared" si="5"/>
        <v/>
      </c>
      <c r="P13" s="96"/>
      <c r="Q13" s="89" t="str">
        <f>IF(P13="","",DATE(YEAR(P13),MONTH(P13)+6,DAY(P13)))</f>
        <v/>
      </c>
      <c r="R13" s="90" t="str">
        <f t="shared" si="6"/>
        <v/>
      </c>
      <c r="S13" s="90" t="str">
        <f t="shared" si="7"/>
        <v/>
      </c>
      <c r="T13" s="91" t="str">
        <f t="shared" si="8"/>
        <v/>
      </c>
      <c r="U13" s="96"/>
      <c r="V13" s="89" t="str">
        <f>IF(U13="","",DATE(YEAR(U13),MONTH(U13)+6,DAY(U13)))</f>
        <v/>
      </c>
      <c r="W13" s="90" t="str">
        <f t="shared" si="35"/>
        <v/>
      </c>
      <c r="X13" s="90" t="str">
        <f t="shared" si="9"/>
        <v/>
      </c>
      <c r="Y13" s="91" t="str">
        <f t="shared" si="10"/>
        <v/>
      </c>
      <c r="Z13" s="96"/>
      <c r="AA13" s="89" t="str">
        <f t="shared" si="11"/>
        <v/>
      </c>
      <c r="AB13" s="90" t="str">
        <f t="shared" si="12"/>
        <v/>
      </c>
      <c r="AC13" s="90" t="str">
        <f t="shared" si="13"/>
        <v/>
      </c>
      <c r="AD13" s="91" t="str">
        <f t="shared" si="14"/>
        <v/>
      </c>
      <c r="AE13" s="96"/>
      <c r="AF13" s="89" t="str">
        <f t="shared" si="36"/>
        <v/>
      </c>
      <c r="AG13" s="90" t="str">
        <f t="shared" si="37"/>
        <v/>
      </c>
      <c r="AH13" s="90" t="str">
        <f t="shared" si="15"/>
        <v/>
      </c>
      <c r="AI13" s="91" t="str">
        <f t="shared" si="16"/>
        <v/>
      </c>
      <c r="AJ13" s="96"/>
      <c r="AK13" s="89" t="str">
        <f>IF(AJ13="","",DATE(YEAR(AJ13),MONTH(AJ13)+6,DAY(AJ13)))</f>
        <v/>
      </c>
      <c r="AL13" s="90" t="str">
        <f t="shared" si="38"/>
        <v/>
      </c>
      <c r="AM13" s="90" t="str">
        <f t="shared" si="17"/>
        <v/>
      </c>
      <c r="AN13" s="91" t="str">
        <f t="shared" si="18"/>
        <v/>
      </c>
      <c r="AO13" s="96"/>
      <c r="AP13" s="89" t="str">
        <f>IF(AO13="","",DATE(YEAR(AO13),MONTH(AO13)+6,DAY(AO13)))</f>
        <v/>
      </c>
      <c r="AQ13" s="90" t="str">
        <f>IF(OR(AO13="",AP13="",AP13="NOK",AP13="Non Validé"),"",IF(AO13="","",DATE(YEAR(AO13)+1,MONTH(AO13),DAY(AO13))))</f>
        <v/>
      </c>
      <c r="AR13" s="90" t="str">
        <f t="shared" si="19"/>
        <v/>
      </c>
      <c r="AS13" s="91" t="str">
        <f t="shared" si="20"/>
        <v/>
      </c>
      <c r="AT13" s="103"/>
      <c r="AU13" s="89" t="str">
        <f t="shared" si="21"/>
        <v/>
      </c>
      <c r="AV13" s="90" t="str">
        <f t="shared" si="22"/>
        <v/>
      </c>
      <c r="AW13" s="90" t="str">
        <f t="shared" si="23"/>
        <v/>
      </c>
      <c r="AX13" s="91" t="str">
        <f t="shared" si="24"/>
        <v/>
      </c>
      <c r="AY13" s="103"/>
      <c r="AZ13" s="89" t="str">
        <f t="shared" si="25"/>
        <v/>
      </c>
      <c r="BA13" s="90" t="str">
        <f t="shared" si="26"/>
        <v/>
      </c>
      <c r="BB13" s="90" t="str">
        <f t="shared" si="27"/>
        <v/>
      </c>
      <c r="BC13" s="91" t="str">
        <f t="shared" si="28"/>
        <v/>
      </c>
      <c r="BD13" s="92"/>
      <c r="BE13" s="89" t="str">
        <f t="shared" si="29"/>
        <v/>
      </c>
      <c r="BF13" s="90" t="str">
        <f t="shared" si="30"/>
        <v/>
      </c>
      <c r="BG13" s="90" t="str">
        <f t="shared" si="31"/>
        <v/>
      </c>
      <c r="BH13" s="91" t="str">
        <f t="shared" si="32"/>
        <v/>
      </c>
    </row>
    <row r="14" spans="1:60" x14ac:dyDescent="0.25">
      <c r="A14" s="63" t="s">
        <v>66</v>
      </c>
      <c r="B14" s="64" t="s">
        <v>67</v>
      </c>
      <c r="C14" s="18" t="s">
        <v>68</v>
      </c>
      <c r="D14" s="18" t="s">
        <v>60</v>
      </c>
      <c r="E14" s="105" t="s">
        <v>69</v>
      </c>
      <c r="F14" s="93"/>
      <c r="G14" s="106" t="str">
        <f t="shared" si="33"/>
        <v/>
      </c>
      <c r="H14" s="107" t="str">
        <f t="shared" si="34"/>
        <v/>
      </c>
      <c r="I14" s="107" t="str">
        <f t="shared" si="0"/>
        <v/>
      </c>
      <c r="J14" s="88" t="str">
        <f t="shared" si="1"/>
        <v/>
      </c>
      <c r="K14" s="93">
        <v>41317</v>
      </c>
      <c r="L14" s="89" t="s">
        <v>120</v>
      </c>
      <c r="M14" s="90" t="s">
        <v>120</v>
      </c>
      <c r="N14" s="90">
        <f t="shared" si="4"/>
        <v>41863</v>
      </c>
      <c r="O14" s="91">
        <f t="shared" si="5"/>
        <v>42047</v>
      </c>
      <c r="P14" s="95"/>
      <c r="Q14" s="89" t="str">
        <f>IF(P14="","",DATE(YEAR(P14),MONTH(P14)+6,DAY(P14)))</f>
        <v/>
      </c>
      <c r="R14" s="90" t="str">
        <f t="shared" si="6"/>
        <v/>
      </c>
      <c r="S14" s="90" t="str">
        <f t="shared" si="7"/>
        <v/>
      </c>
      <c r="T14" s="91" t="str">
        <f t="shared" si="8"/>
        <v/>
      </c>
      <c r="U14" s="95"/>
      <c r="V14" s="89" t="str">
        <f>IF(U14="","",DATE(YEAR(U14),MONTH(U14)+6,DAY(U14)))</f>
        <v/>
      </c>
      <c r="W14" s="90" t="str">
        <f t="shared" si="35"/>
        <v/>
      </c>
      <c r="X14" s="90" t="str">
        <f t="shared" si="9"/>
        <v/>
      </c>
      <c r="Y14" s="91" t="str">
        <f t="shared" si="10"/>
        <v/>
      </c>
      <c r="Z14" s="95"/>
      <c r="AA14" s="89" t="str">
        <f t="shared" si="11"/>
        <v/>
      </c>
      <c r="AB14" s="90" t="str">
        <f t="shared" si="12"/>
        <v/>
      </c>
      <c r="AC14" s="90" t="str">
        <f t="shared" si="13"/>
        <v/>
      </c>
      <c r="AD14" s="91" t="str">
        <f t="shared" si="14"/>
        <v/>
      </c>
      <c r="AE14" s="95"/>
      <c r="AF14" s="89" t="str">
        <f t="shared" si="36"/>
        <v/>
      </c>
      <c r="AG14" s="90" t="str">
        <f t="shared" si="37"/>
        <v/>
      </c>
      <c r="AH14" s="90" t="str">
        <f t="shared" si="15"/>
        <v/>
      </c>
      <c r="AI14" s="91" t="str">
        <f t="shared" si="16"/>
        <v/>
      </c>
      <c r="AJ14" s="95"/>
      <c r="AK14" s="89" t="str">
        <f>IF(AJ14="","",DATE(YEAR(AJ14),MONTH(AJ14)+6,DAY(AJ14)))</f>
        <v/>
      </c>
      <c r="AL14" s="90" t="str">
        <f t="shared" si="38"/>
        <v/>
      </c>
      <c r="AM14" s="90" t="str">
        <f t="shared" si="17"/>
        <v/>
      </c>
      <c r="AN14" s="91" t="str">
        <f t="shared" si="18"/>
        <v/>
      </c>
      <c r="AO14" s="95"/>
      <c r="AP14" s="89" t="str">
        <f>IF(AO14="","",DATE(YEAR(AO14),MONTH(AO14)+6,DAY(AO14)))</f>
        <v/>
      </c>
      <c r="AQ14" s="90" t="str">
        <f>IF(OR(AO14="",AP14="",AP14="NOK",AP14="Non Validé"),"",IF(AO14="","",DATE(YEAR(AO14)+1,MONTH(AO14),DAY(AO14))))</f>
        <v/>
      </c>
      <c r="AR14" s="90" t="str">
        <f t="shared" si="19"/>
        <v/>
      </c>
      <c r="AS14" s="91" t="str">
        <f t="shared" si="20"/>
        <v/>
      </c>
      <c r="AT14" s="103"/>
      <c r="AU14" s="89" t="str">
        <f t="shared" si="21"/>
        <v/>
      </c>
      <c r="AV14" s="90" t="str">
        <f t="shared" si="22"/>
        <v/>
      </c>
      <c r="AW14" s="90" t="str">
        <f t="shared" si="23"/>
        <v/>
      </c>
      <c r="AX14" s="91" t="str">
        <f t="shared" si="24"/>
        <v/>
      </c>
      <c r="AY14" s="103"/>
      <c r="AZ14" s="89" t="str">
        <f t="shared" si="25"/>
        <v/>
      </c>
      <c r="BA14" s="90" t="str">
        <f t="shared" si="26"/>
        <v/>
      </c>
      <c r="BB14" s="90" t="str">
        <f t="shared" si="27"/>
        <v/>
      </c>
      <c r="BC14" s="91" t="str">
        <f t="shared" si="28"/>
        <v/>
      </c>
      <c r="BD14" s="92"/>
      <c r="BE14" s="89" t="str">
        <f t="shared" si="29"/>
        <v/>
      </c>
      <c r="BF14" s="90" t="str">
        <f t="shared" si="30"/>
        <v/>
      </c>
      <c r="BG14" s="90" t="str">
        <f t="shared" si="31"/>
        <v/>
      </c>
      <c r="BH14" s="91" t="str">
        <f t="shared" si="32"/>
        <v/>
      </c>
    </row>
    <row r="15" spans="1:60" x14ac:dyDescent="0.25">
      <c r="A15" s="29" t="s">
        <v>71</v>
      </c>
      <c r="B15" s="62" t="s">
        <v>72</v>
      </c>
      <c r="C15" s="18" t="s">
        <v>42</v>
      </c>
      <c r="D15" s="18" t="s">
        <v>73</v>
      </c>
      <c r="E15" s="104" t="s">
        <v>74</v>
      </c>
      <c r="F15" s="93"/>
      <c r="G15" s="86" t="str">
        <f t="shared" si="33"/>
        <v/>
      </c>
      <c r="H15" s="87" t="str">
        <f t="shared" si="34"/>
        <v/>
      </c>
      <c r="I15" s="87" t="str">
        <f t="shared" si="0"/>
        <v/>
      </c>
      <c r="J15" s="88" t="str">
        <f t="shared" si="1"/>
        <v/>
      </c>
      <c r="K15" s="93"/>
      <c r="L15" s="89" t="str">
        <f>IF(K15="","",DATE(YEAR(K15),MONTH(K15)+6,DAY(K15)))</f>
        <v/>
      </c>
      <c r="M15" s="90" t="str">
        <f t="shared" ref="M15:M20" si="39">IF(OR(K15="",L15="",L15="NOK",L15="Non Validé"),"",IF(K15="","",DATE(YEAR(K15)+1,MONTH(K15),DAY(K15))))</f>
        <v/>
      </c>
      <c r="N15" s="90" t="str">
        <f t="shared" si="4"/>
        <v/>
      </c>
      <c r="O15" s="91" t="str">
        <f t="shared" si="5"/>
        <v/>
      </c>
      <c r="P15" s="95"/>
      <c r="Q15" s="89" t="str">
        <f>IF(P15="","",DATE(YEAR(P15),MONTH(P15)+6,DAY(P15)))</f>
        <v/>
      </c>
      <c r="R15" s="90" t="str">
        <f t="shared" si="6"/>
        <v/>
      </c>
      <c r="S15" s="90" t="str">
        <f t="shared" si="7"/>
        <v/>
      </c>
      <c r="T15" s="91" t="str">
        <f t="shared" si="8"/>
        <v/>
      </c>
      <c r="U15" s="95"/>
      <c r="V15" s="89" t="str">
        <f>IF(U15="","",DATE(YEAR(U15),MONTH(U15)+6,DAY(U15)))</f>
        <v/>
      </c>
      <c r="W15" s="90" t="str">
        <f t="shared" si="35"/>
        <v/>
      </c>
      <c r="X15" s="90" t="str">
        <f t="shared" si="9"/>
        <v/>
      </c>
      <c r="Y15" s="91" t="str">
        <f t="shared" si="10"/>
        <v/>
      </c>
      <c r="Z15" s="95"/>
      <c r="AA15" s="89" t="str">
        <f t="shared" si="11"/>
        <v/>
      </c>
      <c r="AB15" s="90" t="str">
        <f t="shared" si="12"/>
        <v/>
      </c>
      <c r="AC15" s="90" t="str">
        <f t="shared" si="13"/>
        <v/>
      </c>
      <c r="AD15" s="91" t="str">
        <f t="shared" si="14"/>
        <v/>
      </c>
      <c r="AE15" s="95"/>
      <c r="AF15" s="89" t="str">
        <f t="shared" si="36"/>
        <v/>
      </c>
      <c r="AG15" s="90" t="str">
        <f t="shared" si="37"/>
        <v/>
      </c>
      <c r="AH15" s="90" t="str">
        <f t="shared" si="15"/>
        <v/>
      </c>
      <c r="AI15" s="91" t="str">
        <f t="shared" si="16"/>
        <v/>
      </c>
      <c r="AJ15" s="95"/>
      <c r="AK15" s="89" t="str">
        <f>IF(AJ15="","",DATE(YEAR(AJ15),MONTH(AJ15)+6,DAY(AJ15)))</f>
        <v/>
      </c>
      <c r="AL15" s="90" t="str">
        <f t="shared" si="38"/>
        <v/>
      </c>
      <c r="AM15" s="90" t="str">
        <f t="shared" si="17"/>
        <v/>
      </c>
      <c r="AN15" s="91" t="str">
        <f t="shared" si="18"/>
        <v/>
      </c>
      <c r="AO15" s="95"/>
      <c r="AP15" s="108" t="str">
        <f>IF(AO15="","",DATE(YEAR(AO15),MONTH(AO15)+6,DAY(AO15)))</f>
        <v/>
      </c>
      <c r="AQ15" s="90" t="str">
        <f>IF(OR(AO15="",AP15="",AP15="NOK",AP15="Non Validé"),"",IF(AO15="","",DATE(YEAR(AO15)+1,MONTH(AO15),DAY(AO15))))</f>
        <v/>
      </c>
      <c r="AR15" s="90" t="str">
        <f t="shared" si="19"/>
        <v/>
      </c>
      <c r="AS15" s="91" t="str">
        <f t="shared" si="20"/>
        <v/>
      </c>
      <c r="AT15" s="103"/>
      <c r="AU15" s="89" t="str">
        <f t="shared" si="21"/>
        <v/>
      </c>
      <c r="AV15" s="90" t="str">
        <f t="shared" si="22"/>
        <v/>
      </c>
      <c r="AW15" s="90" t="str">
        <f t="shared" si="23"/>
        <v/>
      </c>
      <c r="AX15" s="91" t="str">
        <f t="shared" si="24"/>
        <v/>
      </c>
      <c r="AY15" s="103"/>
      <c r="AZ15" s="89" t="str">
        <f t="shared" si="25"/>
        <v/>
      </c>
      <c r="BA15" s="90" t="str">
        <f t="shared" si="26"/>
        <v/>
      </c>
      <c r="BB15" s="90" t="str">
        <f t="shared" si="27"/>
        <v/>
      </c>
      <c r="BC15" s="91" t="str">
        <f t="shared" si="28"/>
        <v/>
      </c>
      <c r="BD15" s="92"/>
      <c r="BE15" s="89" t="str">
        <f t="shared" si="29"/>
        <v/>
      </c>
      <c r="BF15" s="90" t="str">
        <f t="shared" si="30"/>
        <v/>
      </c>
      <c r="BG15" s="90" t="str">
        <f t="shared" si="31"/>
        <v/>
      </c>
      <c r="BH15" s="91" t="str">
        <f t="shared" si="32"/>
        <v/>
      </c>
    </row>
    <row r="16" spans="1:60" x14ac:dyDescent="0.25">
      <c r="A16" s="29" t="s">
        <v>75</v>
      </c>
      <c r="B16" s="58" t="s">
        <v>76</v>
      </c>
      <c r="C16" s="18" t="s">
        <v>47</v>
      </c>
      <c r="D16" s="18" t="s">
        <v>52</v>
      </c>
      <c r="E16" s="67" t="s">
        <v>38</v>
      </c>
      <c r="F16" s="93">
        <v>41683</v>
      </c>
      <c r="G16" s="86">
        <f t="shared" si="33"/>
        <v>41864</v>
      </c>
      <c r="H16" s="87">
        <f t="shared" si="34"/>
        <v>42048</v>
      </c>
      <c r="I16" s="87">
        <f t="shared" si="0"/>
        <v>42229</v>
      </c>
      <c r="J16" s="88">
        <f t="shared" si="1"/>
        <v>42413</v>
      </c>
      <c r="K16" s="94"/>
      <c r="L16" s="89" t="str">
        <f>IF(K16="","",DATE(YEAR(K16),MONTH(K16)+6,DAY(K16)))</f>
        <v/>
      </c>
      <c r="M16" s="90" t="str">
        <f t="shared" si="39"/>
        <v/>
      </c>
      <c r="N16" s="90" t="str">
        <f t="shared" si="4"/>
        <v/>
      </c>
      <c r="O16" s="91" t="str">
        <f t="shared" si="5"/>
        <v/>
      </c>
      <c r="P16" s="95">
        <v>41338</v>
      </c>
      <c r="Q16" s="89" t="s">
        <v>120</v>
      </c>
      <c r="R16" s="90" t="s">
        <v>120</v>
      </c>
      <c r="S16" s="90">
        <f t="shared" si="7"/>
        <v>41887</v>
      </c>
      <c r="T16" s="91">
        <f t="shared" si="8"/>
        <v>42068</v>
      </c>
      <c r="U16" s="95">
        <v>41445</v>
      </c>
      <c r="V16" s="89" t="s">
        <v>120</v>
      </c>
      <c r="W16" s="90">
        <f t="shared" si="35"/>
        <v>41810</v>
      </c>
      <c r="X16" s="90">
        <f t="shared" si="9"/>
        <v>41993</v>
      </c>
      <c r="Y16" s="91">
        <f t="shared" si="10"/>
        <v>42175</v>
      </c>
      <c r="Z16" s="95">
        <v>40925</v>
      </c>
      <c r="AA16" s="89" t="s">
        <v>121</v>
      </c>
      <c r="AB16" s="90" t="str">
        <f t="shared" si="12"/>
        <v/>
      </c>
      <c r="AC16" s="90" t="str">
        <f t="shared" si="13"/>
        <v/>
      </c>
      <c r="AD16" s="91" t="str">
        <f t="shared" si="14"/>
        <v/>
      </c>
      <c r="AE16" s="96"/>
      <c r="AF16" s="89" t="str">
        <f t="shared" si="36"/>
        <v/>
      </c>
      <c r="AG16" s="90" t="str">
        <f t="shared" si="37"/>
        <v/>
      </c>
      <c r="AH16" s="90" t="str">
        <f t="shared" si="15"/>
        <v/>
      </c>
      <c r="AI16" s="91" t="str">
        <f t="shared" si="16"/>
        <v/>
      </c>
      <c r="AJ16" s="95">
        <v>41449</v>
      </c>
      <c r="AK16" s="89" t="s">
        <v>120</v>
      </c>
      <c r="AL16" s="90">
        <f t="shared" si="38"/>
        <v>41814</v>
      </c>
      <c r="AM16" s="90">
        <f t="shared" si="17"/>
        <v>41997</v>
      </c>
      <c r="AN16" s="91">
        <f t="shared" si="18"/>
        <v>42179</v>
      </c>
      <c r="AO16" s="95">
        <v>41158</v>
      </c>
      <c r="AP16" s="89" t="s">
        <v>120</v>
      </c>
      <c r="AQ16" s="90" t="s">
        <v>120</v>
      </c>
      <c r="AR16" s="90" t="s">
        <v>120</v>
      </c>
      <c r="AS16" s="91">
        <f>IF(AO16="","",DATE(YEAR(AO16)+2,MONTH(AO16),DAY(AO16)))</f>
        <v>41888</v>
      </c>
      <c r="AT16" s="103"/>
      <c r="AU16" s="89" t="str">
        <f t="shared" si="21"/>
        <v/>
      </c>
      <c r="AV16" s="90" t="str">
        <f t="shared" si="22"/>
        <v/>
      </c>
      <c r="AW16" s="90" t="str">
        <f t="shared" si="23"/>
        <v/>
      </c>
      <c r="AX16" s="91" t="str">
        <f t="shared" si="24"/>
        <v/>
      </c>
      <c r="AY16" s="103"/>
      <c r="AZ16" s="89" t="str">
        <f t="shared" si="25"/>
        <v/>
      </c>
      <c r="BA16" s="90" t="str">
        <f t="shared" si="26"/>
        <v/>
      </c>
      <c r="BB16" s="90" t="str">
        <f t="shared" si="27"/>
        <v/>
      </c>
      <c r="BC16" s="91" t="str">
        <f t="shared" si="28"/>
        <v/>
      </c>
      <c r="BD16" s="92"/>
      <c r="BE16" s="89" t="str">
        <f t="shared" si="29"/>
        <v/>
      </c>
      <c r="BF16" s="90" t="str">
        <f t="shared" si="30"/>
        <v/>
      </c>
      <c r="BG16" s="90" t="str">
        <f t="shared" si="31"/>
        <v/>
      </c>
      <c r="BH16" s="91" t="str">
        <f t="shared" si="32"/>
        <v/>
      </c>
    </row>
    <row r="17" spans="1:60" x14ac:dyDescent="0.25">
      <c r="A17" s="109" t="s">
        <v>78</v>
      </c>
      <c r="B17" s="60" t="s">
        <v>79</v>
      </c>
      <c r="C17" s="18" t="s">
        <v>80</v>
      </c>
      <c r="D17" s="18" t="s">
        <v>56</v>
      </c>
      <c r="E17" s="31" t="s">
        <v>57</v>
      </c>
      <c r="F17" s="110">
        <v>41527</v>
      </c>
      <c r="G17" s="86">
        <f t="shared" si="33"/>
        <v>41708</v>
      </c>
      <c r="H17" s="87">
        <f t="shared" si="34"/>
        <v>41892</v>
      </c>
      <c r="I17" s="87">
        <f t="shared" si="0"/>
        <v>42073</v>
      </c>
      <c r="J17" s="88">
        <f t="shared" si="1"/>
        <v>42257</v>
      </c>
      <c r="K17" s="111"/>
      <c r="L17" s="112" t="str">
        <f>IF(K17="","",DATE(YEAR(K17),MONTH(K17)+6,DAY(K17)))</f>
        <v/>
      </c>
      <c r="M17" s="90" t="str">
        <f t="shared" si="39"/>
        <v/>
      </c>
      <c r="N17" s="90" t="str">
        <f t="shared" si="4"/>
        <v/>
      </c>
      <c r="O17" s="113" t="str">
        <f t="shared" si="5"/>
        <v/>
      </c>
      <c r="P17" s="114"/>
      <c r="Q17" s="115" t="str">
        <f>IF(P17="","",DATE(YEAR(P17),MONTH(P17)+6,DAY(P17)))</f>
        <v/>
      </c>
      <c r="R17" s="116" t="str">
        <f t="shared" ref="R17:R26" si="40">IF(OR(P17="",Q17="",Q17="NOK",Q17="Non Validé"),"",IF(P17="","",DATE(YEAR(P17)+1,MONTH(P17),DAY(P17))))</f>
        <v/>
      </c>
      <c r="S17" s="116" t="str">
        <f t="shared" si="7"/>
        <v/>
      </c>
      <c r="T17" s="117" t="str">
        <f t="shared" si="8"/>
        <v/>
      </c>
      <c r="U17" s="114"/>
      <c r="V17" s="115" t="str">
        <f>IF(U17="","",DATE(YEAR(U17),MONTH(U17)+6,DAY(U17)))</f>
        <v/>
      </c>
      <c r="W17" s="116" t="str">
        <f t="shared" si="35"/>
        <v/>
      </c>
      <c r="X17" s="116" t="str">
        <f t="shared" si="9"/>
        <v/>
      </c>
      <c r="Y17" s="117" t="str">
        <f t="shared" si="10"/>
        <v/>
      </c>
      <c r="Z17" s="110"/>
      <c r="AA17" s="115" t="str">
        <f>IF(Z17="","",DATE(YEAR(Z17),MONTH(Z17)+6,DAY(Z17)))</f>
        <v/>
      </c>
      <c r="AB17" s="116" t="str">
        <f t="shared" si="12"/>
        <v/>
      </c>
      <c r="AC17" s="116" t="str">
        <f t="shared" si="13"/>
        <v/>
      </c>
      <c r="AD17" s="117" t="str">
        <f t="shared" si="14"/>
        <v/>
      </c>
      <c r="AE17" s="118"/>
      <c r="AF17" s="115" t="str">
        <f t="shared" si="36"/>
        <v/>
      </c>
      <c r="AG17" s="116" t="str">
        <f t="shared" si="37"/>
        <v/>
      </c>
      <c r="AH17" s="116" t="str">
        <f t="shared" si="15"/>
        <v/>
      </c>
      <c r="AI17" s="117" t="str">
        <f t="shared" si="16"/>
        <v/>
      </c>
      <c r="AJ17" s="114"/>
      <c r="AK17" s="115" t="str">
        <f>IF(AJ17="","",DATE(YEAR(AJ17),MONTH(AJ17)+6,DAY(AJ17)))</f>
        <v/>
      </c>
      <c r="AL17" s="116" t="str">
        <f t="shared" si="38"/>
        <v/>
      </c>
      <c r="AM17" s="116" t="str">
        <f t="shared" si="17"/>
        <v/>
      </c>
      <c r="AN17" s="117" t="str">
        <f t="shared" si="18"/>
        <v/>
      </c>
      <c r="AO17" s="118"/>
      <c r="AP17" s="115" t="str">
        <f t="shared" ref="AP17:AP26" si="41">IF(AO17="","",DATE(YEAR(AO17),MONTH(AO17)+6,DAY(AO17)))</f>
        <v/>
      </c>
      <c r="AQ17" s="116" t="str">
        <f t="shared" ref="AQ17:AQ26" si="42">IF(OR(AO17="",AP17="",AP17="NOK",AP17="Non Validé"),"",IF(AO17="","",DATE(YEAR(AO17)+1,MONTH(AO17),DAY(AO17))))</f>
        <v/>
      </c>
      <c r="AR17" s="116" t="str">
        <f t="shared" ref="AR17:AR26" si="43">IF(OR(AO17="",AP17="",AP17="NOk",AP17="Non Validé",AQ17="",AQ17="NOk",AQ17="Non Validé"),"",IF(AO17="","",DATE(YEAR(AO17)+1,MONTH(AO17)+6,DAY(AO17))))</f>
        <v/>
      </c>
      <c r="AS17" s="117" t="str">
        <f t="shared" ref="AS17:AS26" si="44">IF(OR(AO17="",AP17="",AP17="NOK",AP17="Non Validé",AQ17="",AQ17="NOk",AQ17="Non Validé",AR17="",AR17="Nok",AR17="Non Validé"),"",IF(AO17="","",DATE(YEAR(AO17)+2,MONTH(AO17),DAY(AO17))))</f>
        <v/>
      </c>
      <c r="AT17" s="119"/>
      <c r="AU17" s="115" t="str">
        <f t="shared" si="21"/>
        <v/>
      </c>
      <c r="AV17" s="116" t="str">
        <f t="shared" si="22"/>
        <v/>
      </c>
      <c r="AW17" s="116" t="str">
        <f t="shared" si="23"/>
        <v/>
      </c>
      <c r="AX17" s="117" t="str">
        <f t="shared" si="24"/>
        <v/>
      </c>
      <c r="AY17" s="119"/>
      <c r="AZ17" s="115" t="str">
        <f t="shared" si="25"/>
        <v/>
      </c>
      <c r="BA17" s="116" t="str">
        <f t="shared" si="26"/>
        <v/>
      </c>
      <c r="BB17" s="116" t="str">
        <f t="shared" si="27"/>
        <v/>
      </c>
      <c r="BC17" s="117" t="str">
        <f t="shared" si="28"/>
        <v/>
      </c>
      <c r="BD17" s="120"/>
      <c r="BE17" s="115" t="str">
        <f t="shared" si="29"/>
        <v/>
      </c>
      <c r="BF17" s="116" t="str">
        <f t="shared" si="30"/>
        <v/>
      </c>
      <c r="BG17" s="116" t="str">
        <f t="shared" si="31"/>
        <v/>
      </c>
      <c r="BH17" s="117" t="str">
        <f t="shared" si="32"/>
        <v/>
      </c>
    </row>
    <row r="18" spans="1:60" x14ac:dyDescent="0.25">
      <c r="A18" s="109" t="s">
        <v>81</v>
      </c>
      <c r="B18" s="60" t="s">
        <v>82</v>
      </c>
      <c r="C18" s="18" t="s">
        <v>47</v>
      </c>
      <c r="D18" s="18" t="s">
        <v>83</v>
      </c>
      <c r="E18" s="19" t="s">
        <v>69</v>
      </c>
      <c r="F18" s="121">
        <v>41739</v>
      </c>
      <c r="G18" s="100">
        <f t="shared" si="33"/>
        <v>41922</v>
      </c>
      <c r="H18" s="100">
        <f t="shared" si="34"/>
        <v>42104</v>
      </c>
      <c r="I18" s="100">
        <f t="shared" si="0"/>
        <v>42287</v>
      </c>
      <c r="J18" s="101">
        <f t="shared" si="1"/>
        <v>42470</v>
      </c>
      <c r="K18" s="121">
        <v>40953</v>
      </c>
      <c r="L18" s="100" t="s">
        <v>121</v>
      </c>
      <c r="M18" s="90" t="str">
        <f t="shared" si="39"/>
        <v/>
      </c>
      <c r="N18" s="90" t="str">
        <f t="shared" si="4"/>
        <v/>
      </c>
      <c r="O18" s="113" t="str">
        <f t="shared" si="5"/>
        <v/>
      </c>
      <c r="P18" s="121">
        <v>41459</v>
      </c>
      <c r="Q18" s="100" t="s">
        <v>120</v>
      </c>
      <c r="R18" s="100">
        <f t="shared" si="40"/>
        <v>41824</v>
      </c>
      <c r="S18" s="100">
        <f t="shared" si="7"/>
        <v>42008</v>
      </c>
      <c r="T18" s="101">
        <f t="shared" si="8"/>
        <v>42189</v>
      </c>
      <c r="U18" s="121">
        <v>41330</v>
      </c>
      <c r="V18" s="100" t="s">
        <v>120</v>
      </c>
      <c r="W18" s="100" t="s">
        <v>120</v>
      </c>
      <c r="X18" s="100">
        <f t="shared" si="9"/>
        <v>41876</v>
      </c>
      <c r="Y18" s="101">
        <f t="shared" si="10"/>
        <v>42060</v>
      </c>
      <c r="Z18" s="110"/>
      <c r="AA18" s="115" t="str">
        <f>IF(Z18="","",DATE(YEAR(Z18),MONTH(Z18)+6,DAY(Z18)))</f>
        <v/>
      </c>
      <c r="AB18" s="116" t="str">
        <f t="shared" si="12"/>
        <v/>
      </c>
      <c r="AC18" s="116" t="str">
        <f t="shared" si="13"/>
        <v/>
      </c>
      <c r="AD18" s="117" t="str">
        <f t="shared" si="14"/>
        <v/>
      </c>
      <c r="AE18" s="96"/>
      <c r="AF18" s="89" t="str">
        <f t="shared" si="36"/>
        <v/>
      </c>
      <c r="AG18" s="90" t="str">
        <f t="shared" si="37"/>
        <v/>
      </c>
      <c r="AH18" s="90" t="str">
        <f t="shared" si="15"/>
        <v/>
      </c>
      <c r="AI18" s="91" t="str">
        <f t="shared" si="16"/>
        <v/>
      </c>
      <c r="AJ18" s="95">
        <v>41387</v>
      </c>
      <c r="AK18" s="100" t="s">
        <v>120</v>
      </c>
      <c r="AL18" s="100" t="s">
        <v>120</v>
      </c>
      <c r="AM18" s="100">
        <f t="shared" si="17"/>
        <v>41935</v>
      </c>
      <c r="AN18" s="101">
        <f t="shared" si="18"/>
        <v>42117</v>
      </c>
      <c r="AO18" s="95"/>
      <c r="AP18" s="89" t="str">
        <f t="shared" si="41"/>
        <v/>
      </c>
      <c r="AQ18" s="90" t="str">
        <f t="shared" si="42"/>
        <v/>
      </c>
      <c r="AR18" s="90" t="str">
        <f t="shared" si="43"/>
        <v/>
      </c>
      <c r="AS18" s="91" t="str">
        <f t="shared" si="44"/>
        <v/>
      </c>
      <c r="AT18" s="119"/>
      <c r="AU18" s="115" t="str">
        <f t="shared" si="21"/>
        <v/>
      </c>
      <c r="AV18" s="116" t="str">
        <f t="shared" si="22"/>
        <v/>
      </c>
      <c r="AW18" s="116" t="str">
        <f t="shared" si="23"/>
        <v/>
      </c>
      <c r="AX18" s="117" t="str">
        <f t="shared" si="24"/>
        <v/>
      </c>
      <c r="AY18" s="119"/>
      <c r="AZ18" s="115" t="str">
        <f t="shared" si="25"/>
        <v/>
      </c>
      <c r="BA18" s="116" t="str">
        <f t="shared" si="26"/>
        <v/>
      </c>
      <c r="BB18" s="116" t="str">
        <f t="shared" si="27"/>
        <v/>
      </c>
      <c r="BC18" s="117" t="str">
        <f t="shared" si="28"/>
        <v/>
      </c>
      <c r="BD18" s="120"/>
      <c r="BE18" s="115" t="str">
        <f t="shared" si="29"/>
        <v/>
      </c>
      <c r="BF18" s="116" t="str">
        <f t="shared" si="30"/>
        <v/>
      </c>
      <c r="BG18" s="116" t="str">
        <f t="shared" si="31"/>
        <v/>
      </c>
      <c r="BH18" s="117" t="str">
        <f t="shared" si="32"/>
        <v/>
      </c>
    </row>
    <row r="19" spans="1:60" x14ac:dyDescent="0.25">
      <c r="A19" s="109" t="s">
        <v>85</v>
      </c>
      <c r="B19" s="122" t="s">
        <v>86</v>
      </c>
      <c r="C19" s="18" t="s">
        <v>87</v>
      </c>
      <c r="D19" s="18" t="s">
        <v>88</v>
      </c>
      <c r="E19" s="19" t="s">
        <v>74</v>
      </c>
      <c r="F19" s="93"/>
      <c r="G19" s="89" t="str">
        <f t="shared" si="33"/>
        <v/>
      </c>
      <c r="H19" s="90" t="str">
        <f t="shared" si="34"/>
        <v/>
      </c>
      <c r="I19" s="90" t="str">
        <f t="shared" si="0"/>
        <v/>
      </c>
      <c r="J19" s="91" t="str">
        <f t="shared" si="1"/>
        <v/>
      </c>
      <c r="K19" s="95"/>
      <c r="L19" s="112" t="str">
        <f>IF(K19="","",DATE(YEAR(K19),MONTH(K19)+6,DAY(K19)))</f>
        <v/>
      </c>
      <c r="M19" s="90" t="str">
        <f t="shared" si="39"/>
        <v/>
      </c>
      <c r="N19" s="90" t="str">
        <f t="shared" si="4"/>
        <v/>
      </c>
      <c r="O19" s="113" t="str">
        <f t="shared" si="5"/>
        <v/>
      </c>
      <c r="P19" s="95"/>
      <c r="Q19" s="89" t="str">
        <f>IF(P19="","",DATE(YEAR(P19),MONTH(P19)+6,DAY(P19)))</f>
        <v/>
      </c>
      <c r="R19" s="90" t="str">
        <f t="shared" si="40"/>
        <v/>
      </c>
      <c r="S19" s="90" t="str">
        <f t="shared" si="7"/>
        <v/>
      </c>
      <c r="T19" s="91" t="str">
        <f t="shared" si="8"/>
        <v/>
      </c>
      <c r="U19" s="95"/>
      <c r="V19" s="89" t="str">
        <f>IF(U19="","",DATE(YEAR(U19),MONTH(U19)+6,DAY(U19)))</f>
        <v/>
      </c>
      <c r="W19" s="90" t="str">
        <f t="shared" ref="W19:W26" si="45">IF(OR(U19="",V19="",V19="NOK",V19="Non Validé"),"",IF(U19="","",DATE(YEAR(U19)+1,MONTH(U19),DAY(U19))))</f>
        <v/>
      </c>
      <c r="X19" s="90" t="str">
        <f t="shared" si="9"/>
        <v/>
      </c>
      <c r="Y19" s="91" t="str">
        <f t="shared" si="10"/>
        <v/>
      </c>
      <c r="Z19" s="110"/>
      <c r="AA19" s="115" t="str">
        <f>IF(Z19="","",DATE(YEAR(Z19),MONTH(Z19)+6,DAY(Z19)))</f>
        <v/>
      </c>
      <c r="AB19" s="116" t="str">
        <f t="shared" si="12"/>
        <v/>
      </c>
      <c r="AC19" s="116" t="str">
        <f t="shared" si="13"/>
        <v/>
      </c>
      <c r="AD19" s="117" t="str">
        <f t="shared" si="14"/>
        <v/>
      </c>
      <c r="AE19" s="96"/>
      <c r="AF19" s="89" t="str">
        <f t="shared" si="36"/>
        <v/>
      </c>
      <c r="AG19" s="90" t="str">
        <f t="shared" si="37"/>
        <v/>
      </c>
      <c r="AH19" s="90" t="str">
        <f t="shared" si="15"/>
        <v/>
      </c>
      <c r="AI19" s="91" t="str">
        <f t="shared" si="16"/>
        <v/>
      </c>
      <c r="AJ19" s="95"/>
      <c r="AK19" s="89" t="str">
        <f>IF(AJ19="","",DATE(YEAR(AJ19),MONTH(AJ19)+6,DAY(AJ19)))</f>
        <v/>
      </c>
      <c r="AL19" s="90" t="str">
        <f>IF(OR(AJ19="",AK19="",AK19="NOK",AK19="Non Validé"),"",IF(AJ19="","",DATE(YEAR(AJ19)+1,MONTH(AJ19),DAY(AJ19))))</f>
        <v/>
      </c>
      <c r="AM19" s="90" t="str">
        <f t="shared" si="17"/>
        <v/>
      </c>
      <c r="AN19" s="91" t="str">
        <f t="shared" si="18"/>
        <v/>
      </c>
      <c r="AO19" s="96"/>
      <c r="AP19" s="89" t="str">
        <f t="shared" si="41"/>
        <v/>
      </c>
      <c r="AQ19" s="90" t="str">
        <f t="shared" si="42"/>
        <v/>
      </c>
      <c r="AR19" s="90" t="str">
        <f t="shared" si="43"/>
        <v/>
      </c>
      <c r="AS19" s="91" t="str">
        <f t="shared" si="44"/>
        <v/>
      </c>
      <c r="AT19" s="103"/>
      <c r="AU19" s="89" t="str">
        <f t="shared" si="21"/>
        <v/>
      </c>
      <c r="AV19" s="90" t="str">
        <f t="shared" si="22"/>
        <v/>
      </c>
      <c r="AW19" s="90" t="str">
        <f t="shared" si="23"/>
        <v/>
      </c>
      <c r="AX19" s="91" t="str">
        <f t="shared" si="24"/>
        <v/>
      </c>
      <c r="AY19" s="103"/>
      <c r="AZ19" s="89" t="str">
        <f t="shared" si="25"/>
        <v/>
      </c>
      <c r="BA19" s="90" t="str">
        <f t="shared" si="26"/>
        <v/>
      </c>
      <c r="BB19" s="90" t="str">
        <f t="shared" si="27"/>
        <v/>
      </c>
      <c r="BC19" s="91" t="str">
        <f t="shared" si="28"/>
        <v/>
      </c>
      <c r="BD19" s="92"/>
      <c r="BE19" s="89" t="str">
        <f t="shared" si="29"/>
        <v/>
      </c>
      <c r="BF19" s="90" t="str">
        <f t="shared" si="30"/>
        <v/>
      </c>
      <c r="BG19" s="90" t="str">
        <f t="shared" si="31"/>
        <v/>
      </c>
      <c r="BH19" s="91" t="str">
        <f t="shared" si="32"/>
        <v/>
      </c>
    </row>
    <row r="20" spans="1:60" x14ac:dyDescent="0.25">
      <c r="A20" s="109" t="s">
        <v>89</v>
      </c>
      <c r="B20" s="60" t="s">
        <v>90</v>
      </c>
      <c r="C20" s="18" t="s">
        <v>91</v>
      </c>
      <c r="D20" s="60" t="s">
        <v>92</v>
      </c>
      <c r="E20" s="31" t="s">
        <v>93</v>
      </c>
      <c r="F20" s="94"/>
      <c r="G20" s="89" t="str">
        <f t="shared" si="33"/>
        <v/>
      </c>
      <c r="H20" s="90" t="str">
        <f t="shared" si="34"/>
        <v/>
      </c>
      <c r="I20" s="90" t="str">
        <f t="shared" si="0"/>
        <v/>
      </c>
      <c r="J20" s="91" t="str">
        <f t="shared" si="1"/>
        <v/>
      </c>
      <c r="K20" s="96"/>
      <c r="L20" s="112" t="str">
        <f>IF(K20="","",DATE(YEAR(K20),MONTH(K20)+6,DAY(K20)))</f>
        <v/>
      </c>
      <c r="M20" s="90" t="str">
        <f t="shared" si="39"/>
        <v/>
      </c>
      <c r="N20" s="90" t="str">
        <f t="shared" si="4"/>
        <v/>
      </c>
      <c r="O20" s="113" t="str">
        <f t="shared" si="5"/>
        <v/>
      </c>
      <c r="P20" s="96"/>
      <c r="Q20" s="89" t="str">
        <f>IF(P20="","",DATE(YEAR(P20),MONTH(P20)+6,DAY(P20)))</f>
        <v/>
      </c>
      <c r="R20" s="90" t="str">
        <f t="shared" si="40"/>
        <v/>
      </c>
      <c r="S20" s="90" t="str">
        <f t="shared" si="7"/>
        <v/>
      </c>
      <c r="T20" s="91" t="str">
        <f t="shared" si="8"/>
        <v/>
      </c>
      <c r="U20" s="96"/>
      <c r="V20" s="89" t="str">
        <f>IF(U20="","",DATE(YEAR(U20),MONTH(U20)+6,DAY(U20)))</f>
        <v/>
      </c>
      <c r="W20" s="90" t="str">
        <f t="shared" si="45"/>
        <v/>
      </c>
      <c r="X20" s="90" t="str">
        <f t="shared" si="9"/>
        <v/>
      </c>
      <c r="Y20" s="91" t="str">
        <f t="shared" si="10"/>
        <v/>
      </c>
      <c r="Z20" s="96"/>
      <c r="AA20" s="89" t="str">
        <f>IF(Z20="","",DATE(YEAR(Z20),MONTH(Z20)+6,DAY(Z20)))</f>
        <v/>
      </c>
      <c r="AB20" s="90" t="str">
        <f t="shared" si="12"/>
        <v/>
      </c>
      <c r="AC20" s="90" t="str">
        <f t="shared" si="13"/>
        <v/>
      </c>
      <c r="AD20" s="91" t="str">
        <f t="shared" si="14"/>
        <v/>
      </c>
      <c r="AE20" s="96"/>
      <c r="AF20" s="89" t="str">
        <f t="shared" si="36"/>
        <v/>
      </c>
      <c r="AG20" s="90" t="str">
        <f t="shared" si="37"/>
        <v/>
      </c>
      <c r="AH20" s="90" t="str">
        <f t="shared" si="15"/>
        <v/>
      </c>
      <c r="AI20" s="91" t="str">
        <f t="shared" si="16"/>
        <v/>
      </c>
      <c r="AJ20" s="95">
        <v>41409</v>
      </c>
      <c r="AK20" s="89" t="s">
        <v>120</v>
      </c>
      <c r="AL20" s="90" t="s">
        <v>120</v>
      </c>
      <c r="AM20" s="90">
        <f t="shared" si="17"/>
        <v>41958</v>
      </c>
      <c r="AN20" s="91">
        <f t="shared" si="18"/>
        <v>42139</v>
      </c>
      <c r="AO20" s="96"/>
      <c r="AP20" s="89" t="str">
        <f t="shared" si="41"/>
        <v/>
      </c>
      <c r="AQ20" s="90" t="str">
        <f t="shared" si="42"/>
        <v/>
      </c>
      <c r="AR20" s="90" t="str">
        <f t="shared" si="43"/>
        <v/>
      </c>
      <c r="AS20" s="91" t="str">
        <f t="shared" si="44"/>
        <v/>
      </c>
      <c r="AT20" s="103"/>
      <c r="AU20" s="89" t="str">
        <f t="shared" si="21"/>
        <v/>
      </c>
      <c r="AV20" s="90" t="str">
        <f t="shared" si="22"/>
        <v/>
      </c>
      <c r="AW20" s="90" t="str">
        <f t="shared" si="23"/>
        <v/>
      </c>
      <c r="AX20" s="91" t="str">
        <f t="shared" si="24"/>
        <v/>
      </c>
      <c r="AY20" s="103"/>
      <c r="AZ20" s="89" t="str">
        <f t="shared" si="25"/>
        <v/>
      </c>
      <c r="BA20" s="90" t="str">
        <f t="shared" si="26"/>
        <v/>
      </c>
      <c r="BB20" s="90" t="str">
        <f t="shared" si="27"/>
        <v/>
      </c>
      <c r="BC20" s="91" t="str">
        <f t="shared" si="28"/>
        <v/>
      </c>
      <c r="BD20" s="92"/>
      <c r="BE20" s="89" t="str">
        <f t="shared" si="29"/>
        <v/>
      </c>
      <c r="BF20" s="90" t="str">
        <f t="shared" si="30"/>
        <v/>
      </c>
      <c r="BG20" s="90" t="str">
        <f t="shared" si="31"/>
        <v/>
      </c>
      <c r="BH20" s="91" t="str">
        <f t="shared" si="32"/>
        <v/>
      </c>
    </row>
    <row r="21" spans="1:60" x14ac:dyDescent="0.25">
      <c r="A21" s="109" t="s">
        <v>95</v>
      </c>
      <c r="B21" s="60" t="s">
        <v>96</v>
      </c>
      <c r="C21" s="18" t="s">
        <v>42</v>
      </c>
      <c r="D21" s="18" t="s">
        <v>60</v>
      </c>
      <c r="E21" s="31" t="s">
        <v>69</v>
      </c>
      <c r="F21" s="93">
        <v>41739</v>
      </c>
      <c r="G21" s="89">
        <f t="shared" si="33"/>
        <v>41922</v>
      </c>
      <c r="H21" s="90">
        <f t="shared" si="34"/>
        <v>42104</v>
      </c>
      <c r="I21" s="90">
        <f>IF(F21="","",DATE(YEAR(F21)+1,MONTH(F21)+6,DAY(F21)))</f>
        <v>42287</v>
      </c>
      <c r="J21" s="91">
        <f>IF(OR(F21="",I21="",I21="Nok",I21="Non Validé"),"",IF(F21="","",DATE(YEAR(F21)+2,MONTH(F21),DAY(F21))))</f>
        <v>42470</v>
      </c>
      <c r="K21" s="95">
        <v>41352</v>
      </c>
      <c r="L21" s="112" t="s">
        <v>120</v>
      </c>
      <c r="M21" s="90" t="s">
        <v>120</v>
      </c>
      <c r="N21" s="90">
        <f t="shared" si="4"/>
        <v>41901</v>
      </c>
      <c r="O21" s="113">
        <f t="shared" si="5"/>
        <v>42082</v>
      </c>
      <c r="P21" s="96"/>
      <c r="Q21" s="89" t="str">
        <f>IF(P21="","",DATE(YEAR(P21),MONTH(P21)+6,DAY(P21)))</f>
        <v/>
      </c>
      <c r="R21" s="90" t="str">
        <f t="shared" si="40"/>
        <v/>
      </c>
      <c r="S21" s="90" t="str">
        <f t="shared" si="7"/>
        <v/>
      </c>
      <c r="T21" s="91" t="str">
        <f t="shared" si="8"/>
        <v/>
      </c>
      <c r="U21" s="96"/>
      <c r="V21" s="89" t="str">
        <f>IF(U21="","",DATE(YEAR(U21),MONTH(U21)+6,DAY(U21)))</f>
        <v/>
      </c>
      <c r="W21" s="90" t="str">
        <f t="shared" si="45"/>
        <v/>
      </c>
      <c r="X21" s="90" t="str">
        <f t="shared" si="9"/>
        <v/>
      </c>
      <c r="Y21" s="91" t="str">
        <f t="shared" si="10"/>
        <v/>
      </c>
      <c r="Z21" s="96"/>
      <c r="AA21" s="89" t="str">
        <f>IF(Z21="","",DATE(YEAR(Z21),MONTH(Z21)+6,DAY(Z21)))</f>
        <v/>
      </c>
      <c r="AB21" s="90" t="str">
        <f t="shared" si="12"/>
        <v/>
      </c>
      <c r="AC21" s="90" t="str">
        <f t="shared" si="13"/>
        <v/>
      </c>
      <c r="AD21" s="91" t="str">
        <f t="shared" si="14"/>
        <v/>
      </c>
      <c r="AE21" s="96"/>
      <c r="AF21" s="89" t="str">
        <f t="shared" si="36"/>
        <v/>
      </c>
      <c r="AG21" s="90" t="str">
        <f t="shared" si="37"/>
        <v/>
      </c>
      <c r="AH21" s="90" t="str">
        <f t="shared" si="15"/>
        <v/>
      </c>
      <c r="AI21" s="91" t="str">
        <f t="shared" si="16"/>
        <v/>
      </c>
      <c r="AJ21" s="96"/>
      <c r="AK21" s="89" t="str">
        <f>IF(AJ21="","",DATE(YEAR(AJ21),MONTH(AJ21)+6,DAY(AJ21)))</f>
        <v/>
      </c>
      <c r="AL21" s="90" t="str">
        <f>IF(OR(AJ21="",AK21="",AK21="NOK",AK21="Non Validé"),"",IF(AJ21="","",DATE(YEAR(AJ21)+1,MONTH(AJ21),DAY(AJ21))))</f>
        <v/>
      </c>
      <c r="AM21" s="90" t="str">
        <f t="shared" si="17"/>
        <v/>
      </c>
      <c r="AN21" s="91" t="str">
        <f t="shared" si="18"/>
        <v/>
      </c>
      <c r="AO21" s="96"/>
      <c r="AP21" s="89" t="str">
        <f t="shared" si="41"/>
        <v/>
      </c>
      <c r="AQ21" s="90" t="str">
        <f t="shared" si="42"/>
        <v/>
      </c>
      <c r="AR21" s="90" t="str">
        <f t="shared" si="43"/>
        <v/>
      </c>
      <c r="AS21" s="91" t="str">
        <f t="shared" si="44"/>
        <v/>
      </c>
      <c r="AT21" s="103"/>
      <c r="AU21" s="89" t="str">
        <f t="shared" si="21"/>
        <v/>
      </c>
      <c r="AV21" s="90" t="str">
        <f t="shared" si="22"/>
        <v/>
      </c>
      <c r="AW21" s="90" t="str">
        <f t="shared" si="23"/>
        <v/>
      </c>
      <c r="AX21" s="91" t="str">
        <f t="shared" si="24"/>
        <v/>
      </c>
      <c r="AY21" s="103"/>
      <c r="AZ21" s="89" t="str">
        <f t="shared" si="25"/>
        <v/>
      </c>
      <c r="BA21" s="90" t="str">
        <f t="shared" si="26"/>
        <v/>
      </c>
      <c r="BB21" s="90" t="str">
        <f t="shared" si="27"/>
        <v/>
      </c>
      <c r="BC21" s="91" t="str">
        <f t="shared" si="28"/>
        <v/>
      </c>
      <c r="BD21" s="92"/>
      <c r="BE21" s="89" t="str">
        <f t="shared" si="29"/>
        <v/>
      </c>
      <c r="BF21" s="90" t="str">
        <f t="shared" si="30"/>
        <v/>
      </c>
      <c r="BG21" s="90" t="str">
        <f t="shared" si="31"/>
        <v/>
      </c>
      <c r="BH21" s="91" t="str">
        <f t="shared" si="32"/>
        <v/>
      </c>
    </row>
    <row r="22" spans="1:60" x14ac:dyDescent="0.25">
      <c r="A22" s="123" t="s">
        <v>98</v>
      </c>
      <c r="B22" s="124" t="s">
        <v>99</v>
      </c>
      <c r="C22" s="125" t="s">
        <v>47</v>
      </c>
      <c r="D22" s="18" t="s">
        <v>52</v>
      </c>
      <c r="E22" s="104" t="s">
        <v>38</v>
      </c>
      <c r="F22" s="110">
        <v>41226</v>
      </c>
      <c r="G22" s="89"/>
      <c r="H22" s="116" t="s">
        <v>120</v>
      </c>
      <c r="I22" s="116" t="s">
        <v>120</v>
      </c>
      <c r="J22" s="117">
        <f>IF(OR(F22="",H22="",H22="NOk",H22="Non Validé",I22="",I22="Nok",I22="Non Validé"),"",IF(F22="","",DATE(YEAR(F22)+2,MONTH(F22),DAY(F22))))</f>
        <v>41956</v>
      </c>
      <c r="K22" s="110"/>
      <c r="L22" s="126" t="str">
        <f>IF(K22="","",DATE(YEAR(K22),MONTH(K22)+6,DAY(K22)))</f>
        <v/>
      </c>
      <c r="M22" s="90" t="str">
        <f>IF(OR(K22="",L22="",L22="NOK",L22="Non Validé"),"",IF(K22="","",DATE(YEAR(K22)+1,MONTH(K22),DAY(K22))))</f>
        <v/>
      </c>
      <c r="N22" s="90" t="str">
        <f t="shared" si="4"/>
        <v/>
      </c>
      <c r="O22" s="127" t="str">
        <f t="shared" si="5"/>
        <v/>
      </c>
      <c r="P22" s="114">
        <v>41452</v>
      </c>
      <c r="Q22" s="115" t="s">
        <v>120</v>
      </c>
      <c r="R22" s="116">
        <f t="shared" si="40"/>
        <v>41817</v>
      </c>
      <c r="S22" s="116">
        <f t="shared" si="7"/>
        <v>42000</v>
      </c>
      <c r="T22" s="117">
        <f t="shared" si="8"/>
        <v>42182</v>
      </c>
      <c r="U22" s="114">
        <v>41521</v>
      </c>
      <c r="V22" s="115" t="s">
        <v>120</v>
      </c>
      <c r="W22" s="116">
        <f t="shared" si="45"/>
        <v>41886</v>
      </c>
      <c r="X22" s="116">
        <f t="shared" si="9"/>
        <v>42067</v>
      </c>
      <c r="Y22" s="117">
        <f t="shared" si="10"/>
        <v>42251</v>
      </c>
      <c r="Z22" s="110">
        <v>41325</v>
      </c>
      <c r="AA22" s="115" t="s">
        <v>121</v>
      </c>
      <c r="AB22" s="116" t="str">
        <f t="shared" si="12"/>
        <v/>
      </c>
      <c r="AC22" s="116" t="str">
        <f t="shared" si="13"/>
        <v/>
      </c>
      <c r="AD22" s="117" t="str">
        <f t="shared" si="14"/>
        <v/>
      </c>
      <c r="AE22" s="114">
        <v>41296</v>
      </c>
      <c r="AF22" s="115" t="s">
        <v>120</v>
      </c>
      <c r="AG22" s="116" t="s">
        <v>120</v>
      </c>
      <c r="AH22" s="116">
        <f t="shared" si="15"/>
        <v>41842</v>
      </c>
      <c r="AI22" s="117">
        <f t="shared" si="16"/>
        <v>42026</v>
      </c>
      <c r="AJ22" s="114">
        <v>41289</v>
      </c>
      <c r="AK22" s="115" t="s">
        <v>120</v>
      </c>
      <c r="AL22" s="116" t="s">
        <v>120</v>
      </c>
      <c r="AM22" s="116">
        <f t="shared" si="17"/>
        <v>41835</v>
      </c>
      <c r="AN22" s="117">
        <f t="shared" si="18"/>
        <v>42019</v>
      </c>
      <c r="AO22" s="114">
        <v>41708</v>
      </c>
      <c r="AP22" s="115">
        <f t="shared" si="41"/>
        <v>41892</v>
      </c>
      <c r="AQ22" s="116">
        <f t="shared" si="42"/>
        <v>42073</v>
      </c>
      <c r="AR22" s="116">
        <f t="shared" si="43"/>
        <v>42257</v>
      </c>
      <c r="AS22" s="117">
        <f t="shared" si="44"/>
        <v>42439</v>
      </c>
      <c r="AT22" s="119"/>
      <c r="AU22" s="115" t="str">
        <f t="shared" si="21"/>
        <v/>
      </c>
      <c r="AV22" s="116" t="str">
        <f t="shared" si="22"/>
        <v/>
      </c>
      <c r="AW22" s="116" t="str">
        <f t="shared" si="23"/>
        <v/>
      </c>
      <c r="AX22" s="117" t="str">
        <f t="shared" si="24"/>
        <v/>
      </c>
      <c r="AY22" s="119"/>
      <c r="AZ22" s="115" t="str">
        <f t="shared" si="25"/>
        <v/>
      </c>
      <c r="BA22" s="116" t="str">
        <f t="shared" si="26"/>
        <v/>
      </c>
      <c r="BB22" s="116" t="str">
        <f t="shared" si="27"/>
        <v/>
      </c>
      <c r="BC22" s="117" t="str">
        <f t="shared" si="28"/>
        <v/>
      </c>
      <c r="BD22" s="120"/>
      <c r="BE22" s="115" t="str">
        <f t="shared" si="29"/>
        <v/>
      </c>
      <c r="BF22" s="116" t="str">
        <f t="shared" si="30"/>
        <v/>
      </c>
      <c r="BG22" s="116" t="str">
        <f t="shared" si="31"/>
        <v/>
      </c>
      <c r="BH22" s="117" t="str">
        <f t="shared" si="32"/>
        <v/>
      </c>
    </row>
    <row r="23" spans="1:60" x14ac:dyDescent="0.25">
      <c r="A23" s="128" t="s">
        <v>101</v>
      </c>
      <c r="B23" s="129" t="s">
        <v>102</v>
      </c>
      <c r="C23" s="130" t="s">
        <v>42</v>
      </c>
      <c r="D23" s="18" t="s">
        <v>103</v>
      </c>
      <c r="E23" s="67" t="s">
        <v>69</v>
      </c>
      <c r="F23" s="110">
        <v>41164</v>
      </c>
      <c r="G23" s="89"/>
      <c r="H23" s="116" t="s">
        <v>120</v>
      </c>
      <c r="I23" s="116" t="s">
        <v>120</v>
      </c>
      <c r="J23" s="117">
        <f>IF(OR(F23="",H23="",H23="NOk",H23="Non Validé",I23="",I23="Nok",I23="Non Validé"),"",IF(F23="","",DATE(YEAR(F23)+2,MONTH(F23),DAY(F23))))</f>
        <v>41894</v>
      </c>
      <c r="K23" s="110">
        <v>41366</v>
      </c>
      <c r="L23" s="112" t="s">
        <v>120</v>
      </c>
      <c r="M23" s="90" t="s">
        <v>120</v>
      </c>
      <c r="N23" s="90">
        <f t="shared" si="4"/>
        <v>41914</v>
      </c>
      <c r="O23" s="101">
        <f t="shared" si="5"/>
        <v>42096</v>
      </c>
      <c r="P23" s="118"/>
      <c r="Q23" s="115" t="str">
        <f>IF(P23="","",DATE(YEAR(P23),MONTH(P23)+6,DAY(P23)))</f>
        <v/>
      </c>
      <c r="R23" s="116" t="str">
        <f t="shared" si="40"/>
        <v/>
      </c>
      <c r="S23" s="116" t="str">
        <f t="shared" si="7"/>
        <v/>
      </c>
      <c r="T23" s="117" t="str">
        <f t="shared" si="8"/>
        <v/>
      </c>
      <c r="U23" s="114">
        <v>41521</v>
      </c>
      <c r="V23" s="115" t="s">
        <v>120</v>
      </c>
      <c r="W23" s="116">
        <f t="shared" si="45"/>
        <v>41886</v>
      </c>
      <c r="X23" s="116">
        <f t="shared" si="9"/>
        <v>42067</v>
      </c>
      <c r="Y23" s="117">
        <f t="shared" si="10"/>
        <v>42251</v>
      </c>
      <c r="Z23" s="111"/>
      <c r="AA23" s="115" t="str">
        <f>IF(Z23="","",DATE(YEAR(Z23),MONTH(Z23)+6,DAY(Z23)))</f>
        <v/>
      </c>
      <c r="AB23" s="116" t="str">
        <f t="shared" si="12"/>
        <v/>
      </c>
      <c r="AC23" s="116" t="str">
        <f t="shared" si="13"/>
        <v/>
      </c>
      <c r="AD23" s="117" t="str">
        <f t="shared" si="14"/>
        <v/>
      </c>
      <c r="AE23" s="118"/>
      <c r="AF23" s="115" t="str">
        <f>IF(AE23="","",DATE(YEAR(AE23),MONTH(AE23)+6,DAY(AE23)))</f>
        <v/>
      </c>
      <c r="AG23" s="116" t="str">
        <f>IF(OR(AE23="",AF23="",AF23="NOK",AF23="Non Validé"),"",IF(AE23="","",DATE(YEAR(AE23)+1,MONTH(AE23),DAY(AE23))))</f>
        <v/>
      </c>
      <c r="AH23" s="116" t="str">
        <f t="shared" si="15"/>
        <v/>
      </c>
      <c r="AI23" s="117" t="str">
        <f t="shared" si="16"/>
        <v/>
      </c>
      <c r="AJ23" s="114">
        <v>41722</v>
      </c>
      <c r="AK23" s="115">
        <f>IF(AJ23="","",DATE(YEAR(AJ23),MONTH(AJ23)+6,DAY(AJ23)))</f>
        <v>41906</v>
      </c>
      <c r="AL23" s="116">
        <f>IF(OR(AJ23="",AK23="",AK23="NOK",AK23="Non Validé"),"",IF(AJ23="","",DATE(YEAR(AJ23)+1,MONTH(AJ23),DAY(AJ23))))</f>
        <v>42087</v>
      </c>
      <c r="AM23" s="116">
        <f t="shared" si="17"/>
        <v>42271</v>
      </c>
      <c r="AN23" s="117">
        <f t="shared" si="18"/>
        <v>42453</v>
      </c>
      <c r="AO23" s="118"/>
      <c r="AP23" s="115" t="str">
        <f t="shared" si="41"/>
        <v/>
      </c>
      <c r="AQ23" s="116" t="str">
        <f t="shared" si="42"/>
        <v/>
      </c>
      <c r="AR23" s="116" t="str">
        <f t="shared" si="43"/>
        <v/>
      </c>
      <c r="AS23" s="117" t="str">
        <f t="shared" si="44"/>
        <v/>
      </c>
      <c r="AT23" s="119"/>
      <c r="AU23" s="115" t="str">
        <f t="shared" si="21"/>
        <v/>
      </c>
      <c r="AV23" s="116" t="str">
        <f t="shared" si="22"/>
        <v/>
      </c>
      <c r="AW23" s="116" t="str">
        <f t="shared" si="23"/>
        <v/>
      </c>
      <c r="AX23" s="117" t="str">
        <f t="shared" si="24"/>
        <v/>
      </c>
      <c r="AY23" s="119"/>
      <c r="AZ23" s="115" t="str">
        <f t="shared" si="25"/>
        <v/>
      </c>
      <c r="BA23" s="116" t="str">
        <f t="shared" si="26"/>
        <v/>
      </c>
      <c r="BB23" s="116" t="str">
        <f t="shared" si="27"/>
        <v/>
      </c>
      <c r="BC23" s="117" t="str">
        <f t="shared" si="28"/>
        <v/>
      </c>
      <c r="BD23" s="120"/>
      <c r="BE23" s="115" t="str">
        <f t="shared" si="29"/>
        <v/>
      </c>
      <c r="BF23" s="116" t="str">
        <f t="shared" si="30"/>
        <v/>
      </c>
      <c r="BG23" s="116" t="str">
        <f t="shared" si="31"/>
        <v/>
      </c>
      <c r="BH23" s="117" t="str">
        <f t="shared" si="32"/>
        <v/>
      </c>
    </row>
    <row r="24" spans="1:60" x14ac:dyDescent="0.25">
      <c r="A24" s="128" t="s">
        <v>105</v>
      </c>
      <c r="B24" s="129" t="s">
        <v>106</v>
      </c>
      <c r="C24" s="130" t="s">
        <v>55</v>
      </c>
      <c r="D24" s="60" t="s">
        <v>56</v>
      </c>
      <c r="E24" s="67" t="s">
        <v>57</v>
      </c>
      <c r="F24" s="110">
        <v>41438</v>
      </c>
      <c r="G24" s="115">
        <f>IF(F24="","",DATE(YEAR(F24),MONTH(F24)+6,DAY(F24)))</f>
        <v>41621</v>
      </c>
      <c r="H24" s="116">
        <f>IF(OR(F24="",G24="",G24="NOK",G24="Non Validé"),"",IF(F24="","",DATE(YEAR(F24)+1,MONTH(F24),DAY(F24))))</f>
        <v>41803</v>
      </c>
      <c r="I24" s="116">
        <f>IF(OR(F24="",G24="",G24="NOk",G24="Non Validé",H24="",H24="NOk",H24="Non Validé"),"",IF(F24="","",DATE(YEAR(F24)+1,MONTH(F24)+6,DAY(F24))))</f>
        <v>41986</v>
      </c>
      <c r="J24" s="117">
        <f>IF(OR(F24="",G24="",G24="NOK",G24="Non Validé",H24="",H24="NOk",H24="Non Validé",I24="",I24="Nok",I24="Non Validé"),"",IF(F24="","",DATE(YEAR(F24)+2,MONTH(F24),DAY(F24))))</f>
        <v>42168</v>
      </c>
      <c r="K24" s="111"/>
      <c r="L24" s="126" t="str">
        <f>IF(K24="","",DATE(YEAR(K24),MONTH(K24)+6,DAY(K24)))</f>
        <v/>
      </c>
      <c r="M24" s="90" t="str">
        <f>IF(OR(K24="",L24="",L24="NOK",L24="Non Validé"),"",IF(K24="","",DATE(YEAR(K24)+1,MONTH(K24),DAY(K24))))</f>
        <v/>
      </c>
      <c r="N24" s="90" t="str">
        <f t="shared" si="4"/>
        <v/>
      </c>
      <c r="O24" s="127" t="str">
        <f t="shared" si="5"/>
        <v/>
      </c>
      <c r="P24" s="118"/>
      <c r="Q24" s="115" t="str">
        <f>IF(P24="","",DATE(YEAR(P24),MONTH(P24)+6,DAY(P24)))</f>
        <v/>
      </c>
      <c r="R24" s="116" t="str">
        <f t="shared" si="40"/>
        <v/>
      </c>
      <c r="S24" s="116" t="str">
        <f t="shared" si="7"/>
        <v/>
      </c>
      <c r="T24" s="117" t="str">
        <f t="shared" si="8"/>
        <v/>
      </c>
      <c r="U24" s="118"/>
      <c r="V24" s="115" t="str">
        <f>IF(U24="","",DATE(YEAR(U24),MONTH(U24)+6,DAY(U24)))</f>
        <v/>
      </c>
      <c r="W24" s="116" t="str">
        <f t="shared" si="45"/>
        <v/>
      </c>
      <c r="X24" s="116" t="str">
        <f t="shared" si="9"/>
        <v/>
      </c>
      <c r="Y24" s="117" t="str">
        <f t="shared" si="10"/>
        <v/>
      </c>
      <c r="Z24" s="111"/>
      <c r="AA24" s="115" t="str">
        <f>IF(Z24="","",DATE(YEAR(Z24),MONTH(Z24)+6,DAY(Z24)))</f>
        <v/>
      </c>
      <c r="AB24" s="116" t="str">
        <f t="shared" si="12"/>
        <v/>
      </c>
      <c r="AC24" s="116" t="str">
        <f t="shared" si="13"/>
        <v/>
      </c>
      <c r="AD24" s="117" t="str">
        <f t="shared" si="14"/>
        <v/>
      </c>
      <c r="AE24" s="118"/>
      <c r="AF24" s="115" t="str">
        <f>IF(AE24="","",DATE(YEAR(AE24),MONTH(AE24)+6,DAY(AE24)))</f>
        <v/>
      </c>
      <c r="AG24" s="116" t="str">
        <f>IF(OR(AE24="",AF24="",AF24="NOK",AF24="Non Validé"),"",IF(AE24="","",DATE(YEAR(AE24)+1,MONTH(AE24),DAY(AE24))))</f>
        <v/>
      </c>
      <c r="AH24" s="116" t="str">
        <f t="shared" si="15"/>
        <v/>
      </c>
      <c r="AI24" s="117" t="str">
        <f t="shared" si="16"/>
        <v/>
      </c>
      <c r="AJ24" s="118"/>
      <c r="AK24" s="115" t="str">
        <f>IF(AJ24="","",DATE(YEAR(AJ24),MONTH(AJ24)+6,DAY(AJ24)))</f>
        <v/>
      </c>
      <c r="AL24" s="116" t="str">
        <f>IF(OR(AJ24="",AK24="",AK24="NOK",AK24="Non Validé"),"",IF(AJ24="","",DATE(YEAR(AJ24)+1,MONTH(AJ24),DAY(AJ24))))</f>
        <v/>
      </c>
      <c r="AM24" s="116" t="str">
        <f t="shared" si="17"/>
        <v/>
      </c>
      <c r="AN24" s="117" t="str">
        <f t="shared" si="18"/>
        <v/>
      </c>
      <c r="AO24" s="118"/>
      <c r="AP24" s="115" t="str">
        <f t="shared" si="41"/>
        <v/>
      </c>
      <c r="AQ24" s="116" t="str">
        <f t="shared" si="42"/>
        <v/>
      </c>
      <c r="AR24" s="116" t="str">
        <f t="shared" si="43"/>
        <v/>
      </c>
      <c r="AS24" s="117" t="str">
        <f t="shared" si="44"/>
        <v/>
      </c>
      <c r="AT24" s="119"/>
      <c r="AU24" s="115" t="str">
        <f t="shared" si="21"/>
        <v/>
      </c>
      <c r="AV24" s="116" t="str">
        <f t="shared" si="22"/>
        <v/>
      </c>
      <c r="AW24" s="116" t="str">
        <f t="shared" si="23"/>
        <v/>
      </c>
      <c r="AX24" s="117" t="str">
        <f t="shared" si="24"/>
        <v/>
      </c>
      <c r="AY24" s="119"/>
      <c r="AZ24" s="115" t="str">
        <f t="shared" si="25"/>
        <v/>
      </c>
      <c r="BA24" s="116" t="str">
        <f t="shared" si="26"/>
        <v/>
      </c>
      <c r="BB24" s="116" t="str">
        <f t="shared" si="27"/>
        <v/>
      </c>
      <c r="BC24" s="117" t="str">
        <f t="shared" si="28"/>
        <v/>
      </c>
      <c r="BD24" s="120"/>
      <c r="BE24" s="115" t="str">
        <f t="shared" si="29"/>
        <v/>
      </c>
      <c r="BF24" s="116" t="str">
        <f t="shared" si="30"/>
        <v/>
      </c>
      <c r="BG24" s="116" t="str">
        <f t="shared" si="31"/>
        <v/>
      </c>
      <c r="BH24" s="117" t="str">
        <f t="shared" si="32"/>
        <v/>
      </c>
    </row>
    <row r="25" spans="1:60" x14ac:dyDescent="0.25">
      <c r="A25" s="137" t="s">
        <v>108</v>
      </c>
      <c r="B25" s="140" t="s">
        <v>109</v>
      </c>
      <c r="C25" s="125" t="s">
        <v>42</v>
      </c>
      <c r="D25" s="18" t="s">
        <v>110</v>
      </c>
      <c r="E25" s="104" t="s">
        <v>111</v>
      </c>
      <c r="F25" s="131"/>
      <c r="G25" s="86" t="str">
        <f>IF(F25="","",DATE(YEAR(F25),MONTH(F25)+6,DAY(F25)))</f>
        <v/>
      </c>
      <c r="H25" s="87" t="str">
        <f>IF(OR(F25="",G25="",G25="NOK",G25="Non Validé"),"",IF(F25="","",DATE(YEAR(F25)+1,MONTH(F25),DAY(F25))))</f>
        <v/>
      </c>
      <c r="I25" s="90" t="str">
        <f>IF(OR(F25="",G25="",G25="NOk",G25="Non Validé",H25="",H25="NOk",H25="Non Validé"),"",IF(F25="","",DATE(YEAR(F25)+1,MONTH(F25)+6,DAY(F25))))</f>
        <v/>
      </c>
      <c r="J25" s="91" t="str">
        <f>IF(OR(F25="",G25="",G25="NOK",G25="Non Validé",H25="",H25="NOk",H25="Non Validé",I25="",I25="Nok",I25="Non Validé"),"",IF(F25="","",DATE(YEAR(F25)+2,MONTH(F25),DAY(F25))))</f>
        <v/>
      </c>
      <c r="K25" s="58"/>
      <c r="L25" s="112" t="str">
        <f>IF(K25="","",DATE(YEAR(K25),MONTH(K25)+6,DAY(K25)))</f>
        <v/>
      </c>
      <c r="M25" s="90" t="str">
        <f>IF(OR(K25="",L25="",L25="NOK",L25="Non Validé"),"",IF(K25="","",DATE(YEAR(K25)+1,MONTH(K25),DAY(K25))))</f>
        <v/>
      </c>
      <c r="N25" s="90" t="str">
        <f t="shared" si="4"/>
        <v/>
      </c>
      <c r="O25" s="113" t="str">
        <f t="shared" si="5"/>
        <v/>
      </c>
      <c r="P25" s="132"/>
      <c r="Q25" s="89" t="str">
        <f>IF(P25="","",DATE(YEAR(P25),MONTH(P25)+6,DAY(P25)))</f>
        <v/>
      </c>
      <c r="R25" s="90" t="str">
        <f t="shared" si="40"/>
        <v/>
      </c>
      <c r="S25" s="90" t="str">
        <f t="shared" si="7"/>
        <v/>
      </c>
      <c r="T25" s="91" t="str">
        <f t="shared" si="8"/>
        <v/>
      </c>
      <c r="U25" s="132"/>
      <c r="V25" s="89" t="str">
        <f>IF(U25="","",DATE(YEAR(U25),MONTH(U25)+6,DAY(U25)))</f>
        <v/>
      </c>
      <c r="W25" s="90" t="str">
        <f t="shared" si="45"/>
        <v/>
      </c>
      <c r="X25" s="90" t="str">
        <f t="shared" si="9"/>
        <v/>
      </c>
      <c r="Y25" s="91" t="str">
        <f t="shared" si="10"/>
        <v/>
      </c>
      <c r="Z25" s="58"/>
      <c r="AA25" s="89" t="str">
        <f>IF(Z25="","",DATE(YEAR(Z25),MONTH(Z25)+6,DAY(Z25)))</f>
        <v/>
      </c>
      <c r="AB25" s="90" t="str">
        <f t="shared" si="12"/>
        <v/>
      </c>
      <c r="AC25" s="90" t="str">
        <f t="shared" si="13"/>
        <v/>
      </c>
      <c r="AD25" s="91" t="str">
        <f t="shared" si="14"/>
        <v/>
      </c>
      <c r="AE25" s="132"/>
      <c r="AF25" s="89" t="str">
        <f>IF(AE25="","",DATE(YEAR(AE25),MONTH(AE25)+6,DAY(AE25)))</f>
        <v/>
      </c>
      <c r="AG25" s="90" t="str">
        <f>IF(OR(AE25="",AF25="",AF25="NOK",AF25="Non Validé"),"",IF(AE25="","",DATE(YEAR(AE25)+1,MONTH(AE25),DAY(AE25))))</f>
        <v/>
      </c>
      <c r="AH25" s="90" t="str">
        <f t="shared" si="15"/>
        <v/>
      </c>
      <c r="AI25" s="91" t="str">
        <f t="shared" si="16"/>
        <v/>
      </c>
      <c r="AJ25" s="132"/>
      <c r="AK25" s="89" t="str">
        <f>IF(AJ25="","",DATE(YEAR(AJ25),MONTH(AJ25)+6,DAY(AJ25)))</f>
        <v/>
      </c>
      <c r="AL25" s="90" t="str">
        <f>IF(OR(AJ25="",AK25="",AK25="NOK",AK25="Non Validé"),"",IF(AJ25="","",DATE(YEAR(AJ25)+1,MONTH(AJ25),DAY(AJ25))))</f>
        <v/>
      </c>
      <c r="AM25" s="90" t="str">
        <f t="shared" si="17"/>
        <v/>
      </c>
      <c r="AN25" s="91" t="str">
        <f t="shared" si="18"/>
        <v/>
      </c>
      <c r="AO25" s="132"/>
      <c r="AP25" s="89" t="str">
        <f t="shared" si="41"/>
        <v/>
      </c>
      <c r="AQ25" s="90" t="str">
        <f t="shared" si="42"/>
        <v/>
      </c>
      <c r="AR25" s="90" t="str">
        <f t="shared" si="43"/>
        <v/>
      </c>
      <c r="AS25" s="91" t="str">
        <f t="shared" si="44"/>
        <v/>
      </c>
      <c r="AT25" s="133"/>
      <c r="AU25" s="89" t="str">
        <f t="shared" si="21"/>
        <v/>
      </c>
      <c r="AV25" s="90" t="str">
        <f t="shared" si="22"/>
        <v/>
      </c>
      <c r="AW25" s="90" t="str">
        <f t="shared" si="23"/>
        <v/>
      </c>
      <c r="AX25" s="91" t="str">
        <f t="shared" si="24"/>
        <v/>
      </c>
      <c r="AY25" s="133"/>
      <c r="AZ25" s="89" t="str">
        <f t="shared" si="25"/>
        <v/>
      </c>
      <c r="BA25" s="90" t="str">
        <f t="shared" si="26"/>
        <v/>
      </c>
      <c r="BB25" s="90" t="str">
        <f t="shared" si="27"/>
        <v/>
      </c>
      <c r="BC25" s="91" t="str">
        <f t="shared" si="28"/>
        <v/>
      </c>
      <c r="BD25" s="23"/>
      <c r="BE25" s="89" t="str">
        <f t="shared" si="29"/>
        <v/>
      </c>
      <c r="BF25" s="90" t="str">
        <f t="shared" si="30"/>
        <v/>
      </c>
      <c r="BG25" s="90" t="str">
        <f t="shared" si="31"/>
        <v/>
      </c>
      <c r="BH25" s="91" t="str">
        <f t="shared" si="32"/>
        <v/>
      </c>
    </row>
    <row r="26" spans="1:60" x14ac:dyDescent="0.25">
      <c r="A26" s="138" t="s">
        <v>112</v>
      </c>
      <c r="B26" s="141" t="s">
        <v>113</v>
      </c>
      <c r="C26" s="142" t="s">
        <v>42</v>
      </c>
      <c r="D26" s="75" t="s">
        <v>43</v>
      </c>
      <c r="E26" s="134" t="s">
        <v>69</v>
      </c>
      <c r="F26" s="131"/>
      <c r="G26" s="89" t="str">
        <f>IF(F26="","",DATE(YEAR(F26),MONTH(F26)+6,DAY(F26)))</f>
        <v/>
      </c>
      <c r="H26" s="90" t="str">
        <f>IF(OR(F26="",G26="",G26="NOK",G26="Non Validé"),"",IF(F26="","",DATE(YEAR(F26)+1,MONTH(F26),DAY(F26))))</f>
        <v/>
      </c>
      <c r="I26" s="90" t="str">
        <f>IF(OR(F26="",G26="",G26="NOk",G26="Non Validé",H26="",H26="NOk",H26="Non Validé"),"",IF(F26="","",DATE(YEAR(F26)+1,MONTH(F26)+6,DAY(F26))))</f>
        <v/>
      </c>
      <c r="J26" s="91" t="str">
        <f>IF(OR(F26="",G26="",G26="NOK",G26="Non Validé",H26="",H26="NOk",H26="Non Validé",I26="",I26="Nok",I26="Non Validé"),"",IF(F26="","",DATE(YEAR(F26)+2,MONTH(F26),DAY(F26))))</f>
        <v/>
      </c>
      <c r="K26" s="131"/>
      <c r="L26" s="112" t="str">
        <f>IF(K26="","",DATE(YEAR(K26),MONTH(K26)+6,DAY(K26)))</f>
        <v/>
      </c>
      <c r="M26" s="90" t="str">
        <f>IF(OR(K26="",L26="",L26="NOK",L26="Non Validé"),"",IF(K26="","",DATE(YEAR(K26)+1,MONTH(K26),DAY(K26))))</f>
        <v/>
      </c>
      <c r="N26" s="90" t="str">
        <f t="shared" si="4"/>
        <v/>
      </c>
      <c r="O26" s="113" t="str">
        <f t="shared" si="5"/>
        <v/>
      </c>
      <c r="P26" s="135"/>
      <c r="Q26" s="89" t="str">
        <f>IF(P26="","",DATE(YEAR(P26),MONTH(P26)+6,DAY(P26)))</f>
        <v/>
      </c>
      <c r="R26" s="90" t="str">
        <f t="shared" si="40"/>
        <v/>
      </c>
      <c r="S26" s="90" t="str">
        <f t="shared" si="7"/>
        <v/>
      </c>
      <c r="T26" s="91" t="str">
        <f t="shared" si="8"/>
        <v/>
      </c>
      <c r="U26" s="135"/>
      <c r="V26" s="89" t="str">
        <f>IF(U26="","",DATE(YEAR(U26),MONTH(U26)+6,DAY(U26)))</f>
        <v/>
      </c>
      <c r="W26" s="90" t="str">
        <f t="shared" si="45"/>
        <v/>
      </c>
      <c r="X26" s="90" t="str">
        <f t="shared" si="9"/>
        <v/>
      </c>
      <c r="Y26" s="91" t="str">
        <f t="shared" si="10"/>
        <v/>
      </c>
      <c r="Z26" s="131"/>
      <c r="AA26" s="89" t="str">
        <f>IF(Z26="","",DATE(YEAR(Z26),MONTH(Z26)+6,DAY(Z26)))</f>
        <v/>
      </c>
      <c r="AB26" s="90" t="str">
        <f t="shared" si="12"/>
        <v/>
      </c>
      <c r="AC26" s="90" t="str">
        <f t="shared" si="13"/>
        <v/>
      </c>
      <c r="AD26" s="91" t="str">
        <f t="shared" si="14"/>
        <v/>
      </c>
      <c r="AE26" s="135"/>
      <c r="AF26" s="89" t="str">
        <f>IF(AE26="","",DATE(YEAR(AE26),MONTH(AE26)+6,DAY(AE26)))</f>
        <v/>
      </c>
      <c r="AG26" s="90" t="str">
        <f>IF(OR(AE26="",AF26="",AF26="NOK",AF26="Non Validé"),"",IF(AE26="","",DATE(YEAR(AE26)+1,MONTH(AE26),DAY(AE26))))</f>
        <v/>
      </c>
      <c r="AH26" s="90" t="str">
        <f t="shared" si="15"/>
        <v/>
      </c>
      <c r="AI26" s="91" t="str">
        <f t="shared" si="16"/>
        <v/>
      </c>
      <c r="AJ26" s="145"/>
      <c r="AK26" s="89" t="str">
        <f>IF(AJ26="","",DATE(YEAR(AJ26),MONTH(AJ26)+6,DAY(AJ26)))</f>
        <v/>
      </c>
      <c r="AL26" s="90" t="str">
        <f>IF(OR(AJ26="",AK26="",AK26="NOK",AK26="Non Validé"),"",IF(AJ26="","",DATE(YEAR(AJ26)+1,MONTH(AJ26),DAY(AJ26))))</f>
        <v/>
      </c>
      <c r="AM26" s="90" t="str">
        <f t="shared" si="17"/>
        <v/>
      </c>
      <c r="AN26" s="91" t="str">
        <f t="shared" si="18"/>
        <v/>
      </c>
      <c r="AO26" s="135"/>
      <c r="AP26" s="89" t="str">
        <f t="shared" si="41"/>
        <v/>
      </c>
      <c r="AQ26" s="90" t="str">
        <f t="shared" si="42"/>
        <v/>
      </c>
      <c r="AR26" s="90" t="str">
        <f t="shared" si="43"/>
        <v/>
      </c>
      <c r="AS26" s="91" t="str">
        <f t="shared" si="44"/>
        <v/>
      </c>
      <c r="AT26" s="133"/>
      <c r="AU26" s="89" t="str">
        <f t="shared" si="21"/>
        <v/>
      </c>
      <c r="AV26" s="90" t="str">
        <f t="shared" si="22"/>
        <v/>
      </c>
      <c r="AW26" s="90" t="str">
        <f t="shared" si="23"/>
        <v/>
      </c>
      <c r="AX26" s="91" t="str">
        <f t="shared" si="24"/>
        <v/>
      </c>
      <c r="AY26" s="133"/>
      <c r="AZ26" s="89" t="str">
        <f t="shared" si="25"/>
        <v/>
      </c>
      <c r="BA26" s="90" t="str">
        <f t="shared" si="26"/>
        <v/>
      </c>
      <c r="BB26" s="90" t="str">
        <f t="shared" si="27"/>
        <v/>
      </c>
      <c r="BC26" s="91" t="str">
        <f t="shared" si="28"/>
        <v/>
      </c>
      <c r="BD26" s="23"/>
      <c r="BE26" s="89" t="str">
        <f t="shared" si="29"/>
        <v/>
      </c>
      <c r="BF26" s="90" t="str">
        <f t="shared" si="30"/>
        <v/>
      </c>
      <c r="BG26" s="90" t="str">
        <f t="shared" si="31"/>
        <v/>
      </c>
      <c r="BH26" s="91" t="str">
        <f t="shared" si="32"/>
        <v/>
      </c>
    </row>
  </sheetData>
  <autoFilter ref="A5:BH5">
    <sortState ref="A6:BH25">
      <sortCondition ref="A5"/>
    </sortState>
  </autoFilter>
  <mergeCells count="11">
    <mergeCell ref="AJ4:AN4"/>
    <mergeCell ref="AO4:AS4"/>
    <mergeCell ref="AT4:AX4"/>
    <mergeCell ref="AY4:BC4"/>
    <mergeCell ref="BD4:BH4"/>
    <mergeCell ref="AE4:AI4"/>
    <mergeCell ref="F4:J4"/>
    <mergeCell ref="K4:O4"/>
    <mergeCell ref="P4:T4"/>
    <mergeCell ref="U4:Y4"/>
    <mergeCell ref="Z4:AD4"/>
  </mergeCells>
  <conditionalFormatting sqref="AZ6 AZ22:AZ24">
    <cfRule type="containsText" dxfId="983" priority="979" operator="containsText" text="Non Validé">
      <formula>NOT(ISERROR(SEARCH("Non Validé",AZ6)))</formula>
    </cfRule>
  </conditionalFormatting>
  <conditionalFormatting sqref="L24:O26 AF6:AI6 AA6:AD6 V6:Y6 Q6:T6 L6:O6 AK6:AN6 L22:O22 AK22:AN26 Q22:T26 V22:Y26 AA22:AD26 AF22:AI26">
    <cfRule type="timePeriod" dxfId="982" priority="967" timePeriod="nextMonth">
      <formula>AND(MONTH(L6)=MONTH(EDATE(TODAY(),0+1)),YEAR(L6)=YEAR(EDATE(TODAY(),0+1)))</formula>
    </cfRule>
    <cfRule type="timePeriod" dxfId="981" priority="980" timePeriod="thisMonth">
      <formula>AND(MONTH(L6)=MONTH(TODAY()),YEAR(L6)=YEAR(TODAY()))</formula>
    </cfRule>
    <cfRule type="containsText" dxfId="980" priority="981" operator="containsText" text="Non Validé">
      <formula>NOT(ISERROR(SEARCH("Non Validé",L6)))</formula>
    </cfRule>
    <cfRule type="containsText" dxfId="979" priority="982" operator="containsText" text="NOk">
      <formula>NOT(ISERROR(SEARCH("NOk",L6)))</formula>
    </cfRule>
    <cfRule type="expression" dxfId="978" priority="983">
      <formula>L6&lt;TODAY()+11</formula>
    </cfRule>
    <cfRule type="containsText" dxfId="977" priority="984" operator="containsText" text="Validé">
      <formula>NOT(ISERROR(SEARCH("Validé",L6)))</formula>
    </cfRule>
  </conditionalFormatting>
  <conditionalFormatting sqref="BE6:BH6 AU6:AX6 AU22:AX26 BE22:BH26">
    <cfRule type="containsText" dxfId="976" priority="963" operator="containsText" text="Non Validé">
      <formula>NOT(ISERROR(SEARCH("Non Validé",AU6)))</formula>
    </cfRule>
    <cfRule type="timePeriod" dxfId="975" priority="965" timePeriod="nextMonth">
      <formula>AND(MONTH(AU6)=MONTH(EDATE(TODAY(),0+1)),YEAR(AU6)=YEAR(EDATE(TODAY(),0+1)))</formula>
    </cfRule>
    <cfRule type="containsText" dxfId="974" priority="972" operator="containsText" text="NOk">
      <formula>NOT(ISERROR(SEARCH("NOk",AU6)))</formula>
    </cfRule>
    <cfRule type="expression" dxfId="973" priority="973">
      <formula>AU6&lt;TODAY()+11</formula>
    </cfRule>
    <cfRule type="containsText" dxfId="972" priority="974" operator="containsText" text="Validé">
      <formula>NOT(ISERROR(SEARCH("Validé",AU6)))</formula>
    </cfRule>
    <cfRule type="timePeriod" dxfId="971" priority="975" timePeriod="thisMonth">
      <formula>AND(MONTH(AU6)=MONTH(TODAY()),YEAR(AU6)=YEAR(TODAY()))</formula>
    </cfRule>
  </conditionalFormatting>
  <conditionalFormatting sqref="AZ6:BC6 AZ22:BC26">
    <cfRule type="containsText" dxfId="970" priority="962" operator="containsText" text="NOk">
      <formula>NOT(ISERROR(SEARCH("NOk",AZ6)))</formula>
    </cfRule>
    <cfRule type="timePeriod" dxfId="969" priority="964" timePeriod="nextMonth">
      <formula>AND(MONTH(AZ6)=MONTH(EDATE(TODAY(),0+1)),YEAR(AZ6)=YEAR(EDATE(TODAY(),0+1)))</formula>
    </cfRule>
    <cfRule type="containsText" dxfId="968" priority="968" operator="containsText" text="Non Validé">
      <formula>NOT(ISERROR(SEARCH("Non Validé",AZ6)))</formula>
    </cfRule>
    <cfRule type="expression" dxfId="967" priority="969">
      <formula>AZ6&lt;TODAY()+11</formula>
    </cfRule>
    <cfRule type="containsText" dxfId="966" priority="970" operator="containsText" text="Validé">
      <formula>NOT(ISERROR(SEARCH("Validé",AZ6)))</formula>
    </cfRule>
    <cfRule type="timePeriod" dxfId="965" priority="971" timePeriod="thisMonth">
      <formula>AND(MONTH(AZ6)=MONTH(TODAY()),YEAR(AZ6)=YEAR(TODAY()))</formula>
    </cfRule>
  </conditionalFormatting>
  <conditionalFormatting sqref="G6:J6 G24:J26 H22:J23">
    <cfRule type="timePeriod" dxfId="964" priority="955" timePeriod="nextMonth">
      <formula>AND(MONTH(G6)=MONTH(EDATE(TODAY(),0+1)),YEAR(G6)=YEAR(EDATE(TODAY(),0+1)))</formula>
    </cfRule>
    <cfRule type="timePeriod" dxfId="963" priority="956" timePeriod="thisMonth">
      <formula>AND(MONTH(G6)=MONTH(TODAY()),YEAR(G6)=YEAR(TODAY()))</formula>
    </cfRule>
    <cfRule type="containsText" dxfId="962" priority="957" operator="containsText" text="Non Validé">
      <formula>NOT(ISERROR(SEARCH("Non Validé",G6)))</formula>
    </cfRule>
    <cfRule type="containsText" dxfId="961" priority="958" operator="containsText" text="NOk">
      <formula>NOT(ISERROR(SEARCH("NOk",G6)))</formula>
    </cfRule>
    <cfRule type="expression" dxfId="960" priority="959">
      <formula>G6&lt;TODAY()+11</formula>
    </cfRule>
    <cfRule type="containsText" dxfId="959" priority="960" operator="containsText" text="Validé">
      <formula>NOT(ISERROR(SEARCH("Validé",G6)))</formula>
    </cfRule>
  </conditionalFormatting>
  <conditionalFormatting sqref="AP6:AS6 AP22:AS26">
    <cfRule type="expression" dxfId="958" priority="954">
      <formula>AP6&lt;TODAY()-3</formula>
    </cfRule>
    <cfRule type="containsText" dxfId="957" priority="961" operator="containsText" text="NOk">
      <formula>NOT(ISERROR(SEARCH("NOk",AP6)))</formula>
    </cfRule>
    <cfRule type="timePeriod" dxfId="956" priority="966" timePeriod="nextMonth">
      <formula>AND(MONTH(AP6)=MONTH(EDATE(TODAY(),0+1)),YEAR(AP6)=YEAR(EDATE(TODAY(),0+1)))</formula>
    </cfRule>
    <cfRule type="containsText" dxfId="955" priority="976" operator="containsText" text="Non Validé">
      <formula>NOT(ISERROR(SEARCH("Non Validé",AP6)))</formula>
    </cfRule>
    <cfRule type="containsText" dxfId="954" priority="977" operator="containsText" text="Validé">
      <formula>NOT(ISERROR(SEARCH("Validé",AP6)))</formula>
    </cfRule>
    <cfRule type="timePeriod" dxfId="953" priority="978" timePeriod="thisMonth">
      <formula>AND(MONTH(AP6)=MONTH(TODAY()),YEAR(AP6)=YEAR(TODAY()))</formula>
    </cfRule>
  </conditionalFormatting>
  <conditionalFormatting sqref="H23">
    <cfRule type="expression" dxfId="952" priority="948">
      <formula>H23&lt;TODAY()-30</formula>
    </cfRule>
    <cfRule type="containsText" dxfId="951" priority="949" operator="containsText" text="NOk">
      <formula>NOT(ISERROR(SEARCH("NOk",H23)))</formula>
    </cfRule>
    <cfRule type="timePeriod" dxfId="950" priority="950" timePeriod="nextMonth">
      <formula>AND(MONTH(H23)=MONTH(EDATE(TODAY(),0+1)),YEAR(H23)=YEAR(EDATE(TODAY(),0+1)))</formula>
    </cfRule>
    <cfRule type="containsText" dxfId="949" priority="951" operator="containsText" text="Non Validé">
      <formula>NOT(ISERROR(SEARCH("Non Validé",H23)))</formula>
    </cfRule>
    <cfRule type="containsText" dxfId="948" priority="952" operator="containsText" text="Validé">
      <formula>NOT(ISERROR(SEARCH("Validé",H23)))</formula>
    </cfRule>
    <cfRule type="timePeriod" dxfId="947" priority="953" timePeriod="thisMonth">
      <formula>AND(MONTH(H23)=MONTH(TODAY()),YEAR(H23)=YEAR(TODAY()))</formula>
    </cfRule>
  </conditionalFormatting>
  <conditionalFormatting sqref="I23">
    <cfRule type="expression" dxfId="946" priority="942">
      <formula>I23&lt;TODAY()-30</formula>
    </cfRule>
    <cfRule type="containsText" dxfId="945" priority="943" operator="containsText" text="NOk">
      <formula>NOT(ISERROR(SEARCH("NOk",I23)))</formula>
    </cfRule>
    <cfRule type="timePeriod" dxfId="944" priority="944" timePeriod="nextMonth">
      <formula>AND(MONTH(I23)=MONTH(EDATE(TODAY(),0+1)),YEAR(I23)=YEAR(EDATE(TODAY(),0+1)))</formula>
    </cfRule>
    <cfRule type="containsText" dxfId="943" priority="945" operator="containsText" text="Non Validé">
      <formula>NOT(ISERROR(SEARCH("Non Validé",I23)))</formula>
    </cfRule>
    <cfRule type="containsText" dxfId="942" priority="946" operator="containsText" text="Validé">
      <formula>NOT(ISERROR(SEARCH("Validé",I23)))</formula>
    </cfRule>
    <cfRule type="timePeriod" dxfId="941" priority="947" timePeriod="thisMonth">
      <formula>AND(MONTH(I23)=MONTH(TODAY()),YEAR(I23)=YEAR(TODAY()))</formula>
    </cfRule>
  </conditionalFormatting>
  <conditionalFormatting sqref="J23">
    <cfRule type="expression" dxfId="940" priority="936">
      <formula>J23&lt;TODAY()-30</formula>
    </cfRule>
    <cfRule type="containsText" dxfId="939" priority="937" operator="containsText" text="NOk">
      <formula>NOT(ISERROR(SEARCH("NOk",J23)))</formula>
    </cfRule>
    <cfRule type="timePeriod" dxfId="938" priority="938" timePeriod="nextMonth">
      <formula>AND(MONTH(J23)=MONTH(EDATE(TODAY(),0+1)),YEAR(J23)=YEAR(EDATE(TODAY(),0+1)))</formula>
    </cfRule>
    <cfRule type="containsText" dxfId="937" priority="939" operator="containsText" text="Non Validé">
      <formula>NOT(ISERROR(SEARCH("Non Validé",J23)))</formula>
    </cfRule>
    <cfRule type="containsText" dxfId="936" priority="940" operator="containsText" text="Validé">
      <formula>NOT(ISERROR(SEARCH("Validé",J23)))</formula>
    </cfRule>
    <cfRule type="timePeriod" dxfId="935" priority="941" timePeriod="thisMonth">
      <formula>AND(MONTH(J23)=MONTH(TODAY()),YEAR(J23)=YEAR(TODAY()))</formula>
    </cfRule>
  </conditionalFormatting>
  <conditionalFormatting sqref="L23:O23">
    <cfRule type="timePeriod" dxfId="934" priority="930" timePeriod="nextMonth">
      <formula>AND(MONTH(L23)=MONTH(EDATE(TODAY(),0+1)),YEAR(L23)=YEAR(EDATE(TODAY(),0+1)))</formula>
    </cfRule>
    <cfRule type="timePeriod" dxfId="933" priority="931" timePeriod="thisMonth">
      <formula>AND(MONTH(L23)=MONTH(TODAY()),YEAR(L23)=YEAR(TODAY()))</formula>
    </cfRule>
    <cfRule type="containsText" dxfId="932" priority="932" operator="containsText" text="Non Validé">
      <formula>NOT(ISERROR(SEARCH("Non Validé",L23)))</formula>
    </cfRule>
    <cfRule type="containsText" dxfId="931" priority="933" operator="containsText" text="NOk">
      <formula>NOT(ISERROR(SEARCH("NOk",L23)))</formula>
    </cfRule>
    <cfRule type="expression" dxfId="930" priority="934">
      <formula>L23&lt;TODAY()+11</formula>
    </cfRule>
    <cfRule type="containsText" dxfId="929" priority="935" operator="containsText" text="Validé">
      <formula>NOT(ISERROR(SEARCH("Validé",L23)))</formula>
    </cfRule>
  </conditionalFormatting>
  <conditionalFormatting sqref="L23">
    <cfRule type="containsBlanks" dxfId="928" priority="923">
      <formula>LEN(TRIM(L23))=0</formula>
    </cfRule>
  </conditionalFormatting>
  <conditionalFormatting sqref="L23">
    <cfRule type="expression" dxfId="927" priority="924">
      <formula>L23&lt;TODAY()-30</formula>
    </cfRule>
    <cfRule type="containsText" dxfId="926" priority="925" operator="containsText" text="NOk">
      <formula>NOT(ISERROR(SEARCH("NOk",L23)))</formula>
    </cfRule>
    <cfRule type="timePeriod" dxfId="925" priority="926" timePeriod="nextMonth">
      <formula>AND(MONTH(L23)=MONTH(EDATE(TODAY(),0+1)),YEAR(L23)=YEAR(EDATE(TODAY(),0+1)))</formula>
    </cfRule>
    <cfRule type="containsText" dxfId="924" priority="927" operator="containsText" text="Non Validé">
      <formula>NOT(ISERROR(SEARCH("Non Validé",L23)))</formula>
    </cfRule>
    <cfRule type="containsText" dxfId="923" priority="928" operator="containsText" text="Validé">
      <formula>NOT(ISERROR(SEARCH("Validé",L23)))</formula>
    </cfRule>
    <cfRule type="timePeriod" dxfId="922" priority="929" timePeriod="thisMonth">
      <formula>AND(MONTH(L23)=MONTH(TODAY()),YEAR(L23)=YEAR(TODAY()))</formula>
    </cfRule>
  </conditionalFormatting>
  <conditionalFormatting sqref="M23">
    <cfRule type="containsBlanks" dxfId="921" priority="916">
      <formula>LEN(TRIM(M23))=0</formula>
    </cfRule>
  </conditionalFormatting>
  <conditionalFormatting sqref="M23">
    <cfRule type="expression" dxfId="920" priority="917">
      <formula>M23&lt;TODAY()-30</formula>
    </cfRule>
    <cfRule type="containsText" dxfId="919" priority="918" operator="containsText" text="NOk">
      <formula>NOT(ISERROR(SEARCH("NOk",M23)))</formula>
    </cfRule>
    <cfRule type="timePeriod" dxfId="918" priority="919" timePeriod="nextMonth">
      <formula>AND(MONTH(M23)=MONTH(EDATE(TODAY(),0+1)),YEAR(M23)=YEAR(EDATE(TODAY(),0+1)))</formula>
    </cfRule>
    <cfRule type="containsText" dxfId="917" priority="920" operator="containsText" text="Non Validé">
      <formula>NOT(ISERROR(SEARCH("Non Validé",M23)))</formula>
    </cfRule>
    <cfRule type="containsText" dxfId="916" priority="921" operator="containsText" text="Validé">
      <formula>NOT(ISERROR(SEARCH("Validé",M23)))</formula>
    </cfRule>
    <cfRule type="timePeriod" dxfId="915" priority="922" timePeriod="thisMonth">
      <formula>AND(MONTH(M23)=MONTH(TODAY()),YEAR(M23)=YEAR(TODAY()))</formula>
    </cfRule>
  </conditionalFormatting>
  <conditionalFormatting sqref="N23">
    <cfRule type="containsBlanks" dxfId="914" priority="909">
      <formula>LEN(TRIM(N23))=0</formula>
    </cfRule>
  </conditionalFormatting>
  <conditionalFormatting sqref="N23">
    <cfRule type="expression" dxfId="913" priority="910">
      <formula>N23&lt;TODAY()-30</formula>
    </cfRule>
    <cfRule type="containsText" dxfId="912" priority="911" operator="containsText" text="NOk">
      <formula>NOT(ISERROR(SEARCH("NOk",N23)))</formula>
    </cfRule>
    <cfRule type="timePeriod" dxfId="911" priority="912" timePeriod="nextMonth">
      <formula>AND(MONTH(N23)=MONTH(EDATE(TODAY(),0+1)),YEAR(N23)=YEAR(EDATE(TODAY(),0+1)))</formula>
    </cfRule>
    <cfRule type="containsText" dxfId="910" priority="913" operator="containsText" text="Non Validé">
      <formula>NOT(ISERROR(SEARCH("Non Validé",N23)))</formula>
    </cfRule>
    <cfRule type="containsText" dxfId="909" priority="914" operator="containsText" text="Validé">
      <formula>NOT(ISERROR(SEARCH("Validé",N23)))</formula>
    </cfRule>
    <cfRule type="timePeriod" dxfId="908" priority="915" timePeriod="thisMonth">
      <formula>AND(MONTH(N23)=MONTH(TODAY()),YEAR(N23)=YEAR(TODAY()))</formula>
    </cfRule>
  </conditionalFormatting>
  <conditionalFormatting sqref="O23">
    <cfRule type="containsBlanks" dxfId="907" priority="902">
      <formula>LEN(TRIM(O23))=0</formula>
    </cfRule>
  </conditionalFormatting>
  <conditionalFormatting sqref="O23">
    <cfRule type="expression" dxfId="906" priority="903">
      <formula>O23&lt;TODAY()-30</formula>
    </cfRule>
    <cfRule type="containsText" dxfId="905" priority="904" operator="containsText" text="NOk">
      <formula>NOT(ISERROR(SEARCH("NOk",O23)))</formula>
    </cfRule>
    <cfRule type="timePeriod" dxfId="904" priority="905" timePeriod="nextMonth">
      <formula>AND(MONTH(O23)=MONTH(EDATE(TODAY(),0+1)),YEAR(O23)=YEAR(EDATE(TODAY(),0+1)))</formula>
    </cfRule>
    <cfRule type="containsText" dxfId="903" priority="906" operator="containsText" text="Non Validé">
      <formula>NOT(ISERROR(SEARCH("Non Validé",O23)))</formula>
    </cfRule>
    <cfRule type="containsText" dxfId="902" priority="907" operator="containsText" text="Validé">
      <formula>NOT(ISERROR(SEARCH("Validé",O23)))</formula>
    </cfRule>
    <cfRule type="timePeriod" dxfId="901" priority="908" timePeriod="thisMonth">
      <formula>AND(MONTH(O23)=MONTH(TODAY()),YEAR(O23)=YEAR(TODAY()))</formula>
    </cfRule>
  </conditionalFormatting>
  <conditionalFormatting sqref="AZ21">
    <cfRule type="containsText" dxfId="900" priority="896" operator="containsText" text="Non Validé">
      <formula>NOT(ISERROR(SEARCH("Non Validé",AZ21)))</formula>
    </cfRule>
  </conditionalFormatting>
  <conditionalFormatting sqref="AF21:AI21 AA21:AD21 V21:Y21 Q21:T21 L21:O21 AK21:AN21">
    <cfRule type="timePeriod" dxfId="899" priority="884" timePeriod="nextMonth">
      <formula>AND(MONTH(L21)=MONTH(EDATE(TODAY(),0+1)),YEAR(L21)=YEAR(EDATE(TODAY(),0+1)))</formula>
    </cfRule>
    <cfRule type="timePeriod" dxfId="898" priority="897" timePeriod="thisMonth">
      <formula>AND(MONTH(L21)=MONTH(TODAY()),YEAR(L21)=YEAR(TODAY()))</formula>
    </cfRule>
    <cfRule type="containsText" dxfId="897" priority="898" operator="containsText" text="Non Validé">
      <formula>NOT(ISERROR(SEARCH("Non Validé",L21)))</formula>
    </cfRule>
    <cfRule type="containsText" dxfId="896" priority="899" operator="containsText" text="NOk">
      <formula>NOT(ISERROR(SEARCH("NOk",L21)))</formula>
    </cfRule>
    <cfRule type="expression" dxfId="895" priority="900">
      <formula>L21&lt;TODAY()+11</formula>
    </cfRule>
    <cfRule type="containsText" dxfId="894" priority="901" operator="containsText" text="Validé">
      <formula>NOT(ISERROR(SEARCH("Validé",L21)))</formula>
    </cfRule>
  </conditionalFormatting>
  <conditionalFormatting sqref="BE21:BH21 AU21:AX21">
    <cfRule type="containsText" dxfId="893" priority="880" operator="containsText" text="Non Validé">
      <formula>NOT(ISERROR(SEARCH("Non Validé",AU21)))</formula>
    </cfRule>
    <cfRule type="timePeriod" dxfId="892" priority="882" timePeriod="nextMonth">
      <formula>AND(MONTH(AU21)=MONTH(EDATE(TODAY(),0+1)),YEAR(AU21)=YEAR(EDATE(TODAY(),0+1)))</formula>
    </cfRule>
    <cfRule type="containsText" dxfId="891" priority="889" operator="containsText" text="NOk">
      <formula>NOT(ISERROR(SEARCH("NOk",AU21)))</formula>
    </cfRule>
    <cfRule type="expression" dxfId="890" priority="890">
      <formula>AU21&lt;TODAY()+11</formula>
    </cfRule>
    <cfRule type="containsText" dxfId="889" priority="891" operator="containsText" text="Validé">
      <formula>NOT(ISERROR(SEARCH("Validé",AU21)))</formula>
    </cfRule>
    <cfRule type="timePeriod" dxfId="888" priority="892" timePeriod="thisMonth">
      <formula>AND(MONTH(AU21)=MONTH(TODAY()),YEAR(AU21)=YEAR(TODAY()))</formula>
    </cfRule>
  </conditionalFormatting>
  <conditionalFormatting sqref="AZ21:BC21">
    <cfRule type="containsText" dxfId="887" priority="879" operator="containsText" text="NOk">
      <formula>NOT(ISERROR(SEARCH("NOk",AZ21)))</formula>
    </cfRule>
    <cfRule type="timePeriod" dxfId="886" priority="881" timePeriod="nextMonth">
      <formula>AND(MONTH(AZ21)=MONTH(EDATE(TODAY(),0+1)),YEAR(AZ21)=YEAR(EDATE(TODAY(),0+1)))</formula>
    </cfRule>
    <cfRule type="containsText" dxfId="885" priority="885" operator="containsText" text="Non Validé">
      <formula>NOT(ISERROR(SEARCH("Non Validé",AZ21)))</formula>
    </cfRule>
    <cfRule type="expression" dxfId="884" priority="886">
      <formula>AZ21&lt;TODAY()+11</formula>
    </cfRule>
    <cfRule type="containsText" dxfId="883" priority="887" operator="containsText" text="Validé">
      <formula>NOT(ISERROR(SEARCH("Validé",AZ21)))</formula>
    </cfRule>
    <cfRule type="timePeriod" dxfId="882" priority="888" timePeriod="thisMonth">
      <formula>AND(MONTH(AZ21)=MONTH(TODAY()),YEAR(AZ21)=YEAR(TODAY()))</formula>
    </cfRule>
  </conditionalFormatting>
  <conditionalFormatting sqref="G21:J21">
    <cfRule type="timePeriod" dxfId="881" priority="872" timePeriod="nextMonth">
      <formula>AND(MONTH(G21)=MONTH(EDATE(TODAY(),0+1)),YEAR(G21)=YEAR(EDATE(TODAY(),0+1)))</formula>
    </cfRule>
    <cfRule type="timePeriod" dxfId="880" priority="873" timePeriod="thisMonth">
      <formula>AND(MONTH(G21)=MONTH(TODAY()),YEAR(G21)=YEAR(TODAY()))</formula>
    </cfRule>
    <cfRule type="containsText" dxfId="879" priority="874" operator="containsText" text="Non Validé">
      <formula>NOT(ISERROR(SEARCH("Non Validé",G21)))</formula>
    </cfRule>
    <cfRule type="containsText" dxfId="878" priority="875" operator="containsText" text="NOk">
      <formula>NOT(ISERROR(SEARCH("NOk",G21)))</formula>
    </cfRule>
    <cfRule type="expression" dxfId="877" priority="876">
      <formula>G21&lt;TODAY()+11</formula>
    </cfRule>
    <cfRule type="containsText" dxfId="876" priority="877" operator="containsText" text="Validé">
      <formula>NOT(ISERROR(SEARCH("Validé",G21)))</formula>
    </cfRule>
  </conditionalFormatting>
  <conditionalFormatting sqref="AP21:AS21">
    <cfRule type="expression" dxfId="875" priority="871">
      <formula>AP21&lt;TODAY()-3</formula>
    </cfRule>
    <cfRule type="containsText" dxfId="874" priority="878" operator="containsText" text="NOk">
      <formula>NOT(ISERROR(SEARCH("NOk",AP21)))</formula>
    </cfRule>
    <cfRule type="timePeriod" dxfId="873" priority="883" timePeriod="nextMonth">
      <formula>AND(MONTH(AP21)=MONTH(EDATE(TODAY(),0+1)),YEAR(AP21)=YEAR(EDATE(TODAY(),0+1)))</formula>
    </cfRule>
    <cfRule type="containsText" dxfId="872" priority="893" operator="containsText" text="Non Validé">
      <formula>NOT(ISERROR(SEARCH("Non Validé",AP21)))</formula>
    </cfRule>
    <cfRule type="containsText" dxfId="871" priority="894" operator="containsText" text="Validé">
      <formula>NOT(ISERROR(SEARCH("Validé",AP21)))</formula>
    </cfRule>
    <cfRule type="timePeriod" dxfId="870" priority="895" timePeriod="thisMonth">
      <formula>AND(MONTH(AP21)=MONTH(TODAY()),YEAR(AP21)=YEAR(TODAY()))</formula>
    </cfRule>
  </conditionalFormatting>
  <conditionalFormatting sqref="AZ20">
    <cfRule type="containsText" dxfId="869" priority="865" operator="containsText" text="Non Validé">
      <formula>NOT(ISERROR(SEARCH("Non Validé",AZ20)))</formula>
    </cfRule>
  </conditionalFormatting>
  <conditionalFormatting sqref="AF20:AI20 AA20:AD20 V20:Y20 Q20:T20 L20:O20 AK20:AN20">
    <cfRule type="timePeriod" dxfId="868" priority="853" timePeriod="nextMonth">
      <formula>AND(MONTH(L20)=MONTH(EDATE(TODAY(),0+1)),YEAR(L20)=YEAR(EDATE(TODAY(),0+1)))</formula>
    </cfRule>
    <cfRule type="timePeriod" dxfId="867" priority="866" timePeriod="thisMonth">
      <formula>AND(MONTH(L20)=MONTH(TODAY()),YEAR(L20)=YEAR(TODAY()))</formula>
    </cfRule>
    <cfRule type="containsText" dxfId="866" priority="867" operator="containsText" text="Non Validé">
      <formula>NOT(ISERROR(SEARCH("Non Validé",L20)))</formula>
    </cfRule>
    <cfRule type="containsText" dxfId="865" priority="868" operator="containsText" text="NOk">
      <formula>NOT(ISERROR(SEARCH("NOk",L20)))</formula>
    </cfRule>
    <cfRule type="expression" dxfId="864" priority="869">
      <formula>L20&lt;TODAY()+11</formula>
    </cfRule>
    <cfRule type="containsText" dxfId="863" priority="870" operator="containsText" text="Validé">
      <formula>NOT(ISERROR(SEARCH("Validé",L20)))</formula>
    </cfRule>
  </conditionalFormatting>
  <conditionalFormatting sqref="BE20:BH20 AU20:AX20">
    <cfRule type="containsText" dxfId="862" priority="849" operator="containsText" text="Non Validé">
      <formula>NOT(ISERROR(SEARCH("Non Validé",AU20)))</formula>
    </cfRule>
    <cfRule type="timePeriod" dxfId="861" priority="851" timePeriod="nextMonth">
      <formula>AND(MONTH(AU20)=MONTH(EDATE(TODAY(),0+1)),YEAR(AU20)=YEAR(EDATE(TODAY(),0+1)))</formula>
    </cfRule>
    <cfRule type="containsText" dxfId="860" priority="858" operator="containsText" text="NOk">
      <formula>NOT(ISERROR(SEARCH("NOk",AU20)))</formula>
    </cfRule>
    <cfRule type="expression" dxfId="859" priority="859">
      <formula>AU20&lt;TODAY()+11</formula>
    </cfRule>
    <cfRule type="containsText" dxfId="858" priority="860" operator="containsText" text="Validé">
      <formula>NOT(ISERROR(SEARCH("Validé",AU20)))</formula>
    </cfRule>
    <cfRule type="timePeriod" dxfId="857" priority="861" timePeriod="thisMonth">
      <formula>AND(MONTH(AU20)=MONTH(TODAY()),YEAR(AU20)=YEAR(TODAY()))</formula>
    </cfRule>
  </conditionalFormatting>
  <conditionalFormatting sqref="AZ20:BC20">
    <cfRule type="containsText" dxfId="856" priority="848" operator="containsText" text="NOk">
      <formula>NOT(ISERROR(SEARCH("NOk",AZ20)))</formula>
    </cfRule>
    <cfRule type="timePeriod" dxfId="855" priority="850" timePeriod="nextMonth">
      <formula>AND(MONTH(AZ20)=MONTH(EDATE(TODAY(),0+1)),YEAR(AZ20)=YEAR(EDATE(TODAY(),0+1)))</formula>
    </cfRule>
    <cfRule type="containsText" dxfId="854" priority="854" operator="containsText" text="Non Validé">
      <formula>NOT(ISERROR(SEARCH("Non Validé",AZ20)))</formula>
    </cfRule>
    <cfRule type="expression" dxfId="853" priority="855">
      <formula>AZ20&lt;TODAY()+11</formula>
    </cfRule>
    <cfRule type="containsText" dxfId="852" priority="856" operator="containsText" text="Validé">
      <formula>NOT(ISERROR(SEARCH("Validé",AZ20)))</formula>
    </cfRule>
    <cfRule type="timePeriod" dxfId="851" priority="857" timePeriod="thisMonth">
      <formula>AND(MONTH(AZ20)=MONTH(TODAY()),YEAR(AZ20)=YEAR(TODAY()))</formula>
    </cfRule>
  </conditionalFormatting>
  <conditionalFormatting sqref="G20:J20">
    <cfRule type="timePeriod" dxfId="850" priority="841" timePeriod="nextMonth">
      <formula>AND(MONTH(G20)=MONTH(EDATE(TODAY(),0+1)),YEAR(G20)=YEAR(EDATE(TODAY(),0+1)))</formula>
    </cfRule>
    <cfRule type="timePeriod" dxfId="849" priority="842" timePeriod="thisMonth">
      <formula>AND(MONTH(G20)=MONTH(TODAY()),YEAR(G20)=YEAR(TODAY()))</formula>
    </cfRule>
    <cfRule type="containsText" dxfId="848" priority="843" operator="containsText" text="Non Validé">
      <formula>NOT(ISERROR(SEARCH("Non Validé",G20)))</formula>
    </cfRule>
    <cfRule type="containsText" dxfId="847" priority="844" operator="containsText" text="NOk">
      <formula>NOT(ISERROR(SEARCH("NOk",G20)))</formula>
    </cfRule>
    <cfRule type="expression" dxfId="846" priority="845">
      <formula>G20&lt;TODAY()+11</formula>
    </cfRule>
    <cfRule type="containsText" dxfId="845" priority="846" operator="containsText" text="Validé">
      <formula>NOT(ISERROR(SEARCH("Validé",G20)))</formula>
    </cfRule>
  </conditionalFormatting>
  <conditionalFormatting sqref="AP20:AS20">
    <cfRule type="expression" dxfId="844" priority="840">
      <formula>AP20&lt;TODAY()-3</formula>
    </cfRule>
    <cfRule type="containsText" dxfId="843" priority="847" operator="containsText" text="NOk">
      <formula>NOT(ISERROR(SEARCH("NOk",AP20)))</formula>
    </cfRule>
    <cfRule type="timePeriod" dxfId="842" priority="852" timePeriod="nextMonth">
      <formula>AND(MONTH(AP20)=MONTH(EDATE(TODAY(),0+1)),YEAR(AP20)=YEAR(EDATE(TODAY(),0+1)))</formula>
    </cfRule>
    <cfRule type="containsText" dxfId="841" priority="862" operator="containsText" text="Non Validé">
      <formula>NOT(ISERROR(SEARCH("Non Validé",AP20)))</formula>
    </cfRule>
    <cfRule type="containsText" dxfId="840" priority="863" operator="containsText" text="Validé">
      <formula>NOT(ISERROR(SEARCH("Validé",AP20)))</formula>
    </cfRule>
    <cfRule type="timePeriod" dxfId="839" priority="864" timePeriod="thisMonth">
      <formula>AND(MONTH(AP20)=MONTH(TODAY()),YEAR(AP20)=YEAR(TODAY()))</formula>
    </cfRule>
  </conditionalFormatting>
  <conditionalFormatting sqref="AZ19">
    <cfRule type="containsText" dxfId="838" priority="834" operator="containsText" text="Non Validé">
      <formula>NOT(ISERROR(SEARCH("Non Validé",AZ19)))</formula>
    </cfRule>
  </conditionalFormatting>
  <conditionalFormatting sqref="AF19:AI19 V19:Y19 Q19:T19 L19:O19 AK19:AN19">
    <cfRule type="timePeriod" dxfId="837" priority="822" timePeriod="nextMonth">
      <formula>AND(MONTH(L19)=MONTH(EDATE(TODAY(),0+1)),YEAR(L19)=YEAR(EDATE(TODAY(),0+1)))</formula>
    </cfRule>
    <cfRule type="timePeriod" dxfId="836" priority="835" timePeriod="thisMonth">
      <formula>AND(MONTH(L19)=MONTH(TODAY()),YEAR(L19)=YEAR(TODAY()))</formula>
    </cfRule>
    <cfRule type="containsText" dxfId="835" priority="836" operator="containsText" text="Non Validé">
      <formula>NOT(ISERROR(SEARCH("Non Validé",L19)))</formula>
    </cfRule>
    <cfRule type="containsText" dxfId="834" priority="837" operator="containsText" text="NOk">
      <formula>NOT(ISERROR(SEARCH("NOk",L19)))</formula>
    </cfRule>
    <cfRule type="expression" dxfId="833" priority="838">
      <formula>L19&lt;TODAY()+11</formula>
    </cfRule>
    <cfRule type="containsText" dxfId="832" priority="839" operator="containsText" text="Validé">
      <formula>NOT(ISERROR(SEARCH("Validé",L19)))</formula>
    </cfRule>
  </conditionalFormatting>
  <conditionalFormatting sqref="BE19:BH19 AU19:AX19">
    <cfRule type="containsText" dxfId="831" priority="818" operator="containsText" text="Non Validé">
      <formula>NOT(ISERROR(SEARCH("Non Validé",AU19)))</formula>
    </cfRule>
    <cfRule type="timePeriod" dxfId="830" priority="820" timePeriod="nextMonth">
      <formula>AND(MONTH(AU19)=MONTH(EDATE(TODAY(),0+1)),YEAR(AU19)=YEAR(EDATE(TODAY(),0+1)))</formula>
    </cfRule>
    <cfRule type="containsText" dxfId="829" priority="827" operator="containsText" text="NOk">
      <formula>NOT(ISERROR(SEARCH("NOk",AU19)))</formula>
    </cfRule>
    <cfRule type="expression" dxfId="828" priority="828">
      <formula>AU19&lt;TODAY()+11</formula>
    </cfRule>
    <cfRule type="containsText" dxfId="827" priority="829" operator="containsText" text="Validé">
      <formula>NOT(ISERROR(SEARCH("Validé",AU19)))</formula>
    </cfRule>
    <cfRule type="timePeriod" dxfId="826" priority="830" timePeriod="thisMonth">
      <formula>AND(MONTH(AU19)=MONTH(TODAY()),YEAR(AU19)=YEAR(TODAY()))</formula>
    </cfRule>
  </conditionalFormatting>
  <conditionalFormatting sqref="AZ19:BC19">
    <cfRule type="containsText" dxfId="825" priority="817" operator="containsText" text="NOk">
      <formula>NOT(ISERROR(SEARCH("NOk",AZ19)))</formula>
    </cfRule>
    <cfRule type="timePeriod" dxfId="824" priority="819" timePeriod="nextMonth">
      <formula>AND(MONTH(AZ19)=MONTH(EDATE(TODAY(),0+1)),YEAR(AZ19)=YEAR(EDATE(TODAY(),0+1)))</formula>
    </cfRule>
    <cfRule type="containsText" dxfId="823" priority="823" operator="containsText" text="Non Validé">
      <formula>NOT(ISERROR(SEARCH("Non Validé",AZ19)))</formula>
    </cfRule>
    <cfRule type="expression" dxfId="822" priority="824">
      <formula>AZ19&lt;TODAY()+11</formula>
    </cfRule>
    <cfRule type="containsText" dxfId="821" priority="825" operator="containsText" text="Validé">
      <formula>NOT(ISERROR(SEARCH("Validé",AZ19)))</formula>
    </cfRule>
    <cfRule type="timePeriod" dxfId="820" priority="826" timePeriod="thisMonth">
      <formula>AND(MONTH(AZ19)=MONTH(TODAY()),YEAR(AZ19)=YEAR(TODAY()))</formula>
    </cfRule>
  </conditionalFormatting>
  <conditionalFormatting sqref="G19:J19">
    <cfRule type="timePeriod" dxfId="819" priority="810" timePeriod="nextMonth">
      <formula>AND(MONTH(G19)=MONTH(EDATE(TODAY(),0+1)),YEAR(G19)=YEAR(EDATE(TODAY(),0+1)))</formula>
    </cfRule>
    <cfRule type="timePeriod" dxfId="818" priority="811" timePeriod="thisMonth">
      <formula>AND(MONTH(G19)=MONTH(TODAY()),YEAR(G19)=YEAR(TODAY()))</formula>
    </cfRule>
    <cfRule type="containsText" dxfId="817" priority="812" operator="containsText" text="Non Validé">
      <formula>NOT(ISERROR(SEARCH("Non Validé",G19)))</formula>
    </cfRule>
    <cfRule type="containsText" dxfId="816" priority="813" operator="containsText" text="NOk">
      <formula>NOT(ISERROR(SEARCH("NOk",G19)))</formula>
    </cfRule>
    <cfRule type="expression" dxfId="815" priority="814">
      <formula>G19&lt;TODAY()+11</formula>
    </cfRule>
    <cfRule type="containsText" dxfId="814" priority="815" operator="containsText" text="Validé">
      <formula>NOT(ISERROR(SEARCH("Validé",G19)))</formula>
    </cfRule>
  </conditionalFormatting>
  <conditionalFormatting sqref="AP19:AS19">
    <cfRule type="expression" dxfId="813" priority="809">
      <formula>AP19&lt;TODAY()-3</formula>
    </cfRule>
    <cfRule type="containsText" dxfId="812" priority="816" operator="containsText" text="NOk">
      <formula>NOT(ISERROR(SEARCH("NOk",AP19)))</formula>
    </cfRule>
    <cfRule type="timePeriod" dxfId="811" priority="821" timePeriod="nextMonth">
      <formula>AND(MONTH(AP19)=MONTH(EDATE(TODAY(),0+1)),YEAR(AP19)=YEAR(EDATE(TODAY(),0+1)))</formula>
    </cfRule>
    <cfRule type="containsText" dxfId="810" priority="831" operator="containsText" text="Non Validé">
      <formula>NOT(ISERROR(SEARCH("Non Validé",AP19)))</formula>
    </cfRule>
    <cfRule type="containsText" dxfId="809" priority="832" operator="containsText" text="Validé">
      <formula>NOT(ISERROR(SEARCH("Validé",AP19)))</formula>
    </cfRule>
    <cfRule type="timePeriod" dxfId="808" priority="833" timePeriod="thisMonth">
      <formula>AND(MONTH(AP19)=MONTH(TODAY()),YEAR(AP19)=YEAR(TODAY()))</formula>
    </cfRule>
  </conditionalFormatting>
  <conditionalFormatting sqref="AZ17">
    <cfRule type="containsText" dxfId="807" priority="803" operator="containsText" text="Non Validé">
      <formula>NOT(ISERROR(SEARCH("Non Validé",AZ17)))</formula>
    </cfRule>
  </conditionalFormatting>
  <conditionalFormatting sqref="AK17:AN17 Q17:T17 V17:Y17 AA17:AD17 AF17:AI17">
    <cfRule type="timePeriod" dxfId="806" priority="791" timePeriod="nextMonth">
      <formula>AND(MONTH(Q17)=MONTH(EDATE(TODAY(),0+1)),YEAR(Q17)=YEAR(EDATE(TODAY(),0+1)))</formula>
    </cfRule>
    <cfRule type="timePeriod" dxfId="805" priority="804" timePeriod="thisMonth">
      <formula>AND(MONTH(Q17)=MONTH(TODAY()),YEAR(Q17)=YEAR(TODAY()))</formula>
    </cfRule>
    <cfRule type="containsText" dxfId="804" priority="805" operator="containsText" text="Non Validé">
      <formula>NOT(ISERROR(SEARCH("Non Validé",Q17)))</formula>
    </cfRule>
    <cfRule type="containsText" dxfId="803" priority="806" operator="containsText" text="NOk">
      <formula>NOT(ISERROR(SEARCH("NOk",Q17)))</formula>
    </cfRule>
    <cfRule type="expression" dxfId="802" priority="807">
      <formula>Q17&lt;TODAY()+11</formula>
    </cfRule>
    <cfRule type="containsText" dxfId="801" priority="808" operator="containsText" text="Validé">
      <formula>NOT(ISERROR(SEARCH("Validé",Q17)))</formula>
    </cfRule>
  </conditionalFormatting>
  <conditionalFormatting sqref="AU17:AX17 BE17:BH17">
    <cfRule type="containsText" dxfId="800" priority="787" operator="containsText" text="Non Validé">
      <formula>NOT(ISERROR(SEARCH("Non Validé",AU17)))</formula>
    </cfRule>
    <cfRule type="timePeriod" dxfId="799" priority="789" timePeriod="nextMonth">
      <formula>AND(MONTH(AU17)=MONTH(EDATE(TODAY(),0+1)),YEAR(AU17)=YEAR(EDATE(TODAY(),0+1)))</formula>
    </cfRule>
    <cfRule type="containsText" dxfId="798" priority="796" operator="containsText" text="NOk">
      <formula>NOT(ISERROR(SEARCH("NOk",AU17)))</formula>
    </cfRule>
    <cfRule type="expression" dxfId="797" priority="797">
      <formula>AU17&lt;TODAY()+11</formula>
    </cfRule>
    <cfRule type="containsText" dxfId="796" priority="798" operator="containsText" text="Validé">
      <formula>NOT(ISERROR(SEARCH("Validé",AU17)))</formula>
    </cfRule>
    <cfRule type="timePeriod" dxfId="795" priority="799" timePeriod="thisMonth">
      <formula>AND(MONTH(AU17)=MONTH(TODAY()),YEAR(AU17)=YEAR(TODAY()))</formula>
    </cfRule>
  </conditionalFormatting>
  <conditionalFormatting sqref="AZ17:BC17">
    <cfRule type="containsText" dxfId="794" priority="786" operator="containsText" text="NOk">
      <formula>NOT(ISERROR(SEARCH("NOk",AZ17)))</formula>
    </cfRule>
    <cfRule type="timePeriod" dxfId="793" priority="788" timePeriod="nextMonth">
      <formula>AND(MONTH(AZ17)=MONTH(EDATE(TODAY(),0+1)),YEAR(AZ17)=YEAR(EDATE(TODAY(),0+1)))</formula>
    </cfRule>
    <cfRule type="containsText" dxfId="792" priority="792" operator="containsText" text="Non Validé">
      <formula>NOT(ISERROR(SEARCH("Non Validé",AZ17)))</formula>
    </cfRule>
    <cfRule type="expression" dxfId="791" priority="793">
      <formula>AZ17&lt;TODAY()+11</formula>
    </cfRule>
    <cfRule type="containsText" dxfId="790" priority="794" operator="containsText" text="Validé">
      <formula>NOT(ISERROR(SEARCH("Validé",AZ17)))</formula>
    </cfRule>
    <cfRule type="timePeriod" dxfId="789" priority="795" timePeriod="thisMonth">
      <formula>AND(MONTH(AZ17)=MONTH(TODAY()),YEAR(AZ17)=YEAR(TODAY()))</formula>
    </cfRule>
  </conditionalFormatting>
  <conditionalFormatting sqref="G17:J17">
    <cfRule type="timePeriod" dxfId="788" priority="779" timePeriod="nextMonth">
      <formula>AND(MONTH(G17)=MONTH(EDATE(TODAY(),0+1)),YEAR(G17)=YEAR(EDATE(TODAY(),0+1)))</formula>
    </cfRule>
    <cfRule type="timePeriod" dxfId="787" priority="780" timePeriod="thisMonth">
      <formula>AND(MONTH(G17)=MONTH(TODAY()),YEAR(G17)=YEAR(TODAY()))</formula>
    </cfRule>
    <cfRule type="containsText" dxfId="786" priority="781" operator="containsText" text="Non Validé">
      <formula>NOT(ISERROR(SEARCH("Non Validé",G17)))</formula>
    </cfRule>
    <cfRule type="containsText" dxfId="785" priority="782" operator="containsText" text="NOk">
      <formula>NOT(ISERROR(SEARCH("NOk",G17)))</formula>
    </cfRule>
    <cfRule type="expression" dxfId="784" priority="783">
      <formula>G17&lt;TODAY()+11</formula>
    </cfRule>
    <cfRule type="containsText" dxfId="783" priority="784" operator="containsText" text="Validé">
      <formula>NOT(ISERROR(SEARCH("Validé",G17)))</formula>
    </cfRule>
  </conditionalFormatting>
  <conditionalFormatting sqref="AP17:AS17">
    <cfRule type="expression" dxfId="782" priority="778">
      <formula>AP17&lt;TODAY()-3</formula>
    </cfRule>
    <cfRule type="containsText" dxfId="781" priority="785" operator="containsText" text="NOk">
      <formula>NOT(ISERROR(SEARCH("NOk",AP17)))</formula>
    </cfRule>
    <cfRule type="timePeriod" dxfId="780" priority="790" timePeriod="nextMonth">
      <formula>AND(MONTH(AP17)=MONTH(EDATE(TODAY(),0+1)),YEAR(AP17)=YEAR(EDATE(TODAY(),0+1)))</formula>
    </cfRule>
    <cfRule type="containsText" dxfId="779" priority="800" operator="containsText" text="Non Validé">
      <formula>NOT(ISERROR(SEARCH("Non Validé",AP17)))</formula>
    </cfRule>
    <cfRule type="containsText" dxfId="778" priority="801" operator="containsText" text="Validé">
      <formula>NOT(ISERROR(SEARCH("Validé",AP17)))</formula>
    </cfRule>
    <cfRule type="timePeriod" dxfId="777" priority="802" timePeriod="thisMonth">
      <formula>AND(MONTH(AP17)=MONTH(TODAY()),YEAR(AP17)=YEAR(TODAY()))</formula>
    </cfRule>
  </conditionalFormatting>
  <conditionalFormatting sqref="G17">
    <cfRule type="containsBlanks" dxfId="776" priority="771">
      <formula>LEN(TRIM(G17))=0</formula>
    </cfRule>
  </conditionalFormatting>
  <conditionalFormatting sqref="G17">
    <cfRule type="expression" dxfId="775" priority="772">
      <formula>G17&lt;TODAY()-30</formula>
    </cfRule>
    <cfRule type="containsText" dxfId="774" priority="773" operator="containsText" text="NOk">
      <formula>NOT(ISERROR(SEARCH("NOk",G17)))</formula>
    </cfRule>
    <cfRule type="timePeriod" dxfId="773" priority="774" timePeriod="nextMonth">
      <formula>AND(MONTH(G17)=MONTH(EDATE(TODAY(),0+1)),YEAR(G17)=YEAR(EDATE(TODAY(),0+1)))</formula>
    </cfRule>
    <cfRule type="containsText" dxfId="772" priority="775" operator="containsText" text="Non Validé">
      <formula>NOT(ISERROR(SEARCH("Non Validé",G17)))</formula>
    </cfRule>
    <cfRule type="containsText" dxfId="771" priority="776" operator="containsText" text="Validé">
      <formula>NOT(ISERROR(SEARCH("Validé",G17)))</formula>
    </cfRule>
    <cfRule type="timePeriod" dxfId="770" priority="777" timePeriod="thisMonth">
      <formula>AND(MONTH(G17)=MONTH(TODAY()),YEAR(G17)=YEAR(TODAY()))</formula>
    </cfRule>
  </conditionalFormatting>
  <conditionalFormatting sqref="H17">
    <cfRule type="containsBlanks" dxfId="769" priority="764">
      <formula>LEN(TRIM(H17))=0</formula>
    </cfRule>
  </conditionalFormatting>
  <conditionalFormatting sqref="H17">
    <cfRule type="expression" dxfId="768" priority="765">
      <formula>H17&lt;TODAY()-30</formula>
    </cfRule>
    <cfRule type="containsText" dxfId="767" priority="766" operator="containsText" text="NOk">
      <formula>NOT(ISERROR(SEARCH("NOk",H17)))</formula>
    </cfRule>
    <cfRule type="timePeriod" dxfId="766" priority="767" timePeriod="nextMonth">
      <formula>AND(MONTH(H17)=MONTH(EDATE(TODAY(),0+1)),YEAR(H17)=YEAR(EDATE(TODAY(),0+1)))</formula>
    </cfRule>
    <cfRule type="containsText" dxfId="765" priority="768" operator="containsText" text="Non Validé">
      <formula>NOT(ISERROR(SEARCH("Non Validé",H17)))</formula>
    </cfRule>
    <cfRule type="containsText" dxfId="764" priority="769" operator="containsText" text="Validé">
      <formula>NOT(ISERROR(SEARCH("Validé",H17)))</formula>
    </cfRule>
    <cfRule type="timePeriod" dxfId="763" priority="770" timePeriod="thisMonth">
      <formula>AND(MONTH(H17)=MONTH(TODAY()),YEAR(H17)=YEAR(TODAY()))</formula>
    </cfRule>
  </conditionalFormatting>
  <conditionalFormatting sqref="I17">
    <cfRule type="containsBlanks" dxfId="762" priority="757">
      <formula>LEN(TRIM(I17))=0</formula>
    </cfRule>
  </conditionalFormatting>
  <conditionalFormatting sqref="I17">
    <cfRule type="expression" dxfId="761" priority="758">
      <formula>I17&lt;TODAY()-30</formula>
    </cfRule>
    <cfRule type="containsText" dxfId="760" priority="759" operator="containsText" text="NOk">
      <formula>NOT(ISERROR(SEARCH("NOk",I17)))</formula>
    </cfRule>
    <cfRule type="timePeriod" dxfId="759" priority="760" timePeriod="nextMonth">
      <formula>AND(MONTH(I17)=MONTH(EDATE(TODAY(),0+1)),YEAR(I17)=YEAR(EDATE(TODAY(),0+1)))</formula>
    </cfRule>
    <cfRule type="containsText" dxfId="758" priority="761" operator="containsText" text="Non Validé">
      <formula>NOT(ISERROR(SEARCH("Non Validé",I17)))</formula>
    </cfRule>
    <cfRule type="containsText" dxfId="757" priority="762" operator="containsText" text="Validé">
      <formula>NOT(ISERROR(SEARCH("Validé",I17)))</formula>
    </cfRule>
    <cfRule type="timePeriod" dxfId="756" priority="763" timePeriod="thisMonth">
      <formula>AND(MONTH(I17)=MONTH(TODAY()),YEAR(I17)=YEAR(TODAY()))</formula>
    </cfRule>
  </conditionalFormatting>
  <conditionalFormatting sqref="J17">
    <cfRule type="containsBlanks" dxfId="755" priority="750">
      <formula>LEN(TRIM(J17))=0</formula>
    </cfRule>
  </conditionalFormatting>
  <conditionalFormatting sqref="J17">
    <cfRule type="expression" dxfId="754" priority="751">
      <formula>J17&lt;TODAY()-30</formula>
    </cfRule>
    <cfRule type="containsText" dxfId="753" priority="752" operator="containsText" text="NOk">
      <formula>NOT(ISERROR(SEARCH("NOk",J17)))</formula>
    </cfRule>
    <cfRule type="timePeriod" dxfId="752" priority="753" timePeriod="nextMonth">
      <formula>AND(MONTH(J17)=MONTH(EDATE(TODAY(),0+1)),YEAR(J17)=YEAR(EDATE(TODAY(),0+1)))</formula>
    </cfRule>
    <cfRule type="containsText" dxfId="751" priority="754" operator="containsText" text="Non Validé">
      <formula>NOT(ISERROR(SEARCH("Non Validé",J17)))</formula>
    </cfRule>
    <cfRule type="containsText" dxfId="750" priority="755" operator="containsText" text="Validé">
      <formula>NOT(ISERROR(SEARCH("Validé",J17)))</formula>
    </cfRule>
    <cfRule type="timePeriod" dxfId="749" priority="756" timePeriod="thisMonth">
      <formula>AND(MONTH(J17)=MONTH(TODAY()),YEAR(J17)=YEAR(TODAY()))</formula>
    </cfRule>
  </conditionalFormatting>
  <conditionalFormatting sqref="AK18:AN18 Q18:S18 V18:X18">
    <cfRule type="timePeriod" dxfId="748" priority="744" timePeriod="nextMonth">
      <formula>AND(MONTH(Q18)=MONTH(EDATE(TODAY(),0+1)),YEAR(Q18)=YEAR(EDATE(TODAY(),0+1)))</formula>
    </cfRule>
    <cfRule type="timePeriod" dxfId="747" priority="745" timePeriod="thisMonth">
      <formula>AND(MONTH(Q18)=MONTH(TODAY()),YEAR(Q18)=YEAR(TODAY()))</formula>
    </cfRule>
    <cfRule type="containsText" dxfId="746" priority="746" operator="containsText" text="Non Validé">
      <formula>NOT(ISERROR(SEARCH("Non Validé",Q18)))</formula>
    </cfRule>
    <cfRule type="containsText" dxfId="745" priority="747" operator="containsText" text="NOk">
      <formula>NOT(ISERROR(SEARCH("NOk",Q18)))</formula>
    </cfRule>
    <cfRule type="expression" dxfId="744" priority="748">
      <formula>Q18&lt;TODAY()+11</formula>
    </cfRule>
    <cfRule type="containsText" dxfId="743" priority="749" operator="containsText" text="Validé">
      <formula>NOT(ISERROR(SEARCH("Validé",Q18)))</formula>
    </cfRule>
  </conditionalFormatting>
  <conditionalFormatting sqref="G18:J18">
    <cfRule type="timePeriod" dxfId="742" priority="738" timePeriod="nextMonth">
      <formula>AND(MONTH(G18)=MONTH(EDATE(TODAY(),0+1)),YEAR(G18)=YEAR(EDATE(TODAY(),0+1)))</formula>
    </cfRule>
    <cfRule type="timePeriod" dxfId="741" priority="739" timePeriod="thisMonth">
      <formula>AND(MONTH(G18)=MONTH(TODAY()),YEAR(G18)=YEAR(TODAY()))</formula>
    </cfRule>
    <cfRule type="containsText" dxfId="740" priority="740" operator="containsText" text="Non Validé">
      <formula>NOT(ISERROR(SEARCH("Non Validé",G18)))</formula>
    </cfRule>
    <cfRule type="containsText" dxfId="739" priority="741" operator="containsText" text="NOk">
      <formula>NOT(ISERROR(SEARCH("NOk",G18)))</formula>
    </cfRule>
    <cfRule type="expression" dxfId="738" priority="742">
      <formula>G18&lt;TODAY()+11</formula>
    </cfRule>
    <cfRule type="containsText" dxfId="737" priority="743" operator="containsText" text="Validé">
      <formula>NOT(ISERROR(SEARCH("Validé",G18)))</formula>
    </cfRule>
  </conditionalFormatting>
  <conditionalFormatting sqref="G18">
    <cfRule type="containsBlanks" dxfId="736" priority="731">
      <formula>LEN(TRIM(G18))=0</formula>
    </cfRule>
  </conditionalFormatting>
  <conditionalFormatting sqref="G18">
    <cfRule type="expression" dxfId="735" priority="732">
      <formula>G18&lt;TODAY()-30</formula>
    </cfRule>
    <cfRule type="containsText" dxfId="734" priority="733" operator="containsText" text="NOk">
      <formula>NOT(ISERROR(SEARCH("NOk",G18)))</formula>
    </cfRule>
    <cfRule type="timePeriod" dxfId="733" priority="734" timePeriod="nextMonth">
      <formula>AND(MONTH(G18)=MONTH(EDATE(TODAY(),0+1)),YEAR(G18)=YEAR(EDATE(TODAY(),0+1)))</formula>
    </cfRule>
    <cfRule type="containsText" dxfId="732" priority="735" operator="containsText" text="Non Validé">
      <formula>NOT(ISERROR(SEARCH("Non Validé",G18)))</formula>
    </cfRule>
    <cfRule type="containsText" dxfId="731" priority="736" operator="containsText" text="Validé">
      <formula>NOT(ISERROR(SEARCH("Validé",G18)))</formula>
    </cfRule>
    <cfRule type="timePeriod" dxfId="730" priority="737" timePeriod="thisMonth">
      <formula>AND(MONTH(G18)=MONTH(TODAY()),YEAR(G18)=YEAR(TODAY()))</formula>
    </cfRule>
  </conditionalFormatting>
  <conditionalFormatting sqref="H18">
    <cfRule type="containsBlanks" dxfId="729" priority="724">
      <formula>LEN(TRIM(H18))=0</formula>
    </cfRule>
  </conditionalFormatting>
  <conditionalFormatting sqref="H18">
    <cfRule type="expression" dxfId="728" priority="725">
      <formula>H18&lt;TODAY()-30</formula>
    </cfRule>
    <cfRule type="containsText" dxfId="727" priority="726" operator="containsText" text="NOk">
      <formula>NOT(ISERROR(SEARCH("NOk",H18)))</formula>
    </cfRule>
    <cfRule type="timePeriod" dxfId="726" priority="727" timePeriod="nextMonth">
      <formula>AND(MONTH(H18)=MONTH(EDATE(TODAY(),0+1)),YEAR(H18)=YEAR(EDATE(TODAY(),0+1)))</formula>
    </cfRule>
    <cfRule type="containsText" dxfId="725" priority="728" operator="containsText" text="Non Validé">
      <formula>NOT(ISERROR(SEARCH("Non Validé",H18)))</formula>
    </cfRule>
    <cfRule type="containsText" dxfId="724" priority="729" operator="containsText" text="Validé">
      <formula>NOT(ISERROR(SEARCH("Validé",H18)))</formula>
    </cfRule>
    <cfRule type="timePeriod" dxfId="723" priority="730" timePeriod="thisMonth">
      <formula>AND(MONTH(H18)=MONTH(TODAY()),YEAR(H18)=YEAR(TODAY()))</formula>
    </cfRule>
  </conditionalFormatting>
  <conditionalFormatting sqref="I18">
    <cfRule type="containsBlanks" dxfId="722" priority="717">
      <formula>LEN(TRIM(I18))=0</formula>
    </cfRule>
  </conditionalFormatting>
  <conditionalFormatting sqref="I18">
    <cfRule type="expression" dxfId="721" priority="718">
      <formula>I18&lt;TODAY()-30</formula>
    </cfRule>
    <cfRule type="containsText" dxfId="720" priority="719" operator="containsText" text="NOk">
      <formula>NOT(ISERROR(SEARCH("NOk",I18)))</formula>
    </cfRule>
    <cfRule type="timePeriod" dxfId="719" priority="720" timePeriod="nextMonth">
      <formula>AND(MONTH(I18)=MONTH(EDATE(TODAY(),0+1)),YEAR(I18)=YEAR(EDATE(TODAY(),0+1)))</formula>
    </cfRule>
    <cfRule type="containsText" dxfId="718" priority="721" operator="containsText" text="Non Validé">
      <formula>NOT(ISERROR(SEARCH("Non Validé",I18)))</formula>
    </cfRule>
    <cfRule type="containsText" dxfId="717" priority="722" operator="containsText" text="Validé">
      <formula>NOT(ISERROR(SEARCH("Validé",I18)))</formula>
    </cfRule>
    <cfRule type="timePeriod" dxfId="716" priority="723" timePeriod="thisMonth">
      <formula>AND(MONTH(I18)=MONTH(TODAY()),YEAR(I18)=YEAR(TODAY()))</formula>
    </cfRule>
  </conditionalFormatting>
  <conditionalFormatting sqref="J18">
    <cfRule type="containsBlanks" dxfId="715" priority="710">
      <formula>LEN(TRIM(J18))=0</formula>
    </cfRule>
  </conditionalFormatting>
  <conditionalFormatting sqref="J18">
    <cfRule type="expression" dxfId="714" priority="711">
      <formula>J18&lt;TODAY()-30</formula>
    </cfRule>
    <cfRule type="containsText" dxfId="713" priority="712" operator="containsText" text="NOk">
      <formula>NOT(ISERROR(SEARCH("NOk",J18)))</formula>
    </cfRule>
    <cfRule type="timePeriod" dxfId="712" priority="713" timePeriod="nextMonth">
      <formula>AND(MONTH(J18)=MONTH(EDATE(TODAY(),0+1)),YEAR(J18)=YEAR(EDATE(TODAY(),0+1)))</formula>
    </cfRule>
    <cfRule type="containsText" dxfId="711" priority="714" operator="containsText" text="Non Validé">
      <formula>NOT(ISERROR(SEARCH("Non Validé",J18)))</formula>
    </cfRule>
    <cfRule type="containsText" dxfId="710" priority="715" operator="containsText" text="Validé">
      <formula>NOT(ISERROR(SEARCH("Validé",J18)))</formula>
    </cfRule>
    <cfRule type="timePeriod" dxfId="709" priority="716" timePeriod="thisMonth">
      <formula>AND(MONTH(J18)=MONTH(TODAY()),YEAR(J18)=YEAR(TODAY()))</formula>
    </cfRule>
  </conditionalFormatting>
  <conditionalFormatting sqref="G18:J18 Q18:T18 L18 V18:Y18 AK18:AN18">
    <cfRule type="timePeriod" dxfId="708" priority="704" timePeriod="nextMonth">
      <formula>AND(MONTH(G18)=MONTH(EDATE(TODAY(),0+1)),YEAR(G18)=YEAR(EDATE(TODAY(),0+1)))</formula>
    </cfRule>
    <cfRule type="timePeriod" dxfId="707" priority="705" timePeriod="thisMonth">
      <formula>AND(MONTH(G18)=MONTH(TODAY()),YEAR(G18)=YEAR(TODAY()))</formula>
    </cfRule>
    <cfRule type="containsText" dxfId="706" priority="706" operator="containsText" text="Non Validé">
      <formula>NOT(ISERROR(SEARCH("Non Validé",G18)))</formula>
    </cfRule>
    <cfRule type="containsText" dxfId="705" priority="707" operator="containsText" text="NOk">
      <formula>NOT(ISERROR(SEARCH("NOk",G18)))</formula>
    </cfRule>
    <cfRule type="expression" dxfId="704" priority="708">
      <formula>G18&lt;TODAY()+11</formula>
    </cfRule>
    <cfRule type="containsText" dxfId="703" priority="709" operator="containsText" text="Validé">
      <formula>NOT(ISERROR(SEARCH("Validé",G18)))</formula>
    </cfRule>
  </conditionalFormatting>
  <conditionalFormatting sqref="L18">
    <cfRule type="containsBlanks" dxfId="702" priority="697">
      <formula>LEN(TRIM(L18))=0</formula>
    </cfRule>
  </conditionalFormatting>
  <conditionalFormatting sqref="L18">
    <cfRule type="expression" dxfId="701" priority="698">
      <formula>L18&lt;TODAY()-30</formula>
    </cfRule>
    <cfRule type="containsText" dxfId="700" priority="699" operator="containsText" text="NOk">
      <formula>NOT(ISERROR(SEARCH("NOk",L18)))</formula>
    </cfRule>
    <cfRule type="timePeriod" dxfId="699" priority="700" timePeriod="nextMonth">
      <formula>AND(MONTH(L18)=MONTH(EDATE(TODAY(),0+1)),YEAR(L18)=YEAR(EDATE(TODAY(),0+1)))</formula>
    </cfRule>
    <cfRule type="containsText" dxfId="698" priority="701" operator="containsText" text="Non Validé">
      <formula>NOT(ISERROR(SEARCH("Non Validé",L18)))</formula>
    </cfRule>
    <cfRule type="containsText" dxfId="697" priority="702" operator="containsText" text="Validé">
      <formula>NOT(ISERROR(SEARCH("Validé",L18)))</formula>
    </cfRule>
    <cfRule type="timePeriod" dxfId="696" priority="703" timePeriod="thisMonth">
      <formula>AND(MONTH(L18)=MONTH(TODAY()),YEAR(L18)=YEAR(TODAY()))</formula>
    </cfRule>
  </conditionalFormatting>
  <conditionalFormatting sqref="G18:J18 Q18:T18 L18 V18:Y18 AK18:AN18">
    <cfRule type="containsBlanks" dxfId="695" priority="690">
      <formula>LEN(TRIM(G18))=0</formula>
    </cfRule>
  </conditionalFormatting>
  <conditionalFormatting sqref="G18:J18 Q18:T18 L18 V18:Y18 AK18:AN18">
    <cfRule type="expression" dxfId="694" priority="691">
      <formula>G18&lt;TODAY()-30</formula>
    </cfRule>
    <cfRule type="containsText" dxfId="693" priority="692" operator="containsText" text="NOk">
      <formula>NOT(ISERROR(SEARCH("NOk",G18)))</formula>
    </cfRule>
    <cfRule type="timePeriod" dxfId="692" priority="693" timePeriod="nextMonth">
      <formula>AND(MONTH(G18)=MONTH(EDATE(TODAY(),0+1)),YEAR(G18)=YEAR(EDATE(TODAY(),0+1)))</formula>
    </cfRule>
    <cfRule type="containsText" dxfId="691" priority="694" operator="containsText" text="Non Validé">
      <formula>NOT(ISERROR(SEARCH("Non Validé",G18)))</formula>
    </cfRule>
    <cfRule type="containsText" dxfId="690" priority="695" operator="containsText" text="Validé">
      <formula>NOT(ISERROR(SEARCH("Validé",G18)))</formula>
    </cfRule>
    <cfRule type="timePeriod" dxfId="689" priority="696" timePeriod="thisMonth">
      <formula>AND(MONTH(G18)=MONTH(TODAY()),YEAR(G18)=YEAR(TODAY()))</formula>
    </cfRule>
  </conditionalFormatting>
  <conditionalFormatting sqref="L17:O17">
    <cfRule type="timePeriod" dxfId="688" priority="684" timePeriod="nextMonth">
      <formula>AND(MONTH(L17)=MONTH(EDATE(TODAY(),0+1)),YEAR(L17)=YEAR(EDATE(TODAY(),0+1)))</formula>
    </cfRule>
    <cfRule type="timePeriod" dxfId="687" priority="685" timePeriod="thisMonth">
      <formula>AND(MONTH(L17)=MONTH(TODAY()),YEAR(L17)=YEAR(TODAY()))</formula>
    </cfRule>
    <cfRule type="containsText" dxfId="686" priority="686" operator="containsText" text="Non Validé">
      <formula>NOT(ISERROR(SEARCH("Non Validé",L17)))</formula>
    </cfRule>
    <cfRule type="containsText" dxfId="685" priority="687" operator="containsText" text="NOk">
      <formula>NOT(ISERROR(SEARCH("NOk",L17)))</formula>
    </cfRule>
    <cfRule type="expression" dxfId="684" priority="688">
      <formula>L17&lt;TODAY()+11</formula>
    </cfRule>
    <cfRule type="containsText" dxfId="683" priority="689" operator="containsText" text="Validé">
      <formula>NOT(ISERROR(SEARCH("Validé",L17)))</formula>
    </cfRule>
  </conditionalFormatting>
  <conditionalFormatting sqref="T18">
    <cfRule type="timePeriod" dxfId="682" priority="678" timePeriod="nextMonth">
      <formula>AND(MONTH(T18)=MONTH(EDATE(TODAY(),0+1)),YEAR(T18)=YEAR(EDATE(TODAY(),0+1)))</formula>
    </cfRule>
    <cfRule type="timePeriod" dxfId="681" priority="679" timePeriod="thisMonth">
      <formula>AND(MONTH(T18)=MONTH(TODAY()),YEAR(T18)=YEAR(TODAY()))</formula>
    </cfRule>
    <cfRule type="containsText" dxfId="680" priority="680" operator="containsText" text="Non Validé">
      <formula>NOT(ISERROR(SEARCH("Non Validé",T18)))</formula>
    </cfRule>
    <cfRule type="containsText" dxfId="679" priority="681" operator="containsText" text="NOk">
      <formula>NOT(ISERROR(SEARCH("NOk",T18)))</formula>
    </cfRule>
    <cfRule type="expression" dxfId="678" priority="682">
      <formula>T18&lt;TODAY()+11</formula>
    </cfRule>
    <cfRule type="containsText" dxfId="677" priority="683" operator="containsText" text="Validé">
      <formula>NOT(ISERROR(SEARCH("Validé",T18)))</formula>
    </cfRule>
  </conditionalFormatting>
  <conditionalFormatting sqref="T18">
    <cfRule type="containsBlanks" dxfId="676" priority="671">
      <formula>LEN(TRIM(T18))=0</formula>
    </cfRule>
  </conditionalFormatting>
  <conditionalFormatting sqref="T18">
    <cfRule type="expression" dxfId="675" priority="672">
      <formula>T18&lt;TODAY()-30</formula>
    </cfRule>
    <cfRule type="containsText" dxfId="674" priority="673" operator="containsText" text="NOk">
      <formula>NOT(ISERROR(SEARCH("NOk",T18)))</formula>
    </cfRule>
    <cfRule type="timePeriod" dxfId="673" priority="674" timePeriod="nextMonth">
      <formula>AND(MONTH(T18)=MONTH(EDATE(TODAY(),0+1)),YEAR(T18)=YEAR(EDATE(TODAY(),0+1)))</formula>
    </cfRule>
    <cfRule type="containsText" dxfId="672" priority="675" operator="containsText" text="Non Validé">
      <formula>NOT(ISERROR(SEARCH("Non Validé",T18)))</formula>
    </cfRule>
    <cfRule type="containsText" dxfId="671" priority="676" operator="containsText" text="Validé">
      <formula>NOT(ISERROR(SEARCH("Validé",T18)))</formula>
    </cfRule>
    <cfRule type="timePeriod" dxfId="670" priority="677" timePeriod="thisMonth">
      <formula>AND(MONTH(T18)=MONTH(TODAY()),YEAR(T18)=YEAR(TODAY()))</formula>
    </cfRule>
  </conditionalFormatting>
  <conditionalFormatting sqref="Y18">
    <cfRule type="timePeriod" dxfId="669" priority="665" timePeriod="nextMonth">
      <formula>AND(MONTH(Y18)=MONTH(EDATE(TODAY(),0+1)),YEAR(Y18)=YEAR(EDATE(TODAY(),0+1)))</formula>
    </cfRule>
    <cfRule type="timePeriod" dxfId="668" priority="666" timePeriod="thisMonth">
      <formula>AND(MONTH(Y18)=MONTH(TODAY()),YEAR(Y18)=YEAR(TODAY()))</formula>
    </cfRule>
    <cfRule type="containsText" dxfId="667" priority="667" operator="containsText" text="Non Validé">
      <formula>NOT(ISERROR(SEARCH("Non Validé",Y18)))</formula>
    </cfRule>
    <cfRule type="containsText" dxfId="666" priority="668" operator="containsText" text="NOk">
      <formula>NOT(ISERROR(SEARCH("NOk",Y18)))</formula>
    </cfRule>
    <cfRule type="expression" dxfId="665" priority="669">
      <formula>Y18&lt;TODAY()+11</formula>
    </cfRule>
    <cfRule type="containsText" dxfId="664" priority="670" operator="containsText" text="Validé">
      <formula>NOT(ISERROR(SEARCH("Validé",Y18)))</formula>
    </cfRule>
  </conditionalFormatting>
  <conditionalFormatting sqref="Y18">
    <cfRule type="containsBlanks" dxfId="663" priority="658">
      <formula>LEN(TRIM(Y18))=0</formula>
    </cfRule>
  </conditionalFormatting>
  <conditionalFormatting sqref="Y18">
    <cfRule type="expression" dxfId="662" priority="659">
      <formula>Y18&lt;TODAY()-30</formula>
    </cfRule>
    <cfRule type="containsText" dxfId="661" priority="660" operator="containsText" text="NOk">
      <formula>NOT(ISERROR(SEARCH("NOk",Y18)))</formula>
    </cfRule>
    <cfRule type="timePeriod" dxfId="660" priority="661" timePeriod="nextMonth">
      <formula>AND(MONTH(Y18)=MONTH(EDATE(TODAY(),0+1)),YEAR(Y18)=YEAR(EDATE(TODAY(),0+1)))</formula>
    </cfRule>
    <cfRule type="containsText" dxfId="659" priority="662" operator="containsText" text="Non Validé">
      <formula>NOT(ISERROR(SEARCH("Non Validé",Y18)))</formula>
    </cfRule>
    <cfRule type="containsText" dxfId="658" priority="663" operator="containsText" text="Validé">
      <formula>NOT(ISERROR(SEARCH("Validé",Y18)))</formula>
    </cfRule>
    <cfRule type="timePeriod" dxfId="657" priority="664" timePeriod="thisMonth">
      <formula>AND(MONTH(Y18)=MONTH(TODAY()),YEAR(Y18)=YEAR(TODAY()))</formula>
    </cfRule>
  </conditionalFormatting>
  <conditionalFormatting sqref="AZ16">
    <cfRule type="containsText" dxfId="656" priority="652" operator="containsText" text="Non Validé">
      <formula>NOT(ISERROR(SEARCH("Non Validé",AZ16)))</formula>
    </cfRule>
  </conditionalFormatting>
  <conditionalFormatting sqref="AF16:AI16 AA16:AD16 V16:Y16 Q16:T16 L16:O16 AK16:AN16">
    <cfRule type="timePeriod" dxfId="655" priority="640" timePeriod="nextMonth">
      <formula>AND(MONTH(L16)=MONTH(EDATE(TODAY(),0+1)),YEAR(L16)=YEAR(EDATE(TODAY(),0+1)))</formula>
    </cfRule>
    <cfRule type="timePeriod" dxfId="654" priority="653" timePeriod="thisMonth">
      <formula>AND(MONTH(L16)=MONTH(TODAY()),YEAR(L16)=YEAR(TODAY()))</formula>
    </cfRule>
    <cfRule type="containsText" dxfId="653" priority="654" operator="containsText" text="Non Validé">
      <formula>NOT(ISERROR(SEARCH("Non Validé",L16)))</formula>
    </cfRule>
    <cfRule type="containsText" dxfId="652" priority="655" operator="containsText" text="NOk">
      <formula>NOT(ISERROR(SEARCH("NOk",L16)))</formula>
    </cfRule>
    <cfRule type="expression" dxfId="651" priority="656">
      <formula>L16&lt;TODAY()+11</formula>
    </cfRule>
    <cfRule type="containsText" dxfId="650" priority="657" operator="containsText" text="Validé">
      <formula>NOT(ISERROR(SEARCH("Validé",L16)))</formula>
    </cfRule>
  </conditionalFormatting>
  <conditionalFormatting sqref="BE16:BH16 AU16:AX16">
    <cfRule type="containsText" dxfId="649" priority="636" operator="containsText" text="Non Validé">
      <formula>NOT(ISERROR(SEARCH("Non Validé",AU16)))</formula>
    </cfRule>
    <cfRule type="timePeriod" dxfId="648" priority="638" timePeriod="nextMonth">
      <formula>AND(MONTH(AU16)=MONTH(EDATE(TODAY(),0+1)),YEAR(AU16)=YEAR(EDATE(TODAY(),0+1)))</formula>
    </cfRule>
    <cfRule type="containsText" dxfId="647" priority="645" operator="containsText" text="NOk">
      <formula>NOT(ISERROR(SEARCH("NOk",AU16)))</formula>
    </cfRule>
    <cfRule type="expression" dxfId="646" priority="646">
      <formula>AU16&lt;TODAY()+11</formula>
    </cfRule>
    <cfRule type="containsText" dxfId="645" priority="647" operator="containsText" text="Validé">
      <formula>NOT(ISERROR(SEARCH("Validé",AU16)))</formula>
    </cfRule>
    <cfRule type="timePeriod" dxfId="644" priority="648" timePeriod="thisMonth">
      <formula>AND(MONTH(AU16)=MONTH(TODAY()),YEAR(AU16)=YEAR(TODAY()))</formula>
    </cfRule>
  </conditionalFormatting>
  <conditionalFormatting sqref="AZ16:BC16">
    <cfRule type="containsText" dxfId="643" priority="635" operator="containsText" text="NOk">
      <formula>NOT(ISERROR(SEARCH("NOk",AZ16)))</formula>
    </cfRule>
    <cfRule type="timePeriod" dxfId="642" priority="637" timePeriod="nextMonth">
      <formula>AND(MONTH(AZ16)=MONTH(EDATE(TODAY(),0+1)),YEAR(AZ16)=YEAR(EDATE(TODAY(),0+1)))</formula>
    </cfRule>
    <cfRule type="containsText" dxfId="641" priority="641" operator="containsText" text="Non Validé">
      <formula>NOT(ISERROR(SEARCH("Non Validé",AZ16)))</formula>
    </cfRule>
    <cfRule type="expression" dxfId="640" priority="642">
      <formula>AZ16&lt;TODAY()+11</formula>
    </cfRule>
    <cfRule type="containsText" dxfId="639" priority="643" operator="containsText" text="Validé">
      <formula>NOT(ISERROR(SEARCH("Validé",AZ16)))</formula>
    </cfRule>
    <cfRule type="timePeriod" dxfId="638" priority="644" timePeriod="thisMonth">
      <formula>AND(MONTH(AZ16)=MONTH(TODAY()),YEAR(AZ16)=YEAR(TODAY()))</formula>
    </cfRule>
  </conditionalFormatting>
  <conditionalFormatting sqref="G16:J16">
    <cfRule type="timePeriod" dxfId="637" priority="628" timePeriod="nextMonth">
      <formula>AND(MONTH(G16)=MONTH(EDATE(TODAY(),0+1)),YEAR(G16)=YEAR(EDATE(TODAY(),0+1)))</formula>
    </cfRule>
    <cfRule type="timePeriod" dxfId="636" priority="629" timePeriod="thisMonth">
      <formula>AND(MONTH(G16)=MONTH(TODAY()),YEAR(G16)=YEAR(TODAY()))</formula>
    </cfRule>
    <cfRule type="containsText" dxfId="635" priority="630" operator="containsText" text="Non Validé">
      <formula>NOT(ISERROR(SEARCH("Non Validé",G16)))</formula>
    </cfRule>
    <cfRule type="containsText" dxfId="634" priority="631" operator="containsText" text="NOk">
      <formula>NOT(ISERROR(SEARCH("NOk",G16)))</formula>
    </cfRule>
    <cfRule type="expression" dxfId="633" priority="632">
      <formula>G16&lt;TODAY()+11</formula>
    </cfRule>
    <cfRule type="containsText" dxfId="632" priority="633" operator="containsText" text="Validé">
      <formula>NOT(ISERROR(SEARCH("Validé",G16)))</formula>
    </cfRule>
  </conditionalFormatting>
  <conditionalFormatting sqref="AP16:AS16">
    <cfRule type="expression" dxfId="631" priority="627">
      <formula>AP16&lt;TODAY()-3</formula>
    </cfRule>
    <cfRule type="containsText" dxfId="630" priority="634" operator="containsText" text="NOk">
      <formula>NOT(ISERROR(SEARCH("NOk",AP16)))</formula>
    </cfRule>
    <cfRule type="timePeriod" dxfId="629" priority="639" timePeriod="nextMonth">
      <formula>AND(MONTH(AP16)=MONTH(EDATE(TODAY(),0+1)),YEAR(AP16)=YEAR(EDATE(TODAY(),0+1)))</formula>
    </cfRule>
    <cfRule type="containsText" dxfId="628" priority="649" operator="containsText" text="Non Validé">
      <formula>NOT(ISERROR(SEARCH("Non Validé",AP16)))</formula>
    </cfRule>
    <cfRule type="containsText" dxfId="627" priority="650" operator="containsText" text="Validé">
      <formula>NOT(ISERROR(SEARCH("Validé",AP16)))</formula>
    </cfRule>
    <cfRule type="timePeriod" dxfId="626" priority="651" timePeriod="thisMonth">
      <formula>AND(MONTH(AP16)=MONTH(TODAY()),YEAR(AP16)=YEAR(TODAY()))</formula>
    </cfRule>
  </conditionalFormatting>
  <conditionalFormatting sqref="AZ15">
    <cfRule type="containsText" dxfId="625" priority="621" operator="containsText" text="Non Validé">
      <formula>NOT(ISERROR(SEARCH("Non Validé",AZ15)))</formula>
    </cfRule>
  </conditionalFormatting>
  <conditionalFormatting sqref="AF15:AI15 AA15:AD15 V15:Y15 Q15:T15 L15:O15 AK15:AN15">
    <cfRule type="timePeriod" dxfId="624" priority="609" timePeriod="nextMonth">
      <formula>AND(MONTH(L15)=MONTH(EDATE(TODAY(),0+1)),YEAR(L15)=YEAR(EDATE(TODAY(),0+1)))</formula>
    </cfRule>
    <cfRule type="timePeriod" dxfId="623" priority="622" timePeriod="thisMonth">
      <formula>AND(MONTH(L15)=MONTH(TODAY()),YEAR(L15)=YEAR(TODAY()))</formula>
    </cfRule>
    <cfRule type="containsText" dxfId="622" priority="623" operator="containsText" text="Non Validé">
      <formula>NOT(ISERROR(SEARCH("Non Validé",L15)))</formula>
    </cfRule>
    <cfRule type="containsText" dxfId="621" priority="624" operator="containsText" text="NOk">
      <formula>NOT(ISERROR(SEARCH("NOk",L15)))</formula>
    </cfRule>
    <cfRule type="expression" dxfId="620" priority="625">
      <formula>L15&lt;TODAY()+11</formula>
    </cfRule>
    <cfRule type="containsText" dxfId="619" priority="626" operator="containsText" text="Validé">
      <formula>NOT(ISERROR(SEARCH("Validé",L15)))</formula>
    </cfRule>
  </conditionalFormatting>
  <conditionalFormatting sqref="BE15:BH15 AU15:AX15">
    <cfRule type="containsText" dxfId="618" priority="605" operator="containsText" text="Non Validé">
      <formula>NOT(ISERROR(SEARCH("Non Validé",AU15)))</formula>
    </cfRule>
    <cfRule type="timePeriod" dxfId="617" priority="607" timePeriod="nextMonth">
      <formula>AND(MONTH(AU15)=MONTH(EDATE(TODAY(),0+1)),YEAR(AU15)=YEAR(EDATE(TODAY(),0+1)))</formula>
    </cfRule>
    <cfRule type="containsText" dxfId="616" priority="614" operator="containsText" text="NOk">
      <formula>NOT(ISERROR(SEARCH("NOk",AU15)))</formula>
    </cfRule>
    <cfRule type="expression" dxfId="615" priority="615">
      <formula>AU15&lt;TODAY()+11</formula>
    </cfRule>
    <cfRule type="containsText" dxfId="614" priority="616" operator="containsText" text="Validé">
      <formula>NOT(ISERROR(SEARCH("Validé",AU15)))</formula>
    </cfRule>
    <cfRule type="timePeriod" dxfId="613" priority="617" timePeriod="thisMonth">
      <formula>AND(MONTH(AU15)=MONTH(TODAY()),YEAR(AU15)=YEAR(TODAY()))</formula>
    </cfRule>
  </conditionalFormatting>
  <conditionalFormatting sqref="AZ15:BC15">
    <cfRule type="containsText" dxfId="612" priority="604" operator="containsText" text="NOk">
      <formula>NOT(ISERROR(SEARCH("NOk",AZ15)))</formula>
    </cfRule>
    <cfRule type="timePeriod" dxfId="611" priority="606" timePeriod="nextMonth">
      <formula>AND(MONTH(AZ15)=MONTH(EDATE(TODAY(),0+1)),YEAR(AZ15)=YEAR(EDATE(TODAY(),0+1)))</formula>
    </cfRule>
    <cfRule type="containsText" dxfId="610" priority="610" operator="containsText" text="Non Validé">
      <formula>NOT(ISERROR(SEARCH("Non Validé",AZ15)))</formula>
    </cfRule>
    <cfRule type="expression" dxfId="609" priority="611">
      <formula>AZ15&lt;TODAY()+11</formula>
    </cfRule>
    <cfRule type="containsText" dxfId="608" priority="612" operator="containsText" text="Validé">
      <formula>NOT(ISERROR(SEARCH("Validé",AZ15)))</formula>
    </cfRule>
    <cfRule type="timePeriod" dxfId="607" priority="613" timePeriod="thisMonth">
      <formula>AND(MONTH(AZ15)=MONTH(TODAY()),YEAR(AZ15)=YEAR(TODAY()))</formula>
    </cfRule>
  </conditionalFormatting>
  <conditionalFormatting sqref="G15:J15">
    <cfRule type="timePeriod" dxfId="606" priority="597" timePeriod="nextMonth">
      <formula>AND(MONTH(G15)=MONTH(EDATE(TODAY(),0+1)),YEAR(G15)=YEAR(EDATE(TODAY(),0+1)))</formula>
    </cfRule>
    <cfRule type="timePeriod" dxfId="605" priority="598" timePeriod="thisMonth">
      <formula>AND(MONTH(G15)=MONTH(TODAY()),YEAR(G15)=YEAR(TODAY()))</formula>
    </cfRule>
    <cfRule type="containsText" dxfId="604" priority="599" operator="containsText" text="Non Validé">
      <formula>NOT(ISERROR(SEARCH("Non Validé",G15)))</formula>
    </cfRule>
    <cfRule type="containsText" dxfId="603" priority="600" operator="containsText" text="NOk">
      <formula>NOT(ISERROR(SEARCH("NOk",G15)))</formula>
    </cfRule>
    <cfRule type="expression" dxfId="602" priority="601">
      <formula>G15&lt;TODAY()+11</formula>
    </cfRule>
    <cfRule type="containsText" dxfId="601" priority="602" operator="containsText" text="Validé">
      <formula>NOT(ISERROR(SEARCH("Validé",G15)))</formula>
    </cfRule>
  </conditionalFormatting>
  <conditionalFormatting sqref="AP15:AS15">
    <cfRule type="expression" dxfId="600" priority="596">
      <formula>AP15&lt;TODAY()-3</formula>
    </cfRule>
    <cfRule type="containsText" dxfId="599" priority="603" operator="containsText" text="NOk">
      <formula>NOT(ISERROR(SEARCH("NOk",AP15)))</formula>
    </cfRule>
    <cfRule type="timePeriod" dxfId="598" priority="608" timePeriod="nextMonth">
      <formula>AND(MONTH(AP15)=MONTH(EDATE(TODAY(),0+1)),YEAR(AP15)=YEAR(EDATE(TODAY(),0+1)))</formula>
    </cfRule>
    <cfRule type="containsText" dxfId="597" priority="618" operator="containsText" text="Non Validé">
      <formula>NOT(ISERROR(SEARCH("Non Validé",AP15)))</formula>
    </cfRule>
    <cfRule type="containsText" dxfId="596" priority="619" operator="containsText" text="Validé">
      <formula>NOT(ISERROR(SEARCH("Validé",AP15)))</formula>
    </cfRule>
    <cfRule type="timePeriod" dxfId="595" priority="620" timePeriod="thisMonth">
      <formula>AND(MONTH(AP15)=MONTH(TODAY()),YEAR(AP15)=YEAR(TODAY()))</formula>
    </cfRule>
  </conditionalFormatting>
  <conditionalFormatting sqref="AZ14">
    <cfRule type="containsText" dxfId="594" priority="590" operator="containsText" text="Non Validé">
      <formula>NOT(ISERROR(SEARCH("Non Validé",AZ14)))</formula>
    </cfRule>
  </conditionalFormatting>
  <conditionalFormatting sqref="AF14:AI14 AA14:AD14 V14:Y14 Q14:T14 L14:O14 AK14:AN14">
    <cfRule type="timePeriod" dxfId="593" priority="578" timePeriod="nextMonth">
      <formula>AND(MONTH(L14)=MONTH(EDATE(TODAY(),0+1)),YEAR(L14)=YEAR(EDATE(TODAY(),0+1)))</formula>
    </cfRule>
    <cfRule type="timePeriod" dxfId="592" priority="591" timePeriod="thisMonth">
      <formula>AND(MONTH(L14)=MONTH(TODAY()),YEAR(L14)=YEAR(TODAY()))</formula>
    </cfRule>
    <cfRule type="containsText" dxfId="591" priority="592" operator="containsText" text="Non Validé">
      <formula>NOT(ISERROR(SEARCH("Non Validé",L14)))</formula>
    </cfRule>
    <cfRule type="containsText" dxfId="590" priority="593" operator="containsText" text="NOk">
      <formula>NOT(ISERROR(SEARCH("NOk",L14)))</formula>
    </cfRule>
    <cfRule type="expression" dxfId="589" priority="594">
      <formula>L14&lt;TODAY()+11</formula>
    </cfRule>
    <cfRule type="containsText" dxfId="588" priority="595" operator="containsText" text="Validé">
      <formula>NOT(ISERROR(SEARCH("Validé",L14)))</formula>
    </cfRule>
  </conditionalFormatting>
  <conditionalFormatting sqref="BE14:BH14 AU14:AX14">
    <cfRule type="containsText" dxfId="587" priority="574" operator="containsText" text="Non Validé">
      <formula>NOT(ISERROR(SEARCH("Non Validé",AU14)))</formula>
    </cfRule>
    <cfRule type="timePeriod" dxfId="586" priority="576" timePeriod="nextMonth">
      <formula>AND(MONTH(AU14)=MONTH(EDATE(TODAY(),0+1)),YEAR(AU14)=YEAR(EDATE(TODAY(),0+1)))</formula>
    </cfRule>
    <cfRule type="containsText" dxfId="585" priority="583" operator="containsText" text="NOk">
      <formula>NOT(ISERROR(SEARCH("NOk",AU14)))</formula>
    </cfRule>
    <cfRule type="expression" dxfId="584" priority="584">
      <formula>AU14&lt;TODAY()+11</formula>
    </cfRule>
    <cfRule type="containsText" dxfId="583" priority="585" operator="containsText" text="Validé">
      <formula>NOT(ISERROR(SEARCH("Validé",AU14)))</formula>
    </cfRule>
    <cfRule type="timePeriod" dxfId="582" priority="586" timePeriod="thisMonth">
      <formula>AND(MONTH(AU14)=MONTH(TODAY()),YEAR(AU14)=YEAR(TODAY()))</formula>
    </cfRule>
  </conditionalFormatting>
  <conditionalFormatting sqref="AZ14:BC14">
    <cfRule type="containsText" dxfId="581" priority="573" operator="containsText" text="NOk">
      <formula>NOT(ISERROR(SEARCH("NOk",AZ14)))</formula>
    </cfRule>
    <cfRule type="timePeriod" dxfId="580" priority="575" timePeriod="nextMonth">
      <formula>AND(MONTH(AZ14)=MONTH(EDATE(TODAY(),0+1)),YEAR(AZ14)=YEAR(EDATE(TODAY(),0+1)))</formula>
    </cfRule>
    <cfRule type="containsText" dxfId="579" priority="579" operator="containsText" text="Non Validé">
      <formula>NOT(ISERROR(SEARCH("Non Validé",AZ14)))</formula>
    </cfRule>
    <cfRule type="expression" dxfId="578" priority="580">
      <formula>AZ14&lt;TODAY()+11</formula>
    </cfRule>
    <cfRule type="containsText" dxfId="577" priority="581" operator="containsText" text="Validé">
      <formula>NOT(ISERROR(SEARCH("Validé",AZ14)))</formula>
    </cfRule>
    <cfRule type="timePeriod" dxfId="576" priority="582" timePeriod="thisMonth">
      <formula>AND(MONTH(AZ14)=MONTH(TODAY()),YEAR(AZ14)=YEAR(TODAY()))</formula>
    </cfRule>
  </conditionalFormatting>
  <conditionalFormatting sqref="G14:J14">
    <cfRule type="timePeriod" dxfId="575" priority="566" timePeriod="nextMonth">
      <formula>AND(MONTH(G14)=MONTH(EDATE(TODAY(),0+1)),YEAR(G14)=YEAR(EDATE(TODAY(),0+1)))</formula>
    </cfRule>
    <cfRule type="timePeriod" dxfId="574" priority="567" timePeriod="thisMonth">
      <formula>AND(MONTH(G14)=MONTH(TODAY()),YEAR(G14)=YEAR(TODAY()))</formula>
    </cfRule>
    <cfRule type="containsText" dxfId="573" priority="568" operator="containsText" text="Non Validé">
      <formula>NOT(ISERROR(SEARCH("Non Validé",G14)))</formula>
    </cfRule>
    <cfRule type="containsText" dxfId="572" priority="569" operator="containsText" text="NOk">
      <formula>NOT(ISERROR(SEARCH("NOk",G14)))</formula>
    </cfRule>
    <cfRule type="expression" dxfId="571" priority="570">
      <formula>G14&lt;TODAY()+11</formula>
    </cfRule>
    <cfRule type="containsText" dxfId="570" priority="571" operator="containsText" text="Validé">
      <formula>NOT(ISERROR(SEARCH("Validé",G14)))</formula>
    </cfRule>
  </conditionalFormatting>
  <conditionalFormatting sqref="AP14:AS14">
    <cfRule type="expression" dxfId="569" priority="565">
      <formula>AP14&lt;TODAY()-3</formula>
    </cfRule>
    <cfRule type="containsText" dxfId="568" priority="572" operator="containsText" text="NOk">
      <formula>NOT(ISERROR(SEARCH("NOk",AP14)))</formula>
    </cfRule>
    <cfRule type="timePeriod" dxfId="567" priority="577" timePeriod="nextMonth">
      <formula>AND(MONTH(AP14)=MONTH(EDATE(TODAY(),0+1)),YEAR(AP14)=YEAR(EDATE(TODAY(),0+1)))</formula>
    </cfRule>
    <cfRule type="containsText" dxfId="566" priority="587" operator="containsText" text="Non Validé">
      <formula>NOT(ISERROR(SEARCH("Non Validé",AP14)))</formula>
    </cfRule>
    <cfRule type="containsText" dxfId="565" priority="588" operator="containsText" text="Validé">
      <formula>NOT(ISERROR(SEARCH("Validé",AP14)))</formula>
    </cfRule>
    <cfRule type="timePeriod" dxfId="564" priority="589" timePeriod="thisMonth">
      <formula>AND(MONTH(AP14)=MONTH(TODAY()),YEAR(AP14)=YEAR(TODAY()))</formula>
    </cfRule>
  </conditionalFormatting>
  <conditionalFormatting sqref="AZ13">
    <cfRule type="containsText" dxfId="563" priority="559" operator="containsText" text="Non Validé">
      <formula>NOT(ISERROR(SEARCH("Non Validé",AZ13)))</formula>
    </cfRule>
  </conditionalFormatting>
  <conditionalFormatting sqref="AF13:AI13 AA13:AD13 V13:Y13 Q13:T13 L13:O13 AK13:AN13">
    <cfRule type="timePeriod" dxfId="562" priority="547" timePeriod="nextMonth">
      <formula>AND(MONTH(L13)=MONTH(EDATE(TODAY(),0+1)),YEAR(L13)=YEAR(EDATE(TODAY(),0+1)))</formula>
    </cfRule>
    <cfRule type="timePeriod" dxfId="561" priority="560" timePeriod="thisMonth">
      <formula>AND(MONTH(L13)=MONTH(TODAY()),YEAR(L13)=YEAR(TODAY()))</formula>
    </cfRule>
    <cfRule type="containsText" dxfId="560" priority="561" operator="containsText" text="Non Validé">
      <formula>NOT(ISERROR(SEARCH("Non Validé",L13)))</formula>
    </cfRule>
    <cfRule type="containsText" dxfId="559" priority="562" operator="containsText" text="NOk">
      <formula>NOT(ISERROR(SEARCH("NOk",L13)))</formula>
    </cfRule>
    <cfRule type="expression" dxfId="558" priority="563">
      <formula>L13&lt;TODAY()+11</formula>
    </cfRule>
    <cfRule type="containsText" dxfId="557" priority="564" operator="containsText" text="Validé">
      <formula>NOT(ISERROR(SEARCH("Validé",L13)))</formula>
    </cfRule>
  </conditionalFormatting>
  <conditionalFormatting sqref="BE13:BH13 AU13:AX13">
    <cfRule type="containsText" dxfId="556" priority="543" operator="containsText" text="Non Validé">
      <formula>NOT(ISERROR(SEARCH("Non Validé",AU13)))</formula>
    </cfRule>
    <cfRule type="timePeriod" dxfId="555" priority="545" timePeriod="nextMonth">
      <formula>AND(MONTH(AU13)=MONTH(EDATE(TODAY(),0+1)),YEAR(AU13)=YEAR(EDATE(TODAY(),0+1)))</formula>
    </cfRule>
    <cfRule type="containsText" dxfId="554" priority="552" operator="containsText" text="NOk">
      <formula>NOT(ISERROR(SEARCH("NOk",AU13)))</formula>
    </cfRule>
    <cfRule type="expression" dxfId="553" priority="553">
      <formula>AU13&lt;TODAY()+11</formula>
    </cfRule>
    <cfRule type="containsText" dxfId="552" priority="554" operator="containsText" text="Validé">
      <formula>NOT(ISERROR(SEARCH("Validé",AU13)))</formula>
    </cfRule>
    <cfRule type="timePeriod" dxfId="551" priority="555" timePeriod="thisMonth">
      <formula>AND(MONTH(AU13)=MONTH(TODAY()),YEAR(AU13)=YEAR(TODAY()))</formula>
    </cfRule>
  </conditionalFormatting>
  <conditionalFormatting sqref="AZ13:BC13">
    <cfRule type="containsText" dxfId="550" priority="542" operator="containsText" text="NOk">
      <formula>NOT(ISERROR(SEARCH("NOk",AZ13)))</formula>
    </cfRule>
    <cfRule type="timePeriod" dxfId="549" priority="544" timePeriod="nextMonth">
      <formula>AND(MONTH(AZ13)=MONTH(EDATE(TODAY(),0+1)),YEAR(AZ13)=YEAR(EDATE(TODAY(),0+1)))</formula>
    </cfRule>
    <cfRule type="containsText" dxfId="548" priority="548" operator="containsText" text="Non Validé">
      <formula>NOT(ISERROR(SEARCH("Non Validé",AZ13)))</formula>
    </cfRule>
    <cfRule type="expression" dxfId="547" priority="549">
      <formula>AZ13&lt;TODAY()+11</formula>
    </cfRule>
    <cfRule type="containsText" dxfId="546" priority="550" operator="containsText" text="Validé">
      <formula>NOT(ISERROR(SEARCH("Validé",AZ13)))</formula>
    </cfRule>
    <cfRule type="timePeriod" dxfId="545" priority="551" timePeriod="thisMonth">
      <formula>AND(MONTH(AZ13)=MONTH(TODAY()),YEAR(AZ13)=YEAR(TODAY()))</formula>
    </cfRule>
  </conditionalFormatting>
  <conditionalFormatting sqref="G13:J13">
    <cfRule type="timePeriod" dxfId="544" priority="535" timePeriod="nextMonth">
      <formula>AND(MONTH(G13)=MONTH(EDATE(TODAY(),0+1)),YEAR(G13)=YEAR(EDATE(TODAY(),0+1)))</formula>
    </cfRule>
    <cfRule type="timePeriod" dxfId="543" priority="536" timePeriod="thisMonth">
      <formula>AND(MONTH(G13)=MONTH(TODAY()),YEAR(G13)=YEAR(TODAY()))</formula>
    </cfRule>
    <cfRule type="containsText" dxfId="542" priority="537" operator="containsText" text="Non Validé">
      <formula>NOT(ISERROR(SEARCH("Non Validé",G13)))</formula>
    </cfRule>
    <cfRule type="containsText" dxfId="541" priority="538" operator="containsText" text="NOk">
      <formula>NOT(ISERROR(SEARCH("NOk",G13)))</formula>
    </cfRule>
    <cfRule type="expression" dxfId="540" priority="539">
      <formula>G13&lt;TODAY()+11</formula>
    </cfRule>
    <cfRule type="containsText" dxfId="539" priority="540" operator="containsText" text="Validé">
      <formula>NOT(ISERROR(SEARCH("Validé",G13)))</formula>
    </cfRule>
  </conditionalFormatting>
  <conditionalFormatting sqref="AP13:AS13">
    <cfRule type="expression" dxfId="538" priority="534">
      <formula>AP13&lt;TODAY()-3</formula>
    </cfRule>
    <cfRule type="containsText" dxfId="537" priority="541" operator="containsText" text="NOk">
      <formula>NOT(ISERROR(SEARCH("NOk",AP13)))</formula>
    </cfRule>
    <cfRule type="timePeriod" dxfId="536" priority="546" timePeriod="nextMonth">
      <formula>AND(MONTH(AP13)=MONTH(EDATE(TODAY(),0+1)),YEAR(AP13)=YEAR(EDATE(TODAY(),0+1)))</formula>
    </cfRule>
    <cfRule type="containsText" dxfId="535" priority="556" operator="containsText" text="Non Validé">
      <formula>NOT(ISERROR(SEARCH("Non Validé",AP13)))</formula>
    </cfRule>
    <cfRule type="containsText" dxfId="534" priority="557" operator="containsText" text="Validé">
      <formula>NOT(ISERROR(SEARCH("Validé",AP13)))</formula>
    </cfRule>
    <cfRule type="timePeriod" dxfId="533" priority="558" timePeriod="thisMonth">
      <formula>AND(MONTH(AP13)=MONTH(TODAY()),YEAR(AP13)=YEAR(TODAY()))</formula>
    </cfRule>
  </conditionalFormatting>
  <conditionalFormatting sqref="AZ12">
    <cfRule type="containsText" dxfId="532" priority="528" operator="containsText" text="Non Validé">
      <formula>NOT(ISERROR(SEARCH("Non Validé",AZ12)))</formula>
    </cfRule>
  </conditionalFormatting>
  <conditionalFormatting sqref="AF12:AI12 AA12:AD12 V12:Y12 Q12:T12 L12:O12 AK12:AN12">
    <cfRule type="timePeriod" dxfId="531" priority="516" timePeriod="nextMonth">
      <formula>AND(MONTH(L12)=MONTH(EDATE(TODAY(),0+1)),YEAR(L12)=YEAR(EDATE(TODAY(),0+1)))</formula>
    </cfRule>
    <cfRule type="timePeriod" dxfId="530" priority="529" timePeriod="thisMonth">
      <formula>AND(MONTH(L12)=MONTH(TODAY()),YEAR(L12)=YEAR(TODAY()))</formula>
    </cfRule>
    <cfRule type="containsText" dxfId="529" priority="530" operator="containsText" text="Non Validé">
      <formula>NOT(ISERROR(SEARCH("Non Validé",L12)))</formula>
    </cfRule>
    <cfRule type="containsText" dxfId="528" priority="531" operator="containsText" text="NOk">
      <formula>NOT(ISERROR(SEARCH("NOk",L12)))</formula>
    </cfRule>
    <cfRule type="expression" dxfId="527" priority="532">
      <formula>L12&lt;TODAY()+11</formula>
    </cfRule>
    <cfRule type="containsText" dxfId="526" priority="533" operator="containsText" text="Validé">
      <formula>NOT(ISERROR(SEARCH("Validé",L12)))</formula>
    </cfRule>
  </conditionalFormatting>
  <conditionalFormatting sqref="BE12:BH12 AU12:AX12">
    <cfRule type="containsText" dxfId="525" priority="512" operator="containsText" text="Non Validé">
      <formula>NOT(ISERROR(SEARCH("Non Validé",AU12)))</formula>
    </cfRule>
    <cfRule type="timePeriod" dxfId="524" priority="514" timePeriod="nextMonth">
      <formula>AND(MONTH(AU12)=MONTH(EDATE(TODAY(),0+1)),YEAR(AU12)=YEAR(EDATE(TODAY(),0+1)))</formula>
    </cfRule>
    <cfRule type="containsText" dxfId="523" priority="521" operator="containsText" text="NOk">
      <formula>NOT(ISERROR(SEARCH("NOk",AU12)))</formula>
    </cfRule>
    <cfRule type="expression" dxfId="522" priority="522">
      <formula>AU12&lt;TODAY()+11</formula>
    </cfRule>
    <cfRule type="containsText" dxfId="521" priority="523" operator="containsText" text="Validé">
      <formula>NOT(ISERROR(SEARCH("Validé",AU12)))</formula>
    </cfRule>
    <cfRule type="timePeriod" dxfId="520" priority="524" timePeriod="thisMonth">
      <formula>AND(MONTH(AU12)=MONTH(TODAY()),YEAR(AU12)=YEAR(TODAY()))</formula>
    </cfRule>
  </conditionalFormatting>
  <conditionalFormatting sqref="AZ12:BC12">
    <cfRule type="containsText" dxfId="519" priority="511" operator="containsText" text="NOk">
      <formula>NOT(ISERROR(SEARCH("NOk",AZ12)))</formula>
    </cfRule>
    <cfRule type="timePeriod" dxfId="518" priority="513" timePeriod="nextMonth">
      <formula>AND(MONTH(AZ12)=MONTH(EDATE(TODAY(),0+1)),YEAR(AZ12)=YEAR(EDATE(TODAY(),0+1)))</formula>
    </cfRule>
    <cfRule type="containsText" dxfId="517" priority="517" operator="containsText" text="Non Validé">
      <formula>NOT(ISERROR(SEARCH("Non Validé",AZ12)))</formula>
    </cfRule>
    <cfRule type="expression" dxfId="516" priority="518">
      <formula>AZ12&lt;TODAY()+11</formula>
    </cfRule>
    <cfRule type="containsText" dxfId="515" priority="519" operator="containsText" text="Validé">
      <formula>NOT(ISERROR(SEARCH("Validé",AZ12)))</formula>
    </cfRule>
    <cfRule type="timePeriod" dxfId="514" priority="520" timePeriod="thisMonth">
      <formula>AND(MONTH(AZ12)=MONTH(TODAY()),YEAR(AZ12)=YEAR(TODAY()))</formula>
    </cfRule>
  </conditionalFormatting>
  <conditionalFormatting sqref="G12:J12">
    <cfRule type="timePeriod" dxfId="513" priority="504" timePeriod="nextMonth">
      <formula>AND(MONTH(G12)=MONTH(EDATE(TODAY(),0+1)),YEAR(G12)=YEAR(EDATE(TODAY(),0+1)))</formula>
    </cfRule>
    <cfRule type="timePeriod" dxfId="512" priority="505" timePeriod="thisMonth">
      <formula>AND(MONTH(G12)=MONTH(TODAY()),YEAR(G12)=YEAR(TODAY()))</formula>
    </cfRule>
    <cfRule type="containsText" dxfId="511" priority="506" operator="containsText" text="Non Validé">
      <formula>NOT(ISERROR(SEARCH("Non Validé",G12)))</formula>
    </cfRule>
    <cfRule type="containsText" dxfId="510" priority="507" operator="containsText" text="NOk">
      <formula>NOT(ISERROR(SEARCH("NOk",G12)))</formula>
    </cfRule>
    <cfRule type="expression" dxfId="509" priority="508">
      <formula>G12&lt;TODAY()+11</formula>
    </cfRule>
    <cfRule type="containsText" dxfId="508" priority="509" operator="containsText" text="Validé">
      <formula>NOT(ISERROR(SEARCH("Validé",G12)))</formula>
    </cfRule>
  </conditionalFormatting>
  <conditionalFormatting sqref="AP12:AS12">
    <cfRule type="expression" dxfId="507" priority="503">
      <formula>AP12&lt;TODAY()-3</formula>
    </cfRule>
    <cfRule type="containsText" dxfId="506" priority="510" operator="containsText" text="NOk">
      <formula>NOT(ISERROR(SEARCH("NOk",AP12)))</formula>
    </cfRule>
    <cfRule type="timePeriod" dxfId="505" priority="515" timePeriod="nextMonth">
      <formula>AND(MONTH(AP12)=MONTH(EDATE(TODAY(),0+1)),YEAR(AP12)=YEAR(EDATE(TODAY(),0+1)))</formula>
    </cfRule>
    <cfRule type="containsText" dxfId="504" priority="525" operator="containsText" text="Non Validé">
      <formula>NOT(ISERROR(SEARCH("Non Validé",AP12)))</formula>
    </cfRule>
    <cfRule type="containsText" dxfId="503" priority="526" operator="containsText" text="Validé">
      <formula>NOT(ISERROR(SEARCH("Validé",AP12)))</formula>
    </cfRule>
    <cfRule type="timePeriod" dxfId="502" priority="527" timePeriod="thisMonth">
      <formula>AND(MONTH(AP12)=MONTH(TODAY()),YEAR(AP12)=YEAR(TODAY()))</formula>
    </cfRule>
  </conditionalFormatting>
  <conditionalFormatting sqref="AZ11">
    <cfRule type="containsText" dxfId="501" priority="497" operator="containsText" text="Non Validé">
      <formula>NOT(ISERROR(SEARCH("Non Validé",AZ11)))</formula>
    </cfRule>
  </conditionalFormatting>
  <conditionalFormatting sqref="AF11:AI11 AA11:AD11 V11:Y11 Q11:T11 L11:O11 AK11:AN11">
    <cfRule type="timePeriod" dxfId="500" priority="485" timePeriod="nextMonth">
      <formula>AND(MONTH(L11)=MONTH(EDATE(TODAY(),0+1)),YEAR(L11)=YEAR(EDATE(TODAY(),0+1)))</formula>
    </cfRule>
    <cfRule type="timePeriod" dxfId="499" priority="498" timePeriod="thisMonth">
      <formula>AND(MONTH(L11)=MONTH(TODAY()),YEAR(L11)=YEAR(TODAY()))</formula>
    </cfRule>
    <cfRule type="containsText" dxfId="498" priority="499" operator="containsText" text="Non Validé">
      <formula>NOT(ISERROR(SEARCH("Non Validé",L11)))</formula>
    </cfRule>
    <cfRule type="containsText" dxfId="497" priority="500" operator="containsText" text="NOk">
      <formula>NOT(ISERROR(SEARCH("NOk",L11)))</formula>
    </cfRule>
    <cfRule type="expression" dxfId="496" priority="501">
      <formula>L11&lt;TODAY()+11</formula>
    </cfRule>
    <cfRule type="containsText" dxfId="495" priority="502" operator="containsText" text="Validé">
      <formula>NOT(ISERROR(SEARCH("Validé",L11)))</formula>
    </cfRule>
  </conditionalFormatting>
  <conditionalFormatting sqref="BE11:BH11 AU11:AX11">
    <cfRule type="containsText" dxfId="494" priority="481" operator="containsText" text="Non Validé">
      <formula>NOT(ISERROR(SEARCH("Non Validé",AU11)))</formula>
    </cfRule>
    <cfRule type="timePeriod" dxfId="493" priority="483" timePeriod="nextMonth">
      <formula>AND(MONTH(AU11)=MONTH(EDATE(TODAY(),0+1)),YEAR(AU11)=YEAR(EDATE(TODAY(),0+1)))</formula>
    </cfRule>
    <cfRule type="containsText" dxfId="492" priority="490" operator="containsText" text="NOk">
      <formula>NOT(ISERROR(SEARCH("NOk",AU11)))</formula>
    </cfRule>
    <cfRule type="expression" dxfId="491" priority="491">
      <formula>AU11&lt;TODAY()+11</formula>
    </cfRule>
    <cfRule type="containsText" dxfId="490" priority="492" operator="containsText" text="Validé">
      <formula>NOT(ISERROR(SEARCH("Validé",AU11)))</formula>
    </cfRule>
    <cfRule type="timePeriod" dxfId="489" priority="493" timePeriod="thisMonth">
      <formula>AND(MONTH(AU11)=MONTH(TODAY()),YEAR(AU11)=YEAR(TODAY()))</formula>
    </cfRule>
  </conditionalFormatting>
  <conditionalFormatting sqref="AZ11:BC11">
    <cfRule type="containsText" dxfId="488" priority="480" operator="containsText" text="NOk">
      <formula>NOT(ISERROR(SEARCH("NOk",AZ11)))</formula>
    </cfRule>
    <cfRule type="timePeriod" dxfId="487" priority="482" timePeriod="nextMonth">
      <formula>AND(MONTH(AZ11)=MONTH(EDATE(TODAY(),0+1)),YEAR(AZ11)=YEAR(EDATE(TODAY(),0+1)))</formula>
    </cfRule>
    <cfRule type="containsText" dxfId="486" priority="486" operator="containsText" text="Non Validé">
      <formula>NOT(ISERROR(SEARCH("Non Validé",AZ11)))</formula>
    </cfRule>
    <cfRule type="expression" dxfId="485" priority="487">
      <formula>AZ11&lt;TODAY()+11</formula>
    </cfRule>
    <cfRule type="containsText" dxfId="484" priority="488" operator="containsText" text="Validé">
      <formula>NOT(ISERROR(SEARCH("Validé",AZ11)))</formula>
    </cfRule>
    <cfRule type="timePeriod" dxfId="483" priority="489" timePeriod="thisMonth">
      <formula>AND(MONTH(AZ11)=MONTH(TODAY()),YEAR(AZ11)=YEAR(TODAY()))</formula>
    </cfRule>
  </conditionalFormatting>
  <conditionalFormatting sqref="G11:J11">
    <cfRule type="timePeriod" dxfId="482" priority="473" timePeriod="nextMonth">
      <formula>AND(MONTH(G11)=MONTH(EDATE(TODAY(),0+1)),YEAR(G11)=YEAR(EDATE(TODAY(),0+1)))</formula>
    </cfRule>
    <cfRule type="timePeriod" dxfId="481" priority="474" timePeriod="thisMonth">
      <formula>AND(MONTH(G11)=MONTH(TODAY()),YEAR(G11)=YEAR(TODAY()))</formula>
    </cfRule>
    <cfRule type="containsText" dxfId="480" priority="475" operator="containsText" text="Non Validé">
      <formula>NOT(ISERROR(SEARCH("Non Validé",G11)))</formula>
    </cfRule>
    <cfRule type="containsText" dxfId="479" priority="476" operator="containsText" text="NOk">
      <formula>NOT(ISERROR(SEARCH("NOk",G11)))</formula>
    </cfRule>
    <cfRule type="expression" dxfId="478" priority="477">
      <formula>G11&lt;TODAY()+11</formula>
    </cfRule>
    <cfRule type="containsText" dxfId="477" priority="478" operator="containsText" text="Validé">
      <formula>NOT(ISERROR(SEARCH("Validé",G11)))</formula>
    </cfRule>
  </conditionalFormatting>
  <conditionalFormatting sqref="AP11:AS11">
    <cfRule type="expression" dxfId="476" priority="472">
      <formula>AP11&lt;TODAY()-3</formula>
    </cfRule>
    <cfRule type="containsText" dxfId="475" priority="479" operator="containsText" text="NOk">
      <formula>NOT(ISERROR(SEARCH("NOk",AP11)))</formula>
    </cfRule>
    <cfRule type="timePeriod" dxfId="474" priority="484" timePeriod="nextMonth">
      <formula>AND(MONTH(AP11)=MONTH(EDATE(TODAY(),0+1)),YEAR(AP11)=YEAR(EDATE(TODAY(),0+1)))</formula>
    </cfRule>
    <cfRule type="containsText" dxfId="473" priority="494" operator="containsText" text="Non Validé">
      <formula>NOT(ISERROR(SEARCH("Non Validé",AP11)))</formula>
    </cfRule>
    <cfRule type="containsText" dxfId="472" priority="495" operator="containsText" text="Validé">
      <formula>NOT(ISERROR(SEARCH("Validé",AP11)))</formula>
    </cfRule>
    <cfRule type="timePeriod" dxfId="471" priority="496" timePeriod="thisMonth">
      <formula>AND(MONTH(AP11)=MONTH(TODAY()),YEAR(AP11)=YEAR(TODAY()))</formula>
    </cfRule>
  </conditionalFormatting>
  <conditionalFormatting sqref="AZ10">
    <cfRule type="containsText" dxfId="470" priority="466" operator="containsText" text="Non Validé">
      <formula>NOT(ISERROR(SEARCH("Non Validé",AZ10)))</formula>
    </cfRule>
  </conditionalFormatting>
  <conditionalFormatting sqref="AF10:AI10 AA10:AD10 V10:Y10 Q10:T10 L10:O10 AK10:AN10">
    <cfRule type="timePeriod" dxfId="469" priority="454" timePeriod="nextMonth">
      <formula>AND(MONTH(L10)=MONTH(EDATE(TODAY(),0+1)),YEAR(L10)=YEAR(EDATE(TODAY(),0+1)))</formula>
    </cfRule>
    <cfRule type="timePeriod" dxfId="468" priority="467" timePeriod="thisMonth">
      <formula>AND(MONTH(L10)=MONTH(TODAY()),YEAR(L10)=YEAR(TODAY()))</formula>
    </cfRule>
    <cfRule type="containsText" dxfId="467" priority="468" operator="containsText" text="Non Validé">
      <formula>NOT(ISERROR(SEARCH("Non Validé",L10)))</formula>
    </cfRule>
    <cfRule type="containsText" dxfId="466" priority="469" operator="containsText" text="NOk">
      <formula>NOT(ISERROR(SEARCH("NOk",L10)))</formula>
    </cfRule>
    <cfRule type="expression" dxfId="465" priority="470">
      <formula>L10&lt;TODAY()+11</formula>
    </cfRule>
    <cfRule type="containsText" dxfId="464" priority="471" operator="containsText" text="Validé">
      <formula>NOT(ISERROR(SEARCH("Validé",L10)))</formula>
    </cfRule>
  </conditionalFormatting>
  <conditionalFormatting sqref="BE10:BH10 AU10:AX10">
    <cfRule type="containsText" dxfId="463" priority="450" operator="containsText" text="Non Validé">
      <formula>NOT(ISERROR(SEARCH("Non Validé",AU10)))</formula>
    </cfRule>
    <cfRule type="timePeriod" dxfId="462" priority="452" timePeriod="nextMonth">
      <formula>AND(MONTH(AU10)=MONTH(EDATE(TODAY(),0+1)),YEAR(AU10)=YEAR(EDATE(TODAY(),0+1)))</formula>
    </cfRule>
    <cfRule type="containsText" dxfId="461" priority="459" operator="containsText" text="NOk">
      <formula>NOT(ISERROR(SEARCH("NOk",AU10)))</formula>
    </cfRule>
    <cfRule type="expression" dxfId="460" priority="460">
      <formula>AU10&lt;TODAY()+11</formula>
    </cfRule>
    <cfRule type="containsText" dxfId="459" priority="461" operator="containsText" text="Validé">
      <formula>NOT(ISERROR(SEARCH("Validé",AU10)))</formula>
    </cfRule>
    <cfRule type="timePeriod" dxfId="458" priority="462" timePeriod="thisMonth">
      <formula>AND(MONTH(AU10)=MONTH(TODAY()),YEAR(AU10)=YEAR(TODAY()))</formula>
    </cfRule>
  </conditionalFormatting>
  <conditionalFormatting sqref="AZ10:BC10">
    <cfRule type="containsText" dxfId="457" priority="449" operator="containsText" text="NOk">
      <formula>NOT(ISERROR(SEARCH("NOk",AZ10)))</formula>
    </cfRule>
    <cfRule type="timePeriod" dxfId="456" priority="451" timePeriod="nextMonth">
      <formula>AND(MONTH(AZ10)=MONTH(EDATE(TODAY(),0+1)),YEAR(AZ10)=YEAR(EDATE(TODAY(),0+1)))</formula>
    </cfRule>
    <cfRule type="containsText" dxfId="455" priority="455" operator="containsText" text="Non Validé">
      <formula>NOT(ISERROR(SEARCH("Non Validé",AZ10)))</formula>
    </cfRule>
    <cfRule type="expression" dxfId="454" priority="456">
      <formula>AZ10&lt;TODAY()+11</formula>
    </cfRule>
    <cfRule type="containsText" dxfId="453" priority="457" operator="containsText" text="Validé">
      <formula>NOT(ISERROR(SEARCH("Validé",AZ10)))</formula>
    </cfRule>
    <cfRule type="timePeriod" dxfId="452" priority="458" timePeriod="thisMonth">
      <formula>AND(MONTH(AZ10)=MONTH(TODAY()),YEAR(AZ10)=YEAR(TODAY()))</formula>
    </cfRule>
  </conditionalFormatting>
  <conditionalFormatting sqref="G10:J10">
    <cfRule type="timePeriod" dxfId="451" priority="442" timePeriod="nextMonth">
      <formula>AND(MONTH(G10)=MONTH(EDATE(TODAY(),0+1)),YEAR(G10)=YEAR(EDATE(TODAY(),0+1)))</formula>
    </cfRule>
    <cfRule type="timePeriod" dxfId="450" priority="443" timePeriod="thisMonth">
      <formula>AND(MONTH(G10)=MONTH(TODAY()),YEAR(G10)=YEAR(TODAY()))</formula>
    </cfRule>
    <cfRule type="containsText" dxfId="449" priority="444" operator="containsText" text="Non Validé">
      <formula>NOT(ISERROR(SEARCH("Non Validé",G10)))</formula>
    </cfRule>
    <cfRule type="containsText" dxfId="448" priority="445" operator="containsText" text="NOk">
      <formula>NOT(ISERROR(SEARCH("NOk",G10)))</formula>
    </cfRule>
    <cfRule type="expression" dxfId="447" priority="446">
      <formula>G10&lt;TODAY()+11</formula>
    </cfRule>
    <cfRule type="containsText" dxfId="446" priority="447" operator="containsText" text="Validé">
      <formula>NOT(ISERROR(SEARCH("Validé",G10)))</formula>
    </cfRule>
  </conditionalFormatting>
  <conditionalFormatting sqref="AP10:AS10">
    <cfRule type="expression" dxfId="445" priority="441">
      <formula>AP10&lt;TODAY()-3</formula>
    </cfRule>
    <cfRule type="containsText" dxfId="444" priority="448" operator="containsText" text="NOk">
      <formula>NOT(ISERROR(SEARCH("NOk",AP10)))</formula>
    </cfRule>
    <cfRule type="timePeriod" dxfId="443" priority="453" timePeriod="nextMonth">
      <formula>AND(MONTH(AP10)=MONTH(EDATE(TODAY(),0+1)),YEAR(AP10)=YEAR(EDATE(TODAY(),0+1)))</formula>
    </cfRule>
    <cfRule type="containsText" dxfId="442" priority="463" operator="containsText" text="Non Validé">
      <formula>NOT(ISERROR(SEARCH("Non Validé",AP10)))</formula>
    </cfRule>
    <cfRule type="containsText" dxfId="441" priority="464" operator="containsText" text="Validé">
      <formula>NOT(ISERROR(SEARCH("Validé",AP10)))</formula>
    </cfRule>
    <cfRule type="timePeriod" dxfId="440" priority="465" timePeriod="thisMonth">
      <formula>AND(MONTH(AP10)=MONTH(TODAY()),YEAR(AP10)=YEAR(TODAY()))</formula>
    </cfRule>
  </conditionalFormatting>
  <conditionalFormatting sqref="AZ8">
    <cfRule type="containsText" dxfId="439" priority="435" operator="containsText" text="Non Validé">
      <formula>NOT(ISERROR(SEARCH("Non Validé",AZ8)))</formula>
    </cfRule>
  </conditionalFormatting>
  <conditionalFormatting sqref="AF8:AI8 AA8:AD8 V8:Y8 Q8:T8 L8:O8 AK8:AN8">
    <cfRule type="timePeriod" dxfId="438" priority="423" timePeriod="nextMonth">
      <formula>AND(MONTH(L8)=MONTH(EDATE(TODAY(),0+1)),YEAR(L8)=YEAR(EDATE(TODAY(),0+1)))</formula>
    </cfRule>
    <cfRule type="timePeriod" dxfId="437" priority="436" timePeriod="thisMonth">
      <formula>AND(MONTH(L8)=MONTH(TODAY()),YEAR(L8)=YEAR(TODAY()))</formula>
    </cfRule>
    <cfRule type="containsText" dxfId="436" priority="437" operator="containsText" text="Non Validé">
      <formula>NOT(ISERROR(SEARCH("Non Validé",L8)))</formula>
    </cfRule>
    <cfRule type="containsText" dxfId="435" priority="438" operator="containsText" text="NOk">
      <formula>NOT(ISERROR(SEARCH("NOk",L8)))</formula>
    </cfRule>
    <cfRule type="expression" dxfId="434" priority="439">
      <formula>L8&lt;TODAY()+11</formula>
    </cfRule>
    <cfRule type="containsText" dxfId="433" priority="440" operator="containsText" text="Validé">
      <formula>NOT(ISERROR(SEARCH("Validé",L8)))</formula>
    </cfRule>
  </conditionalFormatting>
  <conditionalFormatting sqref="BE8:BH8 AU8:AX8">
    <cfRule type="containsText" dxfId="432" priority="419" operator="containsText" text="Non Validé">
      <formula>NOT(ISERROR(SEARCH("Non Validé",AU8)))</formula>
    </cfRule>
    <cfRule type="timePeriod" dxfId="431" priority="421" timePeriod="nextMonth">
      <formula>AND(MONTH(AU8)=MONTH(EDATE(TODAY(),0+1)),YEAR(AU8)=YEAR(EDATE(TODAY(),0+1)))</formula>
    </cfRule>
    <cfRule type="containsText" dxfId="430" priority="428" operator="containsText" text="NOk">
      <formula>NOT(ISERROR(SEARCH("NOk",AU8)))</formula>
    </cfRule>
    <cfRule type="expression" dxfId="429" priority="429">
      <formula>AU8&lt;TODAY()+11</formula>
    </cfRule>
    <cfRule type="containsText" dxfId="428" priority="430" operator="containsText" text="Validé">
      <formula>NOT(ISERROR(SEARCH("Validé",AU8)))</formula>
    </cfRule>
    <cfRule type="timePeriod" dxfId="427" priority="431" timePeriod="thisMonth">
      <formula>AND(MONTH(AU8)=MONTH(TODAY()),YEAR(AU8)=YEAR(TODAY()))</formula>
    </cfRule>
  </conditionalFormatting>
  <conditionalFormatting sqref="AZ8:BC8">
    <cfRule type="containsText" dxfId="426" priority="418" operator="containsText" text="NOk">
      <formula>NOT(ISERROR(SEARCH("NOk",AZ8)))</formula>
    </cfRule>
    <cfRule type="timePeriod" dxfId="425" priority="420" timePeriod="nextMonth">
      <formula>AND(MONTH(AZ8)=MONTH(EDATE(TODAY(),0+1)),YEAR(AZ8)=YEAR(EDATE(TODAY(),0+1)))</formula>
    </cfRule>
    <cfRule type="containsText" dxfId="424" priority="424" operator="containsText" text="Non Validé">
      <formula>NOT(ISERROR(SEARCH("Non Validé",AZ8)))</formula>
    </cfRule>
    <cfRule type="expression" dxfId="423" priority="425">
      <formula>AZ8&lt;TODAY()+11</formula>
    </cfRule>
    <cfRule type="containsText" dxfId="422" priority="426" operator="containsText" text="Validé">
      <formula>NOT(ISERROR(SEARCH("Validé",AZ8)))</formula>
    </cfRule>
    <cfRule type="timePeriod" dxfId="421" priority="427" timePeriod="thisMonth">
      <formula>AND(MONTH(AZ8)=MONTH(TODAY()),YEAR(AZ8)=YEAR(TODAY()))</formula>
    </cfRule>
  </conditionalFormatting>
  <conditionalFormatting sqref="G8:J8">
    <cfRule type="timePeriod" dxfId="420" priority="411" timePeriod="nextMonth">
      <formula>AND(MONTH(G8)=MONTH(EDATE(TODAY(),0+1)),YEAR(G8)=YEAR(EDATE(TODAY(),0+1)))</formula>
    </cfRule>
    <cfRule type="timePeriod" dxfId="419" priority="412" timePeriod="thisMonth">
      <formula>AND(MONTH(G8)=MONTH(TODAY()),YEAR(G8)=YEAR(TODAY()))</formula>
    </cfRule>
    <cfRule type="containsText" dxfId="418" priority="413" operator="containsText" text="Non Validé">
      <formula>NOT(ISERROR(SEARCH("Non Validé",G8)))</formula>
    </cfRule>
    <cfRule type="containsText" dxfId="417" priority="414" operator="containsText" text="NOk">
      <formula>NOT(ISERROR(SEARCH("NOk",G8)))</formula>
    </cfRule>
    <cfRule type="expression" dxfId="416" priority="415">
      <formula>G8&lt;TODAY()+11</formula>
    </cfRule>
    <cfRule type="containsText" dxfId="415" priority="416" operator="containsText" text="Validé">
      <formula>NOT(ISERROR(SEARCH("Validé",G8)))</formula>
    </cfRule>
  </conditionalFormatting>
  <conditionalFormatting sqref="AP8:AS8">
    <cfRule type="expression" dxfId="414" priority="410">
      <formula>AP8&lt;TODAY()-3</formula>
    </cfRule>
    <cfRule type="containsText" dxfId="413" priority="417" operator="containsText" text="NOk">
      <formula>NOT(ISERROR(SEARCH("NOk",AP8)))</formula>
    </cfRule>
    <cfRule type="timePeriod" dxfId="412" priority="422" timePeriod="nextMonth">
      <formula>AND(MONTH(AP8)=MONTH(EDATE(TODAY(),0+1)),YEAR(AP8)=YEAR(EDATE(TODAY(),0+1)))</formula>
    </cfRule>
    <cfRule type="containsText" dxfId="411" priority="432" operator="containsText" text="Non Validé">
      <formula>NOT(ISERROR(SEARCH("Non Validé",AP8)))</formula>
    </cfRule>
    <cfRule type="containsText" dxfId="410" priority="433" operator="containsText" text="Validé">
      <formula>NOT(ISERROR(SEARCH("Validé",AP8)))</formula>
    </cfRule>
    <cfRule type="timePeriod" dxfId="409" priority="434" timePeriod="thisMonth">
      <formula>AND(MONTH(AP8)=MONTH(TODAY()),YEAR(AP8)=YEAR(TODAY()))</formula>
    </cfRule>
  </conditionalFormatting>
  <conditionalFormatting sqref="Q9:S9 V9:X9">
    <cfRule type="timePeriod" dxfId="408" priority="404" timePeriod="nextMonth">
      <formula>AND(MONTH(Q9)=MONTH(EDATE(TODAY(),0+1)),YEAR(Q9)=YEAR(EDATE(TODAY(),0+1)))</formula>
    </cfRule>
    <cfRule type="timePeriod" dxfId="407" priority="405" timePeriod="thisMonth">
      <formula>AND(MONTH(Q9)=MONTH(TODAY()),YEAR(Q9)=YEAR(TODAY()))</formula>
    </cfRule>
    <cfRule type="containsText" dxfId="406" priority="406" operator="containsText" text="Non Validé">
      <formula>NOT(ISERROR(SEARCH("Non Validé",Q9)))</formula>
    </cfRule>
    <cfRule type="containsText" dxfId="405" priority="407" operator="containsText" text="NOk">
      <formula>NOT(ISERROR(SEARCH("NOk",Q9)))</formula>
    </cfRule>
    <cfRule type="expression" dxfId="404" priority="408">
      <formula>Q9&lt;TODAY()+11</formula>
    </cfRule>
    <cfRule type="containsText" dxfId="403" priority="409" operator="containsText" text="Validé">
      <formula>NOT(ISERROR(SEARCH("Validé",Q9)))</formula>
    </cfRule>
  </conditionalFormatting>
  <conditionalFormatting sqref="G9:J9">
    <cfRule type="timePeriod" dxfId="402" priority="398" timePeriod="nextMonth">
      <formula>AND(MONTH(G9)=MONTH(EDATE(TODAY(),0+1)),YEAR(G9)=YEAR(EDATE(TODAY(),0+1)))</formula>
    </cfRule>
    <cfRule type="timePeriod" dxfId="401" priority="399" timePeriod="thisMonth">
      <formula>AND(MONTH(G9)=MONTH(TODAY()),YEAR(G9)=YEAR(TODAY()))</formula>
    </cfRule>
    <cfRule type="containsText" dxfId="400" priority="400" operator="containsText" text="Non Validé">
      <formula>NOT(ISERROR(SEARCH("Non Validé",G9)))</formula>
    </cfRule>
    <cfRule type="containsText" dxfId="399" priority="401" operator="containsText" text="NOk">
      <formula>NOT(ISERROR(SEARCH("NOk",G9)))</formula>
    </cfRule>
    <cfRule type="expression" dxfId="398" priority="402">
      <formula>G9&lt;TODAY()+11</formula>
    </cfRule>
    <cfRule type="containsText" dxfId="397" priority="403" operator="containsText" text="Validé">
      <formula>NOT(ISERROR(SEARCH("Validé",G9)))</formula>
    </cfRule>
  </conditionalFormatting>
  <conditionalFormatting sqref="G9">
    <cfRule type="containsBlanks" dxfId="396" priority="391">
      <formula>LEN(TRIM(G9))=0</formula>
    </cfRule>
  </conditionalFormatting>
  <conditionalFormatting sqref="G9">
    <cfRule type="expression" dxfId="395" priority="392">
      <formula>G9&lt;TODAY()-30</formula>
    </cfRule>
    <cfRule type="containsText" dxfId="394" priority="393" operator="containsText" text="NOk">
      <formula>NOT(ISERROR(SEARCH("NOk",G9)))</formula>
    </cfRule>
    <cfRule type="timePeriod" dxfId="393" priority="394" timePeriod="nextMonth">
      <formula>AND(MONTH(G9)=MONTH(EDATE(TODAY(),0+1)),YEAR(G9)=YEAR(EDATE(TODAY(),0+1)))</formula>
    </cfRule>
    <cfRule type="containsText" dxfId="392" priority="395" operator="containsText" text="Non Validé">
      <formula>NOT(ISERROR(SEARCH("Non Validé",G9)))</formula>
    </cfRule>
    <cfRule type="containsText" dxfId="391" priority="396" operator="containsText" text="Validé">
      <formula>NOT(ISERROR(SEARCH("Validé",G9)))</formula>
    </cfRule>
    <cfRule type="timePeriod" dxfId="390" priority="397" timePeriod="thisMonth">
      <formula>AND(MONTH(G9)=MONTH(TODAY()),YEAR(G9)=YEAR(TODAY()))</formula>
    </cfRule>
  </conditionalFormatting>
  <conditionalFormatting sqref="H9">
    <cfRule type="containsBlanks" dxfId="389" priority="384">
      <formula>LEN(TRIM(H9))=0</formula>
    </cfRule>
  </conditionalFormatting>
  <conditionalFormatting sqref="H9">
    <cfRule type="expression" dxfId="388" priority="385">
      <formula>H9&lt;TODAY()-30</formula>
    </cfRule>
    <cfRule type="containsText" dxfId="387" priority="386" operator="containsText" text="NOk">
      <formula>NOT(ISERROR(SEARCH("NOk",H9)))</formula>
    </cfRule>
    <cfRule type="timePeriod" dxfId="386" priority="387" timePeriod="nextMonth">
      <formula>AND(MONTH(H9)=MONTH(EDATE(TODAY(),0+1)),YEAR(H9)=YEAR(EDATE(TODAY(),0+1)))</formula>
    </cfRule>
    <cfRule type="containsText" dxfId="385" priority="388" operator="containsText" text="Non Validé">
      <formula>NOT(ISERROR(SEARCH("Non Validé",H9)))</formula>
    </cfRule>
    <cfRule type="containsText" dxfId="384" priority="389" operator="containsText" text="Validé">
      <formula>NOT(ISERROR(SEARCH("Validé",H9)))</formula>
    </cfRule>
    <cfRule type="timePeriod" dxfId="383" priority="390" timePeriod="thisMonth">
      <formula>AND(MONTH(H9)=MONTH(TODAY()),YEAR(H9)=YEAR(TODAY()))</formula>
    </cfRule>
  </conditionalFormatting>
  <conditionalFormatting sqref="I9">
    <cfRule type="containsBlanks" dxfId="382" priority="377">
      <formula>LEN(TRIM(I9))=0</formula>
    </cfRule>
  </conditionalFormatting>
  <conditionalFormatting sqref="I9">
    <cfRule type="expression" dxfId="381" priority="378">
      <formula>I9&lt;TODAY()-30</formula>
    </cfRule>
    <cfRule type="containsText" dxfId="380" priority="379" operator="containsText" text="NOk">
      <formula>NOT(ISERROR(SEARCH("NOk",I9)))</formula>
    </cfRule>
    <cfRule type="timePeriod" dxfId="379" priority="380" timePeriod="nextMonth">
      <formula>AND(MONTH(I9)=MONTH(EDATE(TODAY(),0+1)),YEAR(I9)=YEAR(EDATE(TODAY(),0+1)))</formula>
    </cfRule>
    <cfRule type="containsText" dxfId="378" priority="381" operator="containsText" text="Non Validé">
      <formula>NOT(ISERROR(SEARCH("Non Validé",I9)))</formula>
    </cfRule>
    <cfRule type="containsText" dxfId="377" priority="382" operator="containsText" text="Validé">
      <formula>NOT(ISERROR(SEARCH("Validé",I9)))</formula>
    </cfRule>
    <cfRule type="timePeriod" dxfId="376" priority="383" timePeriod="thisMonth">
      <formula>AND(MONTH(I9)=MONTH(TODAY()),YEAR(I9)=YEAR(TODAY()))</formula>
    </cfRule>
  </conditionalFormatting>
  <conditionalFormatting sqref="J9">
    <cfRule type="containsBlanks" dxfId="375" priority="370">
      <formula>LEN(TRIM(J9))=0</formula>
    </cfRule>
  </conditionalFormatting>
  <conditionalFormatting sqref="J9">
    <cfRule type="expression" dxfId="374" priority="371">
      <formula>J9&lt;TODAY()-30</formula>
    </cfRule>
    <cfRule type="containsText" dxfId="373" priority="372" operator="containsText" text="NOk">
      <formula>NOT(ISERROR(SEARCH("NOk",J9)))</formula>
    </cfRule>
    <cfRule type="timePeriod" dxfId="372" priority="373" timePeriod="nextMonth">
      <formula>AND(MONTH(J9)=MONTH(EDATE(TODAY(),0+1)),YEAR(J9)=YEAR(EDATE(TODAY(),0+1)))</formula>
    </cfRule>
    <cfRule type="containsText" dxfId="371" priority="374" operator="containsText" text="Non Validé">
      <formula>NOT(ISERROR(SEARCH("Non Validé",J9)))</formula>
    </cfRule>
    <cfRule type="containsText" dxfId="370" priority="375" operator="containsText" text="Validé">
      <formula>NOT(ISERROR(SEARCH("Validé",J9)))</formula>
    </cfRule>
    <cfRule type="timePeriod" dxfId="369" priority="376" timePeriod="thisMonth">
      <formula>AND(MONTH(J9)=MONTH(TODAY()),YEAR(J9)=YEAR(TODAY()))</formula>
    </cfRule>
  </conditionalFormatting>
  <conditionalFormatting sqref="F9:Y9">
    <cfRule type="timePeriod" dxfId="368" priority="364" timePeriod="nextMonth">
      <formula>AND(MONTH(F9)=MONTH(EDATE(TODAY(),0+1)),YEAR(F9)=YEAR(EDATE(TODAY(),0+1)))</formula>
    </cfRule>
    <cfRule type="timePeriod" dxfId="367" priority="365" timePeriod="thisMonth">
      <formula>AND(MONTH(F9)=MONTH(TODAY()),YEAR(F9)=YEAR(TODAY()))</formula>
    </cfRule>
    <cfRule type="containsText" dxfId="366" priority="366" operator="containsText" text="Non Validé">
      <formula>NOT(ISERROR(SEARCH("Non Validé",F9)))</formula>
    </cfRule>
    <cfRule type="containsText" dxfId="365" priority="367" operator="containsText" text="NOk">
      <formula>NOT(ISERROR(SEARCH("NOk",F9)))</formula>
    </cfRule>
    <cfRule type="expression" dxfId="364" priority="368">
      <formula>F9&lt;TODAY()+11</formula>
    </cfRule>
    <cfRule type="containsText" dxfId="363" priority="369" operator="containsText" text="Validé">
      <formula>NOT(ISERROR(SEARCH("Validé",F9)))</formula>
    </cfRule>
  </conditionalFormatting>
  <conditionalFormatting sqref="L9">
    <cfRule type="containsBlanks" dxfId="362" priority="357">
      <formula>LEN(TRIM(L9))=0</formula>
    </cfRule>
  </conditionalFormatting>
  <conditionalFormatting sqref="L9">
    <cfRule type="expression" dxfId="361" priority="358">
      <formula>L9&lt;TODAY()-30</formula>
    </cfRule>
    <cfRule type="containsText" dxfId="360" priority="359" operator="containsText" text="NOk">
      <formula>NOT(ISERROR(SEARCH("NOk",L9)))</formula>
    </cfRule>
    <cfRule type="timePeriod" dxfId="359" priority="360" timePeriod="nextMonth">
      <formula>AND(MONTH(L9)=MONTH(EDATE(TODAY(),0+1)),YEAR(L9)=YEAR(EDATE(TODAY(),0+1)))</formula>
    </cfRule>
    <cfRule type="containsText" dxfId="358" priority="361" operator="containsText" text="Non Validé">
      <formula>NOT(ISERROR(SEARCH("Non Validé",L9)))</formula>
    </cfRule>
    <cfRule type="containsText" dxfId="357" priority="362" operator="containsText" text="Validé">
      <formula>NOT(ISERROR(SEARCH("Validé",L9)))</formula>
    </cfRule>
    <cfRule type="timePeriod" dxfId="356" priority="363" timePeriod="thisMonth">
      <formula>AND(MONTH(L9)=MONTH(TODAY()),YEAR(L9)=YEAR(TODAY()))</formula>
    </cfRule>
  </conditionalFormatting>
  <conditionalFormatting sqref="M9">
    <cfRule type="containsBlanks" dxfId="355" priority="350">
      <formula>LEN(TRIM(M9))=0</formula>
    </cfRule>
  </conditionalFormatting>
  <conditionalFormatting sqref="M9">
    <cfRule type="expression" dxfId="354" priority="351">
      <formula>M9&lt;TODAY()-30</formula>
    </cfRule>
    <cfRule type="containsText" dxfId="353" priority="352" operator="containsText" text="NOk">
      <formula>NOT(ISERROR(SEARCH("NOk",M9)))</formula>
    </cfRule>
    <cfRule type="timePeriod" dxfId="352" priority="353" timePeriod="nextMonth">
      <formula>AND(MONTH(M9)=MONTH(EDATE(TODAY(),0+1)),YEAR(M9)=YEAR(EDATE(TODAY(),0+1)))</formula>
    </cfRule>
    <cfRule type="containsText" dxfId="351" priority="354" operator="containsText" text="Non Validé">
      <formula>NOT(ISERROR(SEARCH("Non Validé",M9)))</formula>
    </cfRule>
    <cfRule type="containsText" dxfId="350" priority="355" operator="containsText" text="Validé">
      <formula>NOT(ISERROR(SEARCH("Validé",M9)))</formula>
    </cfRule>
    <cfRule type="timePeriod" dxfId="349" priority="356" timePeriod="thisMonth">
      <formula>AND(MONTH(M9)=MONTH(TODAY()),YEAR(M9)=YEAR(TODAY()))</formula>
    </cfRule>
  </conditionalFormatting>
  <conditionalFormatting sqref="N9">
    <cfRule type="containsBlanks" dxfId="348" priority="343">
      <formula>LEN(TRIM(N9))=0</formula>
    </cfRule>
  </conditionalFormatting>
  <conditionalFormatting sqref="N9">
    <cfRule type="expression" dxfId="347" priority="344">
      <formula>N9&lt;TODAY()-30</formula>
    </cfRule>
    <cfRule type="containsText" dxfId="346" priority="345" operator="containsText" text="NOk">
      <formula>NOT(ISERROR(SEARCH("NOk",N9)))</formula>
    </cfRule>
    <cfRule type="timePeriod" dxfId="345" priority="346" timePeriod="nextMonth">
      <formula>AND(MONTH(N9)=MONTH(EDATE(TODAY(),0+1)),YEAR(N9)=YEAR(EDATE(TODAY(),0+1)))</formula>
    </cfRule>
    <cfRule type="containsText" dxfId="344" priority="347" operator="containsText" text="Non Validé">
      <formula>NOT(ISERROR(SEARCH("Non Validé",N9)))</formula>
    </cfRule>
    <cfRule type="containsText" dxfId="343" priority="348" operator="containsText" text="Validé">
      <formula>NOT(ISERROR(SEARCH("Validé",N9)))</formula>
    </cfRule>
    <cfRule type="timePeriod" dxfId="342" priority="349" timePeriod="thisMonth">
      <formula>AND(MONTH(N9)=MONTH(TODAY()),YEAR(N9)=YEAR(TODAY()))</formula>
    </cfRule>
  </conditionalFormatting>
  <conditionalFormatting sqref="F9:Y9">
    <cfRule type="containsBlanks" dxfId="341" priority="336">
      <formula>LEN(TRIM(F9))=0</formula>
    </cfRule>
  </conditionalFormatting>
  <conditionalFormatting sqref="F9:Y9">
    <cfRule type="expression" dxfId="340" priority="337">
      <formula>F9&lt;TODAY()-30</formula>
    </cfRule>
    <cfRule type="containsText" dxfId="339" priority="338" operator="containsText" text="NOk">
      <formula>NOT(ISERROR(SEARCH("NOk",F9)))</formula>
    </cfRule>
    <cfRule type="timePeriod" dxfId="338" priority="339" timePeriod="nextMonth">
      <formula>AND(MONTH(F9)=MONTH(EDATE(TODAY(),0+1)),YEAR(F9)=YEAR(EDATE(TODAY(),0+1)))</formula>
    </cfRule>
    <cfRule type="containsText" dxfId="337" priority="340" operator="containsText" text="Non Validé">
      <formula>NOT(ISERROR(SEARCH("Non Validé",F9)))</formula>
    </cfRule>
    <cfRule type="containsText" dxfId="336" priority="341" operator="containsText" text="Validé">
      <formula>NOT(ISERROR(SEARCH("Validé",F9)))</formula>
    </cfRule>
    <cfRule type="timePeriod" dxfId="335" priority="342" timePeriod="thisMonth">
      <formula>AND(MONTH(F9)=MONTH(TODAY()),YEAR(F9)=YEAR(TODAY()))</formula>
    </cfRule>
  </conditionalFormatting>
  <conditionalFormatting sqref="T9">
    <cfRule type="timePeriod" dxfId="334" priority="330" timePeriod="nextMonth">
      <formula>AND(MONTH(T9)=MONTH(EDATE(TODAY(),0+1)),YEAR(T9)=YEAR(EDATE(TODAY(),0+1)))</formula>
    </cfRule>
    <cfRule type="timePeriod" dxfId="333" priority="331" timePeriod="thisMonth">
      <formula>AND(MONTH(T9)=MONTH(TODAY()),YEAR(T9)=YEAR(TODAY()))</formula>
    </cfRule>
    <cfRule type="containsText" dxfId="332" priority="332" operator="containsText" text="Non Validé">
      <formula>NOT(ISERROR(SEARCH("Non Validé",T9)))</formula>
    </cfRule>
    <cfRule type="containsText" dxfId="331" priority="333" operator="containsText" text="NOk">
      <formula>NOT(ISERROR(SEARCH("NOk",T9)))</formula>
    </cfRule>
    <cfRule type="expression" dxfId="330" priority="334">
      <formula>T9&lt;TODAY()+11</formula>
    </cfRule>
    <cfRule type="containsText" dxfId="329" priority="335" operator="containsText" text="Validé">
      <formula>NOT(ISERROR(SEARCH("Validé",T9)))</formula>
    </cfRule>
  </conditionalFormatting>
  <conditionalFormatting sqref="T9">
    <cfRule type="containsBlanks" dxfId="328" priority="323">
      <formula>LEN(TRIM(T9))=0</formula>
    </cfRule>
  </conditionalFormatting>
  <conditionalFormatting sqref="T9">
    <cfRule type="expression" dxfId="327" priority="324">
      <formula>T9&lt;TODAY()-30</formula>
    </cfRule>
    <cfRule type="containsText" dxfId="326" priority="325" operator="containsText" text="NOk">
      <formula>NOT(ISERROR(SEARCH("NOk",T9)))</formula>
    </cfRule>
    <cfRule type="timePeriod" dxfId="325" priority="326" timePeriod="nextMonth">
      <formula>AND(MONTH(T9)=MONTH(EDATE(TODAY(),0+1)),YEAR(T9)=YEAR(EDATE(TODAY(),0+1)))</formula>
    </cfRule>
    <cfRule type="containsText" dxfId="324" priority="327" operator="containsText" text="Non Validé">
      <formula>NOT(ISERROR(SEARCH("Non Validé",T9)))</formula>
    </cfRule>
    <cfRule type="containsText" dxfId="323" priority="328" operator="containsText" text="Validé">
      <formula>NOT(ISERROR(SEARCH("Validé",T9)))</formula>
    </cfRule>
    <cfRule type="timePeriod" dxfId="322" priority="329" timePeriod="thisMonth">
      <formula>AND(MONTH(T9)=MONTH(TODAY()),YEAR(T9)=YEAR(TODAY()))</formula>
    </cfRule>
  </conditionalFormatting>
  <conditionalFormatting sqref="Y9">
    <cfRule type="timePeriod" dxfId="321" priority="317" timePeriod="nextMonth">
      <formula>AND(MONTH(Y9)=MONTH(EDATE(TODAY(),0+1)),YEAR(Y9)=YEAR(EDATE(TODAY(),0+1)))</formula>
    </cfRule>
    <cfRule type="timePeriod" dxfId="320" priority="318" timePeriod="thisMonth">
      <formula>AND(MONTH(Y9)=MONTH(TODAY()),YEAR(Y9)=YEAR(TODAY()))</formula>
    </cfRule>
    <cfRule type="containsText" dxfId="319" priority="319" operator="containsText" text="Non Validé">
      <formula>NOT(ISERROR(SEARCH("Non Validé",Y9)))</formula>
    </cfRule>
    <cfRule type="containsText" dxfId="318" priority="320" operator="containsText" text="NOk">
      <formula>NOT(ISERROR(SEARCH("NOk",Y9)))</formula>
    </cfRule>
    <cfRule type="expression" dxfId="317" priority="321">
      <formula>Y9&lt;TODAY()+11</formula>
    </cfRule>
    <cfRule type="containsText" dxfId="316" priority="322" operator="containsText" text="Validé">
      <formula>NOT(ISERROR(SEARCH("Validé",Y9)))</formula>
    </cfRule>
  </conditionalFormatting>
  <conditionalFormatting sqref="Y9">
    <cfRule type="containsBlanks" dxfId="315" priority="310">
      <formula>LEN(TRIM(Y9))=0</formula>
    </cfRule>
  </conditionalFormatting>
  <conditionalFormatting sqref="Y9">
    <cfRule type="expression" dxfId="314" priority="311">
      <formula>Y9&lt;TODAY()-30</formula>
    </cfRule>
    <cfRule type="containsText" dxfId="313" priority="312" operator="containsText" text="NOk">
      <formula>NOT(ISERROR(SEARCH("NOk",Y9)))</formula>
    </cfRule>
    <cfRule type="timePeriod" dxfId="312" priority="313" timePeriod="nextMonth">
      <formula>AND(MONTH(Y9)=MONTH(EDATE(TODAY(),0+1)),YEAR(Y9)=YEAR(EDATE(TODAY(),0+1)))</formula>
    </cfRule>
    <cfRule type="containsText" dxfId="311" priority="314" operator="containsText" text="Non Validé">
      <formula>NOT(ISERROR(SEARCH("Non Validé",Y9)))</formula>
    </cfRule>
    <cfRule type="containsText" dxfId="310" priority="315" operator="containsText" text="Validé">
      <formula>NOT(ISERROR(SEARCH("Validé",Y9)))</formula>
    </cfRule>
    <cfRule type="timePeriod" dxfId="309" priority="316" timePeriod="thisMonth">
      <formula>AND(MONTH(Y9)=MONTH(TODAY()),YEAR(Y9)=YEAR(TODAY()))</formula>
    </cfRule>
  </conditionalFormatting>
  <conditionalFormatting sqref="AZ9">
    <cfRule type="containsText" dxfId="308" priority="304" operator="containsText" text="Non Validé">
      <formula>NOT(ISERROR(SEARCH("Non Validé",AZ9)))</formula>
    </cfRule>
  </conditionalFormatting>
  <conditionalFormatting sqref="AA9:AD9 AF9:AI9">
    <cfRule type="timePeriod" dxfId="307" priority="295" timePeriod="nextMonth">
      <formula>AND(MONTH(AA9)=MONTH(EDATE(TODAY(),0+1)),YEAR(AA9)=YEAR(EDATE(TODAY(),0+1)))</formula>
    </cfRule>
    <cfRule type="timePeriod" dxfId="306" priority="305" timePeriod="thisMonth">
      <formula>AND(MONTH(AA9)=MONTH(TODAY()),YEAR(AA9)=YEAR(TODAY()))</formula>
    </cfRule>
    <cfRule type="containsText" dxfId="305" priority="306" operator="containsText" text="Non Validé">
      <formula>NOT(ISERROR(SEARCH("Non Validé",AA9)))</formula>
    </cfRule>
    <cfRule type="containsText" dxfId="304" priority="307" operator="containsText" text="NOk">
      <formula>NOT(ISERROR(SEARCH("NOk",AA9)))</formula>
    </cfRule>
    <cfRule type="expression" dxfId="303" priority="308">
      <formula>AA9&lt;TODAY()+11</formula>
    </cfRule>
    <cfRule type="containsText" dxfId="302" priority="309" operator="containsText" text="Validé">
      <formula>NOT(ISERROR(SEARCH("Validé",AA9)))</formula>
    </cfRule>
  </conditionalFormatting>
  <conditionalFormatting sqref="AU9:AX9 BE9:BH9">
    <cfRule type="containsText" dxfId="301" priority="292" operator="containsText" text="Non Validé">
      <formula>NOT(ISERROR(SEARCH("Non Validé",AU9)))</formula>
    </cfRule>
    <cfRule type="timePeriod" dxfId="300" priority="294" timePeriod="nextMonth">
      <formula>AND(MONTH(AU9)=MONTH(EDATE(TODAY(),0+1)),YEAR(AU9)=YEAR(EDATE(TODAY(),0+1)))</formula>
    </cfRule>
    <cfRule type="containsText" dxfId="299" priority="300" operator="containsText" text="NOk">
      <formula>NOT(ISERROR(SEARCH("NOk",AU9)))</formula>
    </cfRule>
    <cfRule type="expression" dxfId="298" priority="301">
      <formula>AU9&lt;TODAY()+11</formula>
    </cfRule>
    <cfRule type="containsText" dxfId="297" priority="302" operator="containsText" text="Validé">
      <formula>NOT(ISERROR(SEARCH("Validé",AU9)))</formula>
    </cfRule>
    <cfRule type="timePeriod" dxfId="296" priority="303" timePeriod="thisMonth">
      <formula>AND(MONTH(AU9)=MONTH(TODAY()),YEAR(AU9)=YEAR(TODAY()))</formula>
    </cfRule>
  </conditionalFormatting>
  <conditionalFormatting sqref="AZ9:BC9">
    <cfRule type="containsText" dxfId="295" priority="291" operator="containsText" text="NOk">
      <formula>NOT(ISERROR(SEARCH("NOk",AZ9)))</formula>
    </cfRule>
    <cfRule type="timePeriod" dxfId="294" priority="293" timePeriod="nextMonth">
      <formula>AND(MONTH(AZ9)=MONTH(EDATE(TODAY(),0+1)),YEAR(AZ9)=YEAR(EDATE(TODAY(),0+1)))</formula>
    </cfRule>
    <cfRule type="containsText" dxfId="293" priority="296" operator="containsText" text="Non Validé">
      <formula>NOT(ISERROR(SEARCH("Non Validé",AZ9)))</formula>
    </cfRule>
    <cfRule type="expression" dxfId="292" priority="297">
      <formula>AZ9&lt;TODAY()+11</formula>
    </cfRule>
    <cfRule type="containsText" dxfId="291" priority="298" operator="containsText" text="Validé">
      <formula>NOT(ISERROR(SEARCH("Validé",AZ9)))</formula>
    </cfRule>
    <cfRule type="timePeriod" dxfId="290" priority="299" timePeriod="thisMonth">
      <formula>AND(MONTH(AZ9)=MONTH(TODAY()),YEAR(AZ9)=YEAR(TODAY()))</formula>
    </cfRule>
  </conditionalFormatting>
  <conditionalFormatting sqref="Z9:AI9 AT9:BH9">
    <cfRule type="timePeriod" dxfId="289" priority="285" timePeriod="nextMonth">
      <formula>AND(MONTH(Z9)=MONTH(EDATE(TODAY(),0+1)),YEAR(Z9)=YEAR(EDATE(TODAY(),0+1)))</formula>
    </cfRule>
    <cfRule type="timePeriod" dxfId="288" priority="286" timePeriod="thisMonth">
      <formula>AND(MONTH(Z9)=MONTH(TODAY()),YEAR(Z9)=YEAR(TODAY()))</formula>
    </cfRule>
    <cfRule type="containsText" dxfId="287" priority="287" operator="containsText" text="Non Validé">
      <formula>NOT(ISERROR(SEARCH("Non Validé",Z9)))</formula>
    </cfRule>
    <cfRule type="containsText" dxfId="286" priority="288" operator="containsText" text="NOk">
      <formula>NOT(ISERROR(SEARCH("NOk",Z9)))</formula>
    </cfRule>
    <cfRule type="expression" dxfId="285" priority="289">
      <formula>Z9&lt;TODAY()+11</formula>
    </cfRule>
    <cfRule type="containsText" dxfId="284" priority="290" operator="containsText" text="Validé">
      <formula>NOT(ISERROR(SEARCH("Validé",Z9)))</formula>
    </cfRule>
  </conditionalFormatting>
  <conditionalFormatting sqref="Z9:AI9 AT9:BH9">
    <cfRule type="containsBlanks" dxfId="283" priority="278">
      <formula>LEN(TRIM(Z9))=0</formula>
    </cfRule>
  </conditionalFormatting>
  <conditionalFormatting sqref="Z9:AI9 AT9:BH9">
    <cfRule type="expression" dxfId="282" priority="279">
      <formula>Z9&lt;TODAY()-30</formula>
    </cfRule>
    <cfRule type="containsText" dxfId="281" priority="280" operator="containsText" text="NOk">
      <formula>NOT(ISERROR(SEARCH("NOk",Z9)))</formula>
    </cfRule>
    <cfRule type="timePeriod" dxfId="280" priority="281" timePeriod="nextMonth">
      <formula>AND(MONTH(Z9)=MONTH(EDATE(TODAY(),0+1)),YEAR(Z9)=YEAR(EDATE(TODAY(),0+1)))</formula>
    </cfRule>
    <cfRule type="containsText" dxfId="279" priority="282" operator="containsText" text="Non Validé">
      <formula>NOT(ISERROR(SEARCH("Non Validé",Z9)))</formula>
    </cfRule>
    <cfRule type="containsText" dxfId="278" priority="283" operator="containsText" text="Validé">
      <formula>NOT(ISERROR(SEARCH("Validé",Z9)))</formula>
    </cfRule>
    <cfRule type="timePeriod" dxfId="277" priority="284" timePeriod="thisMonth">
      <formula>AND(MONTH(Z9)=MONTH(TODAY()),YEAR(Z9)=YEAR(TODAY()))</formula>
    </cfRule>
  </conditionalFormatting>
  <conditionalFormatting sqref="G23">
    <cfRule type="containsBlanks" dxfId="276" priority="265">
      <formula>LEN(TRIM(G23))=0</formula>
    </cfRule>
  </conditionalFormatting>
  <conditionalFormatting sqref="G23">
    <cfRule type="expression" dxfId="275" priority="266">
      <formula>G23&lt;TODAY()-30</formula>
    </cfRule>
    <cfRule type="containsText" dxfId="274" priority="267" operator="containsText" text="NOk">
      <formula>NOT(ISERROR(SEARCH("NOk",G23)))</formula>
    </cfRule>
    <cfRule type="timePeriod" dxfId="273" priority="268" timePeriod="nextMonth">
      <formula>AND(MONTH(G23)=MONTH(EDATE(TODAY(),0+1)),YEAR(G23)=YEAR(EDATE(TODAY(),0+1)))</formula>
    </cfRule>
    <cfRule type="containsText" dxfId="272" priority="269" operator="containsText" text="Non Validé">
      <formula>NOT(ISERROR(SEARCH("Non Validé",G23)))</formula>
    </cfRule>
    <cfRule type="containsText" dxfId="271" priority="270" operator="containsText" text="Validé">
      <formula>NOT(ISERROR(SEARCH("Validé",G23)))</formula>
    </cfRule>
    <cfRule type="timePeriod" dxfId="270" priority="271" timePeriod="thisMonth">
      <formula>AND(MONTH(G23)=MONTH(TODAY()),YEAR(G23)=YEAR(TODAY()))</formula>
    </cfRule>
  </conditionalFormatting>
  <conditionalFormatting sqref="G23">
    <cfRule type="timePeriod" dxfId="269" priority="272" timePeriod="nextMonth">
      <formula>AND(MONTH(G23)=MONTH(EDATE(TODAY(),0+1)),YEAR(G23)=YEAR(EDATE(TODAY(),0+1)))</formula>
    </cfRule>
    <cfRule type="timePeriod" dxfId="268" priority="273" timePeriod="thisMonth">
      <formula>AND(MONTH(G23)=MONTH(TODAY()),YEAR(G23)=YEAR(TODAY()))</formula>
    </cfRule>
    <cfRule type="containsText" dxfId="267" priority="274" operator="containsText" text="Non Validé">
      <formula>NOT(ISERROR(SEARCH("Non Validé",G23)))</formula>
    </cfRule>
    <cfRule type="containsText" dxfId="266" priority="275" operator="containsText" text="NOk">
      <formula>NOT(ISERROR(SEARCH("NOk",G23)))</formula>
    </cfRule>
    <cfRule type="expression" dxfId="265" priority="276">
      <formula>G23&lt;TODAY()+11</formula>
    </cfRule>
    <cfRule type="containsText" dxfId="264" priority="277" operator="containsText" text="Validé">
      <formula>NOT(ISERROR(SEARCH("Validé",G23)))</formula>
    </cfRule>
  </conditionalFormatting>
  <conditionalFormatting sqref="G22">
    <cfRule type="containsBlanks" dxfId="263" priority="252">
      <formula>LEN(TRIM(G22))=0</formula>
    </cfRule>
  </conditionalFormatting>
  <conditionalFormatting sqref="G22">
    <cfRule type="expression" dxfId="262" priority="253">
      <formula>G22&lt;TODAY()-30</formula>
    </cfRule>
    <cfRule type="containsText" dxfId="261" priority="254" operator="containsText" text="NOk">
      <formula>NOT(ISERROR(SEARCH("NOk",G22)))</formula>
    </cfRule>
    <cfRule type="timePeriod" dxfId="260" priority="255" timePeriod="nextMonth">
      <formula>AND(MONTH(G22)=MONTH(EDATE(TODAY(),0+1)),YEAR(G22)=YEAR(EDATE(TODAY(),0+1)))</formula>
    </cfRule>
    <cfRule type="containsText" dxfId="259" priority="256" operator="containsText" text="Non Validé">
      <formula>NOT(ISERROR(SEARCH("Non Validé",G22)))</formula>
    </cfRule>
    <cfRule type="containsText" dxfId="258" priority="257" operator="containsText" text="Validé">
      <formula>NOT(ISERROR(SEARCH("Validé",G22)))</formula>
    </cfRule>
    <cfRule type="timePeriod" dxfId="257" priority="258" timePeriod="thisMonth">
      <formula>AND(MONTH(G22)=MONTH(TODAY()),YEAR(G22)=YEAR(TODAY()))</formula>
    </cfRule>
  </conditionalFormatting>
  <conditionalFormatting sqref="G22">
    <cfRule type="timePeriod" dxfId="256" priority="259" timePeriod="nextMonth">
      <formula>AND(MONTH(G22)=MONTH(EDATE(TODAY(),0+1)),YEAR(G22)=YEAR(EDATE(TODAY(),0+1)))</formula>
    </cfRule>
    <cfRule type="timePeriod" dxfId="255" priority="260" timePeriod="thisMonth">
      <formula>AND(MONTH(G22)=MONTH(TODAY()),YEAR(G22)=YEAR(TODAY()))</formula>
    </cfRule>
    <cfRule type="containsText" dxfId="254" priority="261" operator="containsText" text="Non Validé">
      <formula>NOT(ISERROR(SEARCH("Non Validé",G22)))</formula>
    </cfRule>
    <cfRule type="containsText" dxfId="253" priority="262" operator="containsText" text="NOk">
      <formula>NOT(ISERROR(SEARCH("NOk",G22)))</formula>
    </cfRule>
    <cfRule type="expression" dxfId="252" priority="263">
      <formula>G22&lt;TODAY()+11</formula>
    </cfRule>
    <cfRule type="containsText" dxfId="251" priority="264" operator="containsText" text="Validé">
      <formula>NOT(ISERROR(SEARCH("Validé",G22)))</formula>
    </cfRule>
  </conditionalFormatting>
  <conditionalFormatting sqref="M18:O18">
    <cfRule type="timePeriod" dxfId="250" priority="246" timePeriod="nextMonth">
      <formula>AND(MONTH(M18)=MONTH(EDATE(TODAY(),0+1)),YEAR(M18)=YEAR(EDATE(TODAY(),0+1)))</formula>
    </cfRule>
    <cfRule type="timePeriod" dxfId="249" priority="247" timePeriod="thisMonth">
      <formula>AND(MONTH(M18)=MONTH(TODAY()),YEAR(M18)=YEAR(TODAY()))</formula>
    </cfRule>
    <cfRule type="containsText" dxfId="248" priority="248" operator="containsText" text="Non Validé">
      <formula>NOT(ISERROR(SEARCH("Non Validé",M18)))</formula>
    </cfRule>
    <cfRule type="containsText" dxfId="247" priority="249" operator="containsText" text="NOk">
      <formula>NOT(ISERROR(SEARCH("NOk",M18)))</formula>
    </cfRule>
    <cfRule type="expression" dxfId="246" priority="250">
      <formula>M18&lt;TODAY()+11</formula>
    </cfRule>
    <cfRule type="containsText" dxfId="245" priority="251" operator="containsText" text="Validé">
      <formula>NOT(ISERROR(SEARCH("Validé",M18)))</formula>
    </cfRule>
  </conditionalFormatting>
  <conditionalFormatting sqref="AA19:AD19">
    <cfRule type="timePeriod" dxfId="244" priority="240" timePeriod="nextMonth">
      <formula>AND(MONTH(AA19)=MONTH(EDATE(TODAY(),0+1)),YEAR(AA19)=YEAR(EDATE(TODAY(),0+1)))</formula>
    </cfRule>
    <cfRule type="timePeriod" dxfId="243" priority="241" timePeriod="thisMonth">
      <formula>AND(MONTH(AA19)=MONTH(TODAY()),YEAR(AA19)=YEAR(TODAY()))</formula>
    </cfRule>
    <cfRule type="containsText" dxfId="242" priority="242" operator="containsText" text="Non Validé">
      <formula>NOT(ISERROR(SEARCH("Non Validé",AA19)))</formula>
    </cfRule>
    <cfRule type="containsText" dxfId="241" priority="243" operator="containsText" text="NOk">
      <formula>NOT(ISERROR(SEARCH("NOk",AA19)))</formula>
    </cfRule>
    <cfRule type="expression" dxfId="240" priority="244">
      <formula>AA19&lt;TODAY()+11</formula>
    </cfRule>
    <cfRule type="containsText" dxfId="239" priority="245" operator="containsText" text="Validé">
      <formula>NOT(ISERROR(SEARCH("Validé",AA19)))</formula>
    </cfRule>
  </conditionalFormatting>
  <conditionalFormatting sqref="AA18:AD18">
    <cfRule type="timePeriod" dxfId="238" priority="234" timePeriod="nextMonth">
      <formula>AND(MONTH(AA18)=MONTH(EDATE(TODAY(),0+1)),YEAR(AA18)=YEAR(EDATE(TODAY(),0+1)))</formula>
    </cfRule>
    <cfRule type="timePeriod" dxfId="237" priority="235" timePeriod="thisMonth">
      <formula>AND(MONTH(AA18)=MONTH(TODAY()),YEAR(AA18)=YEAR(TODAY()))</formula>
    </cfRule>
    <cfRule type="containsText" dxfId="236" priority="236" operator="containsText" text="Non Validé">
      <formula>NOT(ISERROR(SEARCH("Non Validé",AA18)))</formula>
    </cfRule>
    <cfRule type="containsText" dxfId="235" priority="237" operator="containsText" text="NOk">
      <formula>NOT(ISERROR(SEARCH("NOk",AA18)))</formula>
    </cfRule>
    <cfRule type="expression" dxfId="234" priority="238">
      <formula>AA18&lt;TODAY()+11</formula>
    </cfRule>
    <cfRule type="containsText" dxfId="233" priority="239" operator="containsText" text="Validé">
      <formula>NOT(ISERROR(SEARCH("Validé",AA18)))</formula>
    </cfRule>
  </conditionalFormatting>
  <conditionalFormatting sqref="AF18:AI18">
    <cfRule type="timePeriod" dxfId="232" priority="228" timePeriod="nextMonth">
      <formula>AND(MONTH(AF18)=MONTH(EDATE(TODAY(),0+1)),YEAR(AF18)=YEAR(EDATE(TODAY(),0+1)))</formula>
    </cfRule>
    <cfRule type="timePeriod" dxfId="231" priority="229" timePeriod="thisMonth">
      <formula>AND(MONTH(AF18)=MONTH(TODAY()),YEAR(AF18)=YEAR(TODAY()))</formula>
    </cfRule>
    <cfRule type="containsText" dxfId="230" priority="230" operator="containsText" text="Non Validé">
      <formula>NOT(ISERROR(SEARCH("Non Validé",AF18)))</formula>
    </cfRule>
    <cfRule type="containsText" dxfId="229" priority="231" operator="containsText" text="NOk">
      <formula>NOT(ISERROR(SEARCH("NOk",AF18)))</formula>
    </cfRule>
    <cfRule type="expression" dxfId="228" priority="232">
      <formula>AF18&lt;TODAY()+11</formula>
    </cfRule>
    <cfRule type="containsText" dxfId="227" priority="233" operator="containsText" text="Validé">
      <formula>NOT(ISERROR(SEARCH("Validé",AF18)))</formula>
    </cfRule>
  </conditionalFormatting>
  <conditionalFormatting sqref="AP18:AS18">
    <cfRule type="expression" dxfId="226" priority="222">
      <formula>AP18&lt;TODAY()-3</formula>
    </cfRule>
    <cfRule type="containsText" dxfId="225" priority="223" operator="containsText" text="NOk">
      <formula>NOT(ISERROR(SEARCH("NOk",AP18)))</formula>
    </cfRule>
    <cfRule type="timePeriod" dxfId="224" priority="224" timePeriod="nextMonth">
      <formula>AND(MONTH(AP18)=MONTH(EDATE(TODAY(),0+1)),YEAR(AP18)=YEAR(EDATE(TODAY(),0+1)))</formula>
    </cfRule>
    <cfRule type="containsText" dxfId="223" priority="225" operator="containsText" text="Non Validé">
      <formula>NOT(ISERROR(SEARCH("Non Validé",AP18)))</formula>
    </cfRule>
    <cfRule type="containsText" dxfId="222" priority="226" operator="containsText" text="Validé">
      <formula>NOT(ISERROR(SEARCH("Validé",AP18)))</formula>
    </cfRule>
    <cfRule type="timePeriod" dxfId="221" priority="227" timePeriod="thisMonth">
      <formula>AND(MONTH(AP18)=MONTH(TODAY()),YEAR(AP18)=YEAR(TODAY()))</formula>
    </cfRule>
  </conditionalFormatting>
  <conditionalFormatting sqref="AZ18">
    <cfRule type="containsText" dxfId="220" priority="221" operator="containsText" text="Non Validé">
      <formula>NOT(ISERROR(SEARCH("Non Validé",AZ18)))</formula>
    </cfRule>
  </conditionalFormatting>
  <conditionalFormatting sqref="AU18:AX18 BE18:BH18">
    <cfRule type="containsText" dxfId="219" priority="210" operator="containsText" text="Non Validé">
      <formula>NOT(ISERROR(SEARCH("Non Validé",AU18)))</formula>
    </cfRule>
    <cfRule type="timePeriod" dxfId="218" priority="212" timePeriod="nextMonth">
      <formula>AND(MONTH(AU18)=MONTH(EDATE(TODAY(),0+1)),YEAR(AU18)=YEAR(EDATE(TODAY(),0+1)))</formula>
    </cfRule>
    <cfRule type="containsText" dxfId="217" priority="217" operator="containsText" text="NOk">
      <formula>NOT(ISERROR(SEARCH("NOk",AU18)))</formula>
    </cfRule>
    <cfRule type="expression" dxfId="216" priority="218">
      <formula>AU18&lt;TODAY()+11</formula>
    </cfRule>
    <cfRule type="containsText" dxfId="215" priority="219" operator="containsText" text="Validé">
      <formula>NOT(ISERROR(SEARCH("Validé",AU18)))</formula>
    </cfRule>
    <cfRule type="timePeriod" dxfId="214" priority="220" timePeriod="thisMonth">
      <formula>AND(MONTH(AU18)=MONTH(TODAY()),YEAR(AU18)=YEAR(TODAY()))</formula>
    </cfRule>
  </conditionalFormatting>
  <conditionalFormatting sqref="AZ18:BC18">
    <cfRule type="containsText" dxfId="213" priority="209" operator="containsText" text="NOk">
      <formula>NOT(ISERROR(SEARCH("NOk",AZ18)))</formula>
    </cfRule>
    <cfRule type="timePeriod" dxfId="212" priority="211" timePeriod="nextMonth">
      <formula>AND(MONTH(AZ18)=MONTH(EDATE(TODAY(),0+1)),YEAR(AZ18)=YEAR(EDATE(TODAY(),0+1)))</formula>
    </cfRule>
    <cfRule type="containsText" dxfId="211" priority="213" operator="containsText" text="Non Validé">
      <formula>NOT(ISERROR(SEARCH("Non Validé",AZ18)))</formula>
    </cfRule>
    <cfRule type="expression" dxfId="210" priority="214">
      <formula>AZ18&lt;TODAY()+11</formula>
    </cfRule>
    <cfRule type="containsText" dxfId="209" priority="215" operator="containsText" text="Validé">
      <formula>NOT(ISERROR(SEARCH("Validé",AZ18)))</formula>
    </cfRule>
    <cfRule type="timePeriod" dxfId="208" priority="216" timePeriod="thisMonth">
      <formula>AND(MONTH(AZ18)=MONTH(TODAY()),YEAR(AZ18)=YEAR(TODAY()))</formula>
    </cfRule>
  </conditionalFormatting>
  <conditionalFormatting sqref="AP9:AS9">
    <cfRule type="timePeriod" dxfId="207" priority="203" timePeriod="nextMonth">
      <formula>AND(MONTH(AP9)=MONTH(EDATE(TODAY(),0+1)),YEAR(AP9)=YEAR(EDATE(TODAY(),0+1)))</formula>
    </cfRule>
    <cfRule type="timePeriod" dxfId="206" priority="204" timePeriod="thisMonth">
      <formula>AND(MONTH(AP9)=MONTH(TODAY()),YEAR(AP9)=YEAR(TODAY()))</formula>
    </cfRule>
    <cfRule type="containsText" dxfId="205" priority="205" operator="containsText" text="Non Validé">
      <formula>NOT(ISERROR(SEARCH("Non Validé",AP9)))</formula>
    </cfRule>
    <cfRule type="containsText" dxfId="204" priority="206" operator="containsText" text="NOk">
      <formula>NOT(ISERROR(SEARCH("NOk",AP9)))</formula>
    </cfRule>
    <cfRule type="expression" dxfId="203" priority="207">
      <formula>AP9&lt;TODAY()+11</formula>
    </cfRule>
    <cfRule type="containsText" dxfId="202" priority="208" operator="containsText" text="Validé">
      <formula>NOT(ISERROR(SEARCH("Validé",AP9)))</formula>
    </cfRule>
  </conditionalFormatting>
  <conditionalFormatting sqref="AO9:AS9">
    <cfRule type="timePeriod" dxfId="201" priority="197" timePeriod="nextMonth">
      <formula>AND(MONTH(AO9)=MONTH(EDATE(TODAY(),0+1)),YEAR(AO9)=YEAR(EDATE(TODAY(),0+1)))</formula>
    </cfRule>
    <cfRule type="timePeriod" dxfId="200" priority="198" timePeriod="thisMonth">
      <formula>AND(MONTH(AO9)=MONTH(TODAY()),YEAR(AO9)=YEAR(TODAY()))</formula>
    </cfRule>
    <cfRule type="containsText" dxfId="199" priority="199" operator="containsText" text="Non Validé">
      <formula>NOT(ISERROR(SEARCH("Non Validé",AO9)))</formula>
    </cfRule>
    <cfRule type="containsText" dxfId="198" priority="200" operator="containsText" text="NOk">
      <formula>NOT(ISERROR(SEARCH("NOk",AO9)))</formula>
    </cfRule>
    <cfRule type="expression" dxfId="197" priority="201">
      <formula>AO9&lt;TODAY()+11</formula>
    </cfRule>
    <cfRule type="containsText" dxfId="196" priority="202" operator="containsText" text="Validé">
      <formula>NOT(ISERROR(SEARCH("Validé",AO9)))</formula>
    </cfRule>
  </conditionalFormatting>
  <conditionalFormatting sqref="AO9:AS9">
    <cfRule type="containsBlanks" dxfId="195" priority="190">
      <formula>LEN(TRIM(AO9))=0</formula>
    </cfRule>
  </conditionalFormatting>
  <conditionalFormatting sqref="AO9:AS9">
    <cfRule type="expression" dxfId="194" priority="191">
      <formula>AO9&lt;TODAY()-30</formula>
    </cfRule>
    <cfRule type="containsText" dxfId="193" priority="192" operator="containsText" text="NOk">
      <formula>NOT(ISERROR(SEARCH("NOk",AO9)))</formula>
    </cfRule>
    <cfRule type="timePeriod" dxfId="192" priority="193" timePeriod="nextMonth">
      <formula>AND(MONTH(AO9)=MONTH(EDATE(TODAY(),0+1)),YEAR(AO9)=YEAR(EDATE(TODAY(),0+1)))</formula>
    </cfRule>
    <cfRule type="containsText" dxfId="191" priority="194" operator="containsText" text="Non Validé">
      <formula>NOT(ISERROR(SEARCH("Non Validé",AO9)))</formula>
    </cfRule>
    <cfRule type="containsText" dxfId="190" priority="195" operator="containsText" text="Validé">
      <formula>NOT(ISERROR(SEARCH("Validé",AO9)))</formula>
    </cfRule>
    <cfRule type="timePeriod" dxfId="189" priority="196" timePeriod="thisMonth">
      <formula>AND(MONTH(AO9)=MONTH(TODAY()),YEAR(AO9)=YEAR(TODAY()))</formula>
    </cfRule>
  </conditionalFormatting>
  <conditionalFormatting sqref="AK9:AN9">
    <cfRule type="timePeriod" dxfId="188" priority="184" timePeriod="nextMonth">
      <formula>AND(MONTH(AK9)=MONTH(EDATE(TODAY(),0+1)),YEAR(AK9)=YEAR(EDATE(TODAY(),0+1)))</formula>
    </cfRule>
    <cfRule type="timePeriod" dxfId="187" priority="185" timePeriod="thisMonth">
      <formula>AND(MONTH(AK9)=MONTH(TODAY()),YEAR(AK9)=YEAR(TODAY()))</formula>
    </cfRule>
    <cfRule type="containsText" dxfId="186" priority="186" operator="containsText" text="Non Validé">
      <formula>NOT(ISERROR(SEARCH("Non Validé",AK9)))</formula>
    </cfRule>
    <cfRule type="containsText" dxfId="185" priority="187" operator="containsText" text="NOk">
      <formula>NOT(ISERROR(SEARCH("NOk",AK9)))</formula>
    </cfRule>
    <cfRule type="expression" dxfId="184" priority="188">
      <formula>AK9&lt;TODAY()+11</formula>
    </cfRule>
    <cfRule type="containsText" dxfId="183" priority="189" operator="containsText" text="Validé">
      <formula>NOT(ISERROR(SEARCH("Validé",AK9)))</formula>
    </cfRule>
  </conditionalFormatting>
  <conditionalFormatting sqref="AJ9:AN9">
    <cfRule type="timePeriod" dxfId="182" priority="178" timePeriod="nextMonth">
      <formula>AND(MONTH(AJ9)=MONTH(EDATE(TODAY(),0+1)),YEAR(AJ9)=YEAR(EDATE(TODAY(),0+1)))</formula>
    </cfRule>
    <cfRule type="timePeriod" dxfId="181" priority="179" timePeriod="thisMonth">
      <formula>AND(MONTH(AJ9)=MONTH(TODAY()),YEAR(AJ9)=YEAR(TODAY()))</formula>
    </cfRule>
    <cfRule type="containsText" dxfId="180" priority="180" operator="containsText" text="Non Validé">
      <formula>NOT(ISERROR(SEARCH("Non Validé",AJ9)))</formula>
    </cfRule>
    <cfRule type="containsText" dxfId="179" priority="181" operator="containsText" text="NOk">
      <formula>NOT(ISERROR(SEARCH("NOk",AJ9)))</formula>
    </cfRule>
    <cfRule type="expression" dxfId="178" priority="182">
      <formula>AJ9&lt;TODAY()+11</formula>
    </cfRule>
    <cfRule type="containsText" dxfId="177" priority="183" operator="containsText" text="Validé">
      <formula>NOT(ISERROR(SEARCH("Validé",AJ9)))</formula>
    </cfRule>
  </conditionalFormatting>
  <conditionalFormatting sqref="AJ9:AN9">
    <cfRule type="containsBlanks" dxfId="176" priority="171">
      <formula>LEN(TRIM(AJ9))=0</formula>
    </cfRule>
  </conditionalFormatting>
  <conditionalFormatting sqref="AJ9:AN9">
    <cfRule type="expression" dxfId="175" priority="172">
      <formula>AJ9&lt;TODAY()-30</formula>
    </cfRule>
    <cfRule type="containsText" dxfId="174" priority="173" operator="containsText" text="NOk">
      <formula>NOT(ISERROR(SEARCH("NOk",AJ9)))</formula>
    </cfRule>
    <cfRule type="timePeriod" dxfId="173" priority="174" timePeriod="nextMonth">
      <formula>AND(MONTH(AJ9)=MONTH(EDATE(TODAY(),0+1)),YEAR(AJ9)=YEAR(EDATE(TODAY(),0+1)))</formula>
    </cfRule>
    <cfRule type="containsText" dxfId="172" priority="175" operator="containsText" text="Non Validé">
      <formula>NOT(ISERROR(SEARCH("Non Validé",AJ9)))</formula>
    </cfRule>
    <cfRule type="containsText" dxfId="171" priority="176" operator="containsText" text="Validé">
      <formula>NOT(ISERROR(SEARCH("Validé",AJ9)))</formula>
    </cfRule>
    <cfRule type="timePeriod" dxfId="170" priority="177" timePeriod="thisMonth">
      <formula>AND(MONTH(AJ9)=MONTH(TODAY()),YEAR(AJ9)=YEAR(TODAY()))</formula>
    </cfRule>
  </conditionalFormatting>
  <conditionalFormatting sqref="Q7:S7 V7:X7">
    <cfRule type="timePeriod" dxfId="169" priority="165" timePeriod="nextMonth">
      <formula>AND(MONTH(Q7)=MONTH(EDATE(TODAY(),0+1)),YEAR(Q7)=YEAR(EDATE(TODAY(),0+1)))</formula>
    </cfRule>
    <cfRule type="timePeriod" dxfId="168" priority="166" timePeriod="thisMonth">
      <formula>AND(MONTH(Q7)=MONTH(TODAY()),YEAR(Q7)=YEAR(TODAY()))</formula>
    </cfRule>
    <cfRule type="containsText" dxfId="167" priority="167" operator="containsText" text="Non Validé">
      <formula>NOT(ISERROR(SEARCH("Non Validé",Q7)))</formula>
    </cfRule>
    <cfRule type="containsText" dxfId="166" priority="168" operator="containsText" text="NOk">
      <formula>NOT(ISERROR(SEARCH("NOk",Q7)))</formula>
    </cfRule>
    <cfRule type="expression" dxfId="165" priority="169">
      <formula>Q7&lt;TODAY()+11</formula>
    </cfRule>
    <cfRule type="containsText" dxfId="164" priority="170" operator="containsText" text="Validé">
      <formula>NOT(ISERROR(SEARCH("Validé",Q7)))</formula>
    </cfRule>
  </conditionalFormatting>
  <conditionalFormatting sqref="G7:J7">
    <cfRule type="timePeriod" dxfId="163" priority="159" timePeriod="nextMonth">
      <formula>AND(MONTH(G7)=MONTH(EDATE(TODAY(),0+1)),YEAR(G7)=YEAR(EDATE(TODAY(),0+1)))</formula>
    </cfRule>
    <cfRule type="timePeriod" dxfId="162" priority="160" timePeriod="thisMonth">
      <formula>AND(MONTH(G7)=MONTH(TODAY()),YEAR(G7)=YEAR(TODAY()))</formula>
    </cfRule>
    <cfRule type="containsText" dxfId="161" priority="161" operator="containsText" text="Non Validé">
      <formula>NOT(ISERROR(SEARCH("Non Validé",G7)))</formula>
    </cfRule>
    <cfRule type="containsText" dxfId="160" priority="162" operator="containsText" text="NOk">
      <formula>NOT(ISERROR(SEARCH("NOk",G7)))</formula>
    </cfRule>
    <cfRule type="expression" dxfId="159" priority="163">
      <formula>G7&lt;TODAY()+11</formula>
    </cfRule>
    <cfRule type="containsText" dxfId="158" priority="164" operator="containsText" text="Validé">
      <formula>NOT(ISERROR(SEARCH("Validé",G7)))</formula>
    </cfRule>
  </conditionalFormatting>
  <conditionalFormatting sqref="G7">
    <cfRule type="containsBlanks" dxfId="157" priority="152">
      <formula>LEN(TRIM(G7))=0</formula>
    </cfRule>
  </conditionalFormatting>
  <conditionalFormatting sqref="G7">
    <cfRule type="expression" dxfId="156" priority="153">
      <formula>G7&lt;TODAY()-30</formula>
    </cfRule>
    <cfRule type="containsText" dxfId="155" priority="154" operator="containsText" text="NOk">
      <formula>NOT(ISERROR(SEARCH("NOk",G7)))</formula>
    </cfRule>
    <cfRule type="timePeriod" dxfId="154" priority="155" timePeriod="nextMonth">
      <formula>AND(MONTH(G7)=MONTH(EDATE(TODAY(),0+1)),YEAR(G7)=YEAR(EDATE(TODAY(),0+1)))</formula>
    </cfRule>
    <cfRule type="containsText" dxfId="153" priority="156" operator="containsText" text="Non Validé">
      <formula>NOT(ISERROR(SEARCH("Non Validé",G7)))</formula>
    </cfRule>
    <cfRule type="containsText" dxfId="152" priority="157" operator="containsText" text="Validé">
      <formula>NOT(ISERROR(SEARCH("Validé",G7)))</formula>
    </cfRule>
    <cfRule type="timePeriod" dxfId="151" priority="158" timePeriod="thisMonth">
      <formula>AND(MONTH(G7)=MONTH(TODAY()),YEAR(G7)=YEAR(TODAY()))</formula>
    </cfRule>
  </conditionalFormatting>
  <conditionalFormatting sqref="H7">
    <cfRule type="containsBlanks" dxfId="150" priority="145">
      <formula>LEN(TRIM(H7))=0</formula>
    </cfRule>
  </conditionalFormatting>
  <conditionalFormatting sqref="H7">
    <cfRule type="expression" dxfId="149" priority="146">
      <formula>H7&lt;TODAY()-30</formula>
    </cfRule>
    <cfRule type="containsText" dxfId="148" priority="147" operator="containsText" text="NOk">
      <formula>NOT(ISERROR(SEARCH("NOk",H7)))</formula>
    </cfRule>
    <cfRule type="timePeriod" dxfId="147" priority="148" timePeriod="nextMonth">
      <formula>AND(MONTH(H7)=MONTH(EDATE(TODAY(),0+1)),YEAR(H7)=YEAR(EDATE(TODAY(),0+1)))</formula>
    </cfRule>
    <cfRule type="containsText" dxfId="146" priority="149" operator="containsText" text="Non Validé">
      <formula>NOT(ISERROR(SEARCH("Non Validé",H7)))</formula>
    </cfRule>
    <cfRule type="containsText" dxfId="145" priority="150" operator="containsText" text="Validé">
      <formula>NOT(ISERROR(SEARCH("Validé",H7)))</formula>
    </cfRule>
    <cfRule type="timePeriod" dxfId="144" priority="151" timePeriod="thisMonth">
      <formula>AND(MONTH(H7)=MONTH(TODAY()),YEAR(H7)=YEAR(TODAY()))</formula>
    </cfRule>
  </conditionalFormatting>
  <conditionalFormatting sqref="I7">
    <cfRule type="containsBlanks" dxfId="143" priority="138">
      <formula>LEN(TRIM(I7))=0</formula>
    </cfRule>
  </conditionalFormatting>
  <conditionalFormatting sqref="I7">
    <cfRule type="expression" dxfId="142" priority="139">
      <formula>I7&lt;TODAY()-30</formula>
    </cfRule>
    <cfRule type="containsText" dxfId="141" priority="140" operator="containsText" text="NOk">
      <formula>NOT(ISERROR(SEARCH("NOk",I7)))</formula>
    </cfRule>
    <cfRule type="timePeriod" dxfId="140" priority="141" timePeriod="nextMonth">
      <formula>AND(MONTH(I7)=MONTH(EDATE(TODAY(),0+1)),YEAR(I7)=YEAR(EDATE(TODAY(),0+1)))</formula>
    </cfRule>
    <cfRule type="containsText" dxfId="139" priority="142" operator="containsText" text="Non Validé">
      <formula>NOT(ISERROR(SEARCH("Non Validé",I7)))</formula>
    </cfRule>
    <cfRule type="containsText" dxfId="138" priority="143" operator="containsText" text="Validé">
      <formula>NOT(ISERROR(SEARCH("Validé",I7)))</formula>
    </cfRule>
    <cfRule type="timePeriod" dxfId="137" priority="144" timePeriod="thisMonth">
      <formula>AND(MONTH(I7)=MONTH(TODAY()),YEAR(I7)=YEAR(TODAY()))</formula>
    </cfRule>
  </conditionalFormatting>
  <conditionalFormatting sqref="J7">
    <cfRule type="containsBlanks" dxfId="136" priority="131">
      <formula>LEN(TRIM(J7))=0</formula>
    </cfRule>
  </conditionalFormatting>
  <conditionalFormatting sqref="J7">
    <cfRule type="expression" dxfId="135" priority="132">
      <formula>J7&lt;TODAY()-30</formula>
    </cfRule>
    <cfRule type="containsText" dxfId="134" priority="133" operator="containsText" text="NOk">
      <formula>NOT(ISERROR(SEARCH("NOk",J7)))</formula>
    </cfRule>
    <cfRule type="timePeriod" dxfId="133" priority="134" timePeriod="nextMonth">
      <formula>AND(MONTH(J7)=MONTH(EDATE(TODAY(),0+1)),YEAR(J7)=YEAR(EDATE(TODAY(),0+1)))</formula>
    </cfRule>
    <cfRule type="containsText" dxfId="132" priority="135" operator="containsText" text="Non Validé">
      <formula>NOT(ISERROR(SEARCH("Non Validé",J7)))</formula>
    </cfRule>
    <cfRule type="containsText" dxfId="131" priority="136" operator="containsText" text="Validé">
      <formula>NOT(ISERROR(SEARCH("Validé",J7)))</formula>
    </cfRule>
    <cfRule type="timePeriod" dxfId="130" priority="137" timePeriod="thisMonth">
      <formula>AND(MONTH(J7)=MONTH(TODAY()),YEAR(J7)=YEAR(TODAY()))</formula>
    </cfRule>
  </conditionalFormatting>
  <conditionalFormatting sqref="F7:Y7">
    <cfRule type="timePeriod" dxfId="129" priority="125" timePeriod="nextMonth">
      <formula>AND(MONTH(F7)=MONTH(EDATE(TODAY(),0+1)),YEAR(F7)=YEAR(EDATE(TODAY(),0+1)))</formula>
    </cfRule>
    <cfRule type="timePeriod" dxfId="128" priority="126" timePeriod="thisMonth">
      <formula>AND(MONTH(F7)=MONTH(TODAY()),YEAR(F7)=YEAR(TODAY()))</formula>
    </cfRule>
    <cfRule type="containsText" dxfId="127" priority="127" operator="containsText" text="Non Validé">
      <formula>NOT(ISERROR(SEARCH("Non Validé",F7)))</formula>
    </cfRule>
    <cfRule type="containsText" dxfId="126" priority="128" operator="containsText" text="NOk">
      <formula>NOT(ISERROR(SEARCH("NOk",F7)))</formula>
    </cfRule>
    <cfRule type="expression" dxfId="125" priority="129">
      <formula>F7&lt;TODAY()+11</formula>
    </cfRule>
    <cfRule type="containsText" dxfId="124" priority="130" operator="containsText" text="Validé">
      <formula>NOT(ISERROR(SEARCH("Validé",F7)))</formula>
    </cfRule>
  </conditionalFormatting>
  <conditionalFormatting sqref="L7">
    <cfRule type="containsBlanks" dxfId="123" priority="118">
      <formula>LEN(TRIM(L7))=0</formula>
    </cfRule>
  </conditionalFormatting>
  <conditionalFormatting sqref="L7">
    <cfRule type="expression" dxfId="122" priority="119">
      <formula>L7&lt;TODAY()-30</formula>
    </cfRule>
    <cfRule type="containsText" dxfId="121" priority="120" operator="containsText" text="NOk">
      <formula>NOT(ISERROR(SEARCH("NOk",L7)))</formula>
    </cfRule>
    <cfRule type="timePeriod" dxfId="120" priority="121" timePeriod="nextMonth">
      <formula>AND(MONTH(L7)=MONTH(EDATE(TODAY(),0+1)),YEAR(L7)=YEAR(EDATE(TODAY(),0+1)))</formula>
    </cfRule>
    <cfRule type="containsText" dxfId="119" priority="122" operator="containsText" text="Non Validé">
      <formula>NOT(ISERROR(SEARCH("Non Validé",L7)))</formula>
    </cfRule>
    <cfRule type="containsText" dxfId="118" priority="123" operator="containsText" text="Validé">
      <formula>NOT(ISERROR(SEARCH("Validé",L7)))</formula>
    </cfRule>
    <cfRule type="timePeriod" dxfId="117" priority="124" timePeriod="thisMonth">
      <formula>AND(MONTH(L7)=MONTH(TODAY()),YEAR(L7)=YEAR(TODAY()))</formula>
    </cfRule>
  </conditionalFormatting>
  <conditionalFormatting sqref="M7">
    <cfRule type="containsBlanks" dxfId="116" priority="111">
      <formula>LEN(TRIM(M7))=0</formula>
    </cfRule>
  </conditionalFormatting>
  <conditionalFormatting sqref="M7">
    <cfRule type="expression" dxfId="115" priority="112">
      <formula>M7&lt;TODAY()-30</formula>
    </cfRule>
    <cfRule type="containsText" dxfId="114" priority="113" operator="containsText" text="NOk">
      <formula>NOT(ISERROR(SEARCH("NOk",M7)))</formula>
    </cfRule>
    <cfRule type="timePeriod" dxfId="113" priority="114" timePeriod="nextMonth">
      <formula>AND(MONTH(M7)=MONTH(EDATE(TODAY(),0+1)),YEAR(M7)=YEAR(EDATE(TODAY(),0+1)))</formula>
    </cfRule>
    <cfRule type="containsText" dxfId="112" priority="115" operator="containsText" text="Non Validé">
      <formula>NOT(ISERROR(SEARCH("Non Validé",M7)))</formula>
    </cfRule>
    <cfRule type="containsText" dxfId="111" priority="116" operator="containsText" text="Validé">
      <formula>NOT(ISERROR(SEARCH("Validé",M7)))</formula>
    </cfRule>
    <cfRule type="timePeriod" dxfId="110" priority="117" timePeriod="thisMonth">
      <formula>AND(MONTH(M7)=MONTH(TODAY()),YEAR(M7)=YEAR(TODAY()))</formula>
    </cfRule>
  </conditionalFormatting>
  <conditionalFormatting sqref="N7">
    <cfRule type="containsBlanks" dxfId="109" priority="104">
      <formula>LEN(TRIM(N7))=0</formula>
    </cfRule>
  </conditionalFormatting>
  <conditionalFormatting sqref="N7">
    <cfRule type="expression" dxfId="108" priority="105">
      <formula>N7&lt;TODAY()-30</formula>
    </cfRule>
    <cfRule type="containsText" dxfId="107" priority="106" operator="containsText" text="NOk">
      <formula>NOT(ISERROR(SEARCH("NOk",N7)))</formula>
    </cfRule>
    <cfRule type="timePeriod" dxfId="106" priority="107" timePeriod="nextMonth">
      <formula>AND(MONTH(N7)=MONTH(EDATE(TODAY(),0+1)),YEAR(N7)=YEAR(EDATE(TODAY(),0+1)))</formula>
    </cfRule>
    <cfRule type="containsText" dxfId="105" priority="108" operator="containsText" text="Non Validé">
      <formula>NOT(ISERROR(SEARCH("Non Validé",N7)))</formula>
    </cfRule>
    <cfRule type="containsText" dxfId="104" priority="109" operator="containsText" text="Validé">
      <formula>NOT(ISERROR(SEARCH("Validé",N7)))</formula>
    </cfRule>
    <cfRule type="timePeriod" dxfId="103" priority="110" timePeriod="thisMonth">
      <formula>AND(MONTH(N7)=MONTH(TODAY()),YEAR(N7)=YEAR(TODAY()))</formula>
    </cfRule>
  </conditionalFormatting>
  <conditionalFormatting sqref="F7:Y7">
    <cfRule type="containsBlanks" dxfId="102" priority="97">
      <formula>LEN(TRIM(F7))=0</formula>
    </cfRule>
  </conditionalFormatting>
  <conditionalFormatting sqref="F7:Y7">
    <cfRule type="expression" dxfId="101" priority="98">
      <formula>F7&lt;TODAY()-30</formula>
    </cfRule>
    <cfRule type="containsText" dxfId="100" priority="99" operator="containsText" text="NOk">
      <formula>NOT(ISERROR(SEARCH("NOk",F7)))</formula>
    </cfRule>
    <cfRule type="timePeriod" dxfId="99" priority="100" timePeriod="nextMonth">
      <formula>AND(MONTH(F7)=MONTH(EDATE(TODAY(),0+1)),YEAR(F7)=YEAR(EDATE(TODAY(),0+1)))</formula>
    </cfRule>
    <cfRule type="containsText" dxfId="98" priority="101" operator="containsText" text="Non Validé">
      <formula>NOT(ISERROR(SEARCH("Non Validé",F7)))</formula>
    </cfRule>
    <cfRule type="containsText" dxfId="97" priority="102" operator="containsText" text="Validé">
      <formula>NOT(ISERROR(SEARCH("Validé",F7)))</formula>
    </cfRule>
    <cfRule type="timePeriod" dxfId="96" priority="103" timePeriod="thisMonth">
      <formula>AND(MONTH(F7)=MONTH(TODAY()),YEAR(F7)=YEAR(TODAY()))</formula>
    </cfRule>
  </conditionalFormatting>
  <conditionalFormatting sqref="T7">
    <cfRule type="timePeriod" dxfId="95" priority="91" timePeriod="nextMonth">
      <formula>AND(MONTH(T7)=MONTH(EDATE(TODAY(),0+1)),YEAR(T7)=YEAR(EDATE(TODAY(),0+1)))</formula>
    </cfRule>
    <cfRule type="timePeriod" dxfId="94" priority="92" timePeriod="thisMonth">
      <formula>AND(MONTH(T7)=MONTH(TODAY()),YEAR(T7)=YEAR(TODAY()))</formula>
    </cfRule>
    <cfRule type="containsText" dxfId="93" priority="93" operator="containsText" text="Non Validé">
      <formula>NOT(ISERROR(SEARCH("Non Validé",T7)))</formula>
    </cfRule>
    <cfRule type="containsText" dxfId="92" priority="94" operator="containsText" text="NOk">
      <formula>NOT(ISERROR(SEARCH("NOk",T7)))</formula>
    </cfRule>
    <cfRule type="expression" dxfId="91" priority="95">
      <formula>T7&lt;TODAY()+11</formula>
    </cfRule>
    <cfRule type="containsText" dxfId="90" priority="96" operator="containsText" text="Validé">
      <formula>NOT(ISERROR(SEARCH("Validé",T7)))</formula>
    </cfRule>
  </conditionalFormatting>
  <conditionalFormatting sqref="T7">
    <cfRule type="containsBlanks" dxfId="89" priority="84">
      <formula>LEN(TRIM(T7))=0</formula>
    </cfRule>
  </conditionalFormatting>
  <conditionalFormatting sqref="T7">
    <cfRule type="expression" dxfId="88" priority="85">
      <formula>T7&lt;TODAY()-30</formula>
    </cfRule>
    <cfRule type="containsText" dxfId="87" priority="86" operator="containsText" text="NOk">
      <formula>NOT(ISERROR(SEARCH("NOk",T7)))</formula>
    </cfRule>
    <cfRule type="timePeriod" dxfId="86" priority="87" timePeriod="nextMonth">
      <formula>AND(MONTH(T7)=MONTH(EDATE(TODAY(),0+1)),YEAR(T7)=YEAR(EDATE(TODAY(),0+1)))</formula>
    </cfRule>
    <cfRule type="containsText" dxfId="85" priority="88" operator="containsText" text="Non Validé">
      <formula>NOT(ISERROR(SEARCH("Non Validé",T7)))</formula>
    </cfRule>
    <cfRule type="containsText" dxfId="84" priority="89" operator="containsText" text="Validé">
      <formula>NOT(ISERROR(SEARCH("Validé",T7)))</formula>
    </cfRule>
    <cfRule type="timePeriod" dxfId="83" priority="90" timePeriod="thisMonth">
      <formula>AND(MONTH(T7)=MONTH(TODAY()),YEAR(T7)=YEAR(TODAY()))</formula>
    </cfRule>
  </conditionalFormatting>
  <conditionalFormatting sqref="Y7">
    <cfRule type="timePeriod" dxfId="82" priority="78" timePeriod="nextMonth">
      <formula>AND(MONTH(Y7)=MONTH(EDATE(TODAY(),0+1)),YEAR(Y7)=YEAR(EDATE(TODAY(),0+1)))</formula>
    </cfRule>
    <cfRule type="timePeriod" dxfId="81" priority="79" timePeriod="thisMonth">
      <formula>AND(MONTH(Y7)=MONTH(TODAY()),YEAR(Y7)=YEAR(TODAY()))</formula>
    </cfRule>
    <cfRule type="containsText" dxfId="80" priority="80" operator="containsText" text="Non Validé">
      <formula>NOT(ISERROR(SEARCH("Non Validé",Y7)))</formula>
    </cfRule>
    <cfRule type="containsText" dxfId="79" priority="81" operator="containsText" text="NOk">
      <formula>NOT(ISERROR(SEARCH("NOk",Y7)))</formula>
    </cfRule>
    <cfRule type="expression" dxfId="78" priority="82">
      <formula>Y7&lt;TODAY()+11</formula>
    </cfRule>
    <cfRule type="containsText" dxfId="77" priority="83" operator="containsText" text="Validé">
      <formula>NOT(ISERROR(SEARCH("Validé",Y7)))</formula>
    </cfRule>
  </conditionalFormatting>
  <conditionalFormatting sqref="Y7">
    <cfRule type="containsBlanks" dxfId="76" priority="71">
      <formula>LEN(TRIM(Y7))=0</formula>
    </cfRule>
  </conditionalFormatting>
  <conditionalFormatting sqref="Y7">
    <cfRule type="expression" dxfId="75" priority="72">
      <formula>Y7&lt;TODAY()-30</formula>
    </cfRule>
    <cfRule type="containsText" dxfId="74" priority="73" operator="containsText" text="NOk">
      <formula>NOT(ISERROR(SEARCH("NOk",Y7)))</formula>
    </cfRule>
    <cfRule type="timePeriod" dxfId="73" priority="74" timePeriod="nextMonth">
      <formula>AND(MONTH(Y7)=MONTH(EDATE(TODAY(),0+1)),YEAR(Y7)=YEAR(EDATE(TODAY(),0+1)))</formula>
    </cfRule>
    <cfRule type="containsText" dxfId="72" priority="75" operator="containsText" text="Non Validé">
      <formula>NOT(ISERROR(SEARCH("Non Validé",Y7)))</formula>
    </cfRule>
    <cfRule type="containsText" dxfId="71" priority="76" operator="containsText" text="Validé">
      <formula>NOT(ISERROR(SEARCH("Validé",Y7)))</formula>
    </cfRule>
    <cfRule type="timePeriod" dxfId="70" priority="77" timePeriod="thisMonth">
      <formula>AND(MONTH(Y7)=MONTH(TODAY()),YEAR(Y7)=YEAR(TODAY()))</formula>
    </cfRule>
  </conditionalFormatting>
  <conditionalFormatting sqref="AZ7">
    <cfRule type="containsText" dxfId="69" priority="65" operator="containsText" text="Non Validé">
      <formula>NOT(ISERROR(SEARCH("Non Validé",AZ7)))</formula>
    </cfRule>
  </conditionalFormatting>
  <conditionalFormatting sqref="AA7:AD7 AF7:AI7">
    <cfRule type="timePeriod" dxfId="68" priority="56" timePeriod="nextMonth">
      <formula>AND(MONTH(AA7)=MONTH(EDATE(TODAY(),0+1)),YEAR(AA7)=YEAR(EDATE(TODAY(),0+1)))</formula>
    </cfRule>
    <cfRule type="timePeriod" dxfId="67" priority="66" timePeriod="thisMonth">
      <formula>AND(MONTH(AA7)=MONTH(TODAY()),YEAR(AA7)=YEAR(TODAY()))</formula>
    </cfRule>
    <cfRule type="containsText" dxfId="66" priority="67" operator="containsText" text="Non Validé">
      <formula>NOT(ISERROR(SEARCH("Non Validé",AA7)))</formula>
    </cfRule>
    <cfRule type="containsText" dxfId="65" priority="68" operator="containsText" text="NOk">
      <formula>NOT(ISERROR(SEARCH("NOk",AA7)))</formula>
    </cfRule>
    <cfRule type="expression" dxfId="64" priority="69">
      <formula>AA7&lt;TODAY()+11</formula>
    </cfRule>
    <cfRule type="containsText" dxfId="63" priority="70" operator="containsText" text="Validé">
      <formula>NOT(ISERROR(SEARCH("Validé",AA7)))</formula>
    </cfRule>
  </conditionalFormatting>
  <conditionalFormatting sqref="AU7:AX7 BE7:BH7">
    <cfRule type="containsText" dxfId="62" priority="53" operator="containsText" text="Non Validé">
      <formula>NOT(ISERROR(SEARCH("Non Validé",AU7)))</formula>
    </cfRule>
    <cfRule type="timePeriod" dxfId="61" priority="55" timePeriod="nextMonth">
      <formula>AND(MONTH(AU7)=MONTH(EDATE(TODAY(),0+1)),YEAR(AU7)=YEAR(EDATE(TODAY(),0+1)))</formula>
    </cfRule>
    <cfRule type="containsText" dxfId="60" priority="61" operator="containsText" text="NOk">
      <formula>NOT(ISERROR(SEARCH("NOk",AU7)))</formula>
    </cfRule>
    <cfRule type="expression" dxfId="59" priority="62">
      <formula>AU7&lt;TODAY()+11</formula>
    </cfRule>
    <cfRule type="containsText" dxfId="58" priority="63" operator="containsText" text="Validé">
      <formula>NOT(ISERROR(SEARCH("Validé",AU7)))</formula>
    </cfRule>
    <cfRule type="timePeriod" dxfId="57" priority="64" timePeriod="thisMonth">
      <formula>AND(MONTH(AU7)=MONTH(TODAY()),YEAR(AU7)=YEAR(TODAY()))</formula>
    </cfRule>
  </conditionalFormatting>
  <conditionalFormatting sqref="AZ7:BC7">
    <cfRule type="containsText" dxfId="56" priority="52" operator="containsText" text="NOk">
      <formula>NOT(ISERROR(SEARCH("NOk",AZ7)))</formula>
    </cfRule>
    <cfRule type="timePeriod" dxfId="55" priority="54" timePeriod="nextMonth">
      <formula>AND(MONTH(AZ7)=MONTH(EDATE(TODAY(),0+1)),YEAR(AZ7)=YEAR(EDATE(TODAY(),0+1)))</formula>
    </cfRule>
    <cfRule type="containsText" dxfId="54" priority="57" operator="containsText" text="Non Validé">
      <formula>NOT(ISERROR(SEARCH("Non Validé",AZ7)))</formula>
    </cfRule>
    <cfRule type="expression" dxfId="53" priority="58">
      <formula>AZ7&lt;TODAY()+11</formula>
    </cfRule>
    <cfRule type="containsText" dxfId="52" priority="59" operator="containsText" text="Validé">
      <formula>NOT(ISERROR(SEARCH("Validé",AZ7)))</formula>
    </cfRule>
    <cfRule type="timePeriod" dxfId="51" priority="60" timePeriod="thisMonth">
      <formula>AND(MONTH(AZ7)=MONTH(TODAY()),YEAR(AZ7)=YEAR(TODAY()))</formula>
    </cfRule>
  </conditionalFormatting>
  <conditionalFormatting sqref="Z7:AI7 AT7:BH7">
    <cfRule type="timePeriod" dxfId="50" priority="46" timePeriod="nextMonth">
      <formula>AND(MONTH(Z7)=MONTH(EDATE(TODAY(),0+1)),YEAR(Z7)=YEAR(EDATE(TODAY(),0+1)))</formula>
    </cfRule>
    <cfRule type="timePeriod" dxfId="49" priority="47" timePeriod="thisMonth">
      <formula>AND(MONTH(Z7)=MONTH(TODAY()),YEAR(Z7)=YEAR(TODAY()))</formula>
    </cfRule>
    <cfRule type="containsText" dxfId="48" priority="48" operator="containsText" text="Non Validé">
      <formula>NOT(ISERROR(SEARCH("Non Validé",Z7)))</formula>
    </cfRule>
    <cfRule type="containsText" dxfId="47" priority="49" operator="containsText" text="NOk">
      <formula>NOT(ISERROR(SEARCH("NOk",Z7)))</formula>
    </cfRule>
    <cfRule type="expression" dxfId="46" priority="50">
      <formula>Z7&lt;TODAY()+11</formula>
    </cfRule>
    <cfRule type="containsText" dxfId="45" priority="51" operator="containsText" text="Validé">
      <formula>NOT(ISERROR(SEARCH("Validé",Z7)))</formula>
    </cfRule>
  </conditionalFormatting>
  <conditionalFormatting sqref="Z7:AI7 AT7:BH7">
    <cfRule type="containsBlanks" dxfId="44" priority="39">
      <formula>LEN(TRIM(Z7))=0</formula>
    </cfRule>
  </conditionalFormatting>
  <conditionalFormatting sqref="Z7:AI7 AT7:BH7">
    <cfRule type="expression" dxfId="43" priority="40">
      <formula>Z7&lt;TODAY()-30</formula>
    </cfRule>
    <cfRule type="containsText" dxfId="42" priority="41" operator="containsText" text="NOk">
      <formula>NOT(ISERROR(SEARCH("NOk",Z7)))</formula>
    </cfRule>
    <cfRule type="timePeriod" dxfId="41" priority="42" timePeriod="nextMonth">
      <formula>AND(MONTH(Z7)=MONTH(EDATE(TODAY(),0+1)),YEAR(Z7)=YEAR(EDATE(TODAY(),0+1)))</formula>
    </cfRule>
    <cfRule type="containsText" dxfId="40" priority="43" operator="containsText" text="Non Validé">
      <formula>NOT(ISERROR(SEARCH("Non Validé",Z7)))</formula>
    </cfRule>
    <cfRule type="containsText" dxfId="39" priority="44" operator="containsText" text="Validé">
      <formula>NOT(ISERROR(SEARCH("Validé",Z7)))</formula>
    </cfRule>
    <cfRule type="timePeriod" dxfId="38" priority="45" timePeriod="thisMonth">
      <formula>AND(MONTH(Z7)=MONTH(TODAY()),YEAR(Z7)=YEAR(TODAY()))</formula>
    </cfRule>
  </conditionalFormatting>
  <conditionalFormatting sqref="AP7:AS7">
    <cfRule type="timePeriod" dxfId="37" priority="33" timePeriod="nextMonth">
      <formula>AND(MONTH(AP7)=MONTH(EDATE(TODAY(),0+1)),YEAR(AP7)=YEAR(EDATE(TODAY(),0+1)))</formula>
    </cfRule>
    <cfRule type="timePeriod" dxfId="36" priority="34" timePeriod="thisMonth">
      <formula>AND(MONTH(AP7)=MONTH(TODAY()),YEAR(AP7)=YEAR(TODAY()))</formula>
    </cfRule>
    <cfRule type="containsText" dxfId="35" priority="35" operator="containsText" text="Non Validé">
      <formula>NOT(ISERROR(SEARCH("Non Validé",AP7)))</formula>
    </cfRule>
    <cfRule type="containsText" dxfId="34" priority="36" operator="containsText" text="NOk">
      <formula>NOT(ISERROR(SEARCH("NOk",AP7)))</formula>
    </cfRule>
    <cfRule type="expression" dxfId="33" priority="37">
      <formula>AP7&lt;TODAY()+11</formula>
    </cfRule>
    <cfRule type="containsText" dxfId="32" priority="38" operator="containsText" text="Validé">
      <formula>NOT(ISERROR(SEARCH("Validé",AP7)))</formula>
    </cfRule>
  </conditionalFormatting>
  <conditionalFormatting sqref="AO7:AS7">
    <cfRule type="timePeriod" dxfId="31" priority="27" timePeriod="nextMonth">
      <formula>AND(MONTH(AO7)=MONTH(EDATE(TODAY(),0+1)),YEAR(AO7)=YEAR(EDATE(TODAY(),0+1)))</formula>
    </cfRule>
    <cfRule type="timePeriod" dxfId="30" priority="28" timePeriod="thisMonth">
      <formula>AND(MONTH(AO7)=MONTH(TODAY()),YEAR(AO7)=YEAR(TODAY()))</formula>
    </cfRule>
    <cfRule type="containsText" dxfId="29" priority="29" operator="containsText" text="Non Validé">
      <formula>NOT(ISERROR(SEARCH("Non Validé",AO7)))</formula>
    </cfRule>
    <cfRule type="containsText" dxfId="28" priority="30" operator="containsText" text="NOk">
      <formula>NOT(ISERROR(SEARCH("NOk",AO7)))</formula>
    </cfRule>
    <cfRule type="expression" dxfId="27" priority="31">
      <formula>AO7&lt;TODAY()+11</formula>
    </cfRule>
    <cfRule type="containsText" dxfId="26" priority="32" operator="containsText" text="Validé">
      <formula>NOT(ISERROR(SEARCH("Validé",AO7)))</formula>
    </cfRule>
  </conditionalFormatting>
  <conditionalFormatting sqref="AO7:AS7">
    <cfRule type="containsBlanks" dxfId="25" priority="20">
      <formula>LEN(TRIM(AO7))=0</formula>
    </cfRule>
  </conditionalFormatting>
  <conditionalFormatting sqref="AO7:AS7">
    <cfRule type="expression" dxfId="24" priority="21">
      <formula>AO7&lt;TODAY()-30</formula>
    </cfRule>
    <cfRule type="containsText" dxfId="23" priority="22" operator="containsText" text="NOk">
      <formula>NOT(ISERROR(SEARCH("NOk",AO7)))</formula>
    </cfRule>
    <cfRule type="timePeriod" dxfId="22" priority="23" timePeriod="nextMonth">
      <formula>AND(MONTH(AO7)=MONTH(EDATE(TODAY(),0+1)),YEAR(AO7)=YEAR(EDATE(TODAY(),0+1)))</formula>
    </cfRule>
    <cfRule type="containsText" dxfId="21" priority="24" operator="containsText" text="Non Validé">
      <formula>NOT(ISERROR(SEARCH("Non Validé",AO7)))</formula>
    </cfRule>
    <cfRule type="containsText" dxfId="20" priority="25" operator="containsText" text="Validé">
      <formula>NOT(ISERROR(SEARCH("Validé",AO7)))</formula>
    </cfRule>
    <cfRule type="timePeriod" dxfId="19" priority="26" timePeriod="thisMonth">
      <formula>AND(MONTH(AO7)=MONTH(TODAY()),YEAR(AO7)=YEAR(TODAY()))</formula>
    </cfRule>
  </conditionalFormatting>
  <conditionalFormatting sqref="AK7:AN7">
    <cfRule type="timePeriod" dxfId="18" priority="14" timePeriod="nextMonth">
      <formula>AND(MONTH(AK7)=MONTH(EDATE(TODAY(),0+1)),YEAR(AK7)=YEAR(EDATE(TODAY(),0+1)))</formula>
    </cfRule>
    <cfRule type="timePeriod" dxfId="17" priority="15" timePeriod="thisMonth">
      <formula>AND(MONTH(AK7)=MONTH(TODAY()),YEAR(AK7)=YEAR(TODAY()))</formula>
    </cfRule>
    <cfRule type="containsText" dxfId="16" priority="16" operator="containsText" text="Non Validé">
      <formula>NOT(ISERROR(SEARCH("Non Validé",AK7)))</formula>
    </cfRule>
    <cfRule type="containsText" dxfId="15" priority="17" operator="containsText" text="NOk">
      <formula>NOT(ISERROR(SEARCH("NOk",AK7)))</formula>
    </cfRule>
    <cfRule type="expression" dxfId="14" priority="18">
      <formula>AK7&lt;TODAY()+11</formula>
    </cfRule>
    <cfRule type="containsText" dxfId="13" priority="19" operator="containsText" text="Validé">
      <formula>NOT(ISERROR(SEARCH("Validé",AK7)))</formula>
    </cfRule>
  </conditionalFormatting>
  <conditionalFormatting sqref="AJ7:AN7">
    <cfRule type="timePeriod" dxfId="12" priority="8" timePeriod="nextMonth">
      <formula>AND(MONTH(AJ7)=MONTH(EDATE(TODAY(),0+1)),YEAR(AJ7)=YEAR(EDATE(TODAY(),0+1)))</formula>
    </cfRule>
    <cfRule type="timePeriod" dxfId="11" priority="9" timePeriod="thisMonth">
      <formula>AND(MONTH(AJ7)=MONTH(TODAY()),YEAR(AJ7)=YEAR(TODAY()))</formula>
    </cfRule>
    <cfRule type="containsText" dxfId="10" priority="10" operator="containsText" text="Non Validé">
      <formula>NOT(ISERROR(SEARCH("Non Validé",AJ7)))</formula>
    </cfRule>
    <cfRule type="containsText" dxfId="9" priority="11" operator="containsText" text="NOk">
      <formula>NOT(ISERROR(SEARCH("NOk",AJ7)))</formula>
    </cfRule>
    <cfRule type="expression" dxfId="8" priority="12">
      <formula>AJ7&lt;TODAY()+11</formula>
    </cfRule>
    <cfRule type="containsText" dxfId="7" priority="13" operator="containsText" text="Validé">
      <formula>NOT(ISERROR(SEARCH("Validé",AJ7)))</formula>
    </cfRule>
  </conditionalFormatting>
  <conditionalFormatting sqref="AJ7:AN7">
    <cfRule type="containsBlanks" dxfId="6" priority="1">
      <formula>LEN(TRIM(AJ7))=0</formula>
    </cfRule>
  </conditionalFormatting>
  <conditionalFormatting sqref="AJ7:AN7">
    <cfRule type="expression" dxfId="5" priority="2">
      <formula>AJ7&lt;TODAY()-30</formula>
    </cfRule>
    <cfRule type="containsText" dxfId="4" priority="3" operator="containsText" text="NOk">
      <formula>NOT(ISERROR(SEARCH("NOk",AJ7)))</formula>
    </cfRule>
    <cfRule type="timePeriod" dxfId="3" priority="4" timePeriod="nextMonth">
      <formula>AND(MONTH(AJ7)=MONTH(EDATE(TODAY(),0+1)),YEAR(AJ7)=YEAR(EDATE(TODAY(),0+1)))</formula>
    </cfRule>
    <cfRule type="containsText" dxfId="2" priority="5" operator="containsText" text="Non Validé">
      <formula>NOT(ISERROR(SEARCH("Non Validé",AJ7)))</formula>
    </cfRule>
    <cfRule type="containsText" dxfId="1" priority="6" operator="containsText" text="Validé">
      <formula>NOT(ISERROR(SEARCH("Validé",AJ7)))</formula>
    </cfRule>
    <cfRule type="timePeriod" dxfId="0" priority="7" timePeriod="thisMonth">
      <formula>AND(MONTH(AJ7)=MONTH(TODAY()),YEAR(AJ7)=YEAR(TODAY()))</formula>
    </cfRule>
  </conditionalFormatting>
  <dataValidations count="4">
    <dataValidation type="list" allowBlank="1" showInputMessage="1" showErrorMessage="1" sqref="D6:D26">
      <formula1>Listresp</formula1>
    </dataValidation>
    <dataValidation type="list" allowBlank="1" showInputMessage="1" showErrorMessage="1" sqref="C6:C26">
      <formula1>Listprojet</formula1>
    </dataValidation>
    <dataValidation type="list" allowBlank="1" showInputMessage="1" showErrorMessage="1" sqref="E6:E26">
      <formula1>ListdynMetier</formula1>
    </dataValidation>
    <dataValidation type="list" allowBlank="1" showInputMessage="1" showErrorMessage="1" sqref="L19:O22 M18:O18 BE10:BH26 AK10:AN17 V8:Y8 AP10:AS26 Q10:T17 L10:O17 G10:J16 V10:Y17 L8:O8 Q8:T8 G8:J8 AA8:AD8 BE8:BH8 AU8:AX8 AZ8:BC8 AF8:AI8 AK8:AN8 AZ10:BC26 G19:G21 G24:G26 H19:J26 L24:O26 Q19:T26 V19:Y26 AA10:AD26 AF10:AI26 AK19:AN26 AU10:AX26 AK6:AN6 AF6:AI6 AZ6:BC6 AU6:AX6 BE6:BH6 AA6:AD6 G6:J6 Q6:T6 L6:O6 V6:Y6 AP6:AS6 AP8:AS8">
      <formula1>Audit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Récapitulatif</vt:lpstr>
      <vt:lpstr>Audit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WYSOCKI Matthieu</dc:creator>
  <cp:lastModifiedBy>WYSOCKI Matthieu</cp:lastModifiedBy>
  <dcterms:created xsi:type="dcterms:W3CDTF">2014-05-20T12:53:35Z</dcterms:created>
  <dcterms:modified xsi:type="dcterms:W3CDTF">2014-05-21T07:10:49Z</dcterms:modified>
</cp:coreProperties>
</file>