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85" yWindow="30" windowWidth="22440" windowHeight="9270"/>
  </bookViews>
  <sheets>
    <sheet name=" " sheetId="1" r:id="rId1"/>
  </sheets>
  <definedNames>
    <definedName name="d">' '!$E$3</definedName>
  </definedNames>
  <calcPr calcId="124519"/>
</workbook>
</file>

<file path=xl/calcChain.xml><?xml version="1.0" encoding="utf-8"?>
<calcChain xmlns="http://schemas.openxmlformats.org/spreadsheetml/2006/main">
  <c r="E10" i="1"/>
  <c r="E9"/>
  <c r="E8"/>
  <c r="E7"/>
  <c r="E6"/>
  <c r="D10"/>
  <c r="D9"/>
  <c r="D8"/>
  <c r="D7"/>
  <c r="D6"/>
  <c r="C10"/>
  <c r="C9"/>
  <c r="C8"/>
  <c r="C7"/>
  <c r="C6"/>
</calcChain>
</file>

<file path=xl/sharedStrings.xml><?xml version="1.0" encoding="utf-8"?>
<sst xmlns="http://schemas.openxmlformats.org/spreadsheetml/2006/main" count="30" uniqueCount="27">
  <si>
    <t>Puissance fiscale</t>
  </si>
  <si>
    <t>&lt; 3 CV</t>
  </si>
  <si>
    <t>4 CV</t>
  </si>
  <si>
    <t>5 CV</t>
  </si>
  <si>
    <t>6 CV</t>
  </si>
  <si>
    <t>7 CV ou plus</t>
  </si>
  <si>
    <t>Jusqu'à 5 000 km</t>
  </si>
  <si>
    <t>De 5 000 à 20 000 km</t>
  </si>
  <si>
    <t xml:space="preserve"> + de 20 000 km</t>
  </si>
  <si>
    <t>Nombre de kilomètres :</t>
  </si>
  <si>
    <t>d x 0,408</t>
  </si>
  <si>
    <t>(d x 0,244) + 825</t>
  </si>
  <si>
    <t>d x 0,285</t>
  </si>
  <si>
    <t>d x 0,491</t>
  </si>
  <si>
    <t>(d x 0,276) + 1071</t>
  </si>
  <si>
    <t>d x 0,330</t>
  </si>
  <si>
    <t>d x 0,540</t>
  </si>
  <si>
    <t>d x 0,362</t>
  </si>
  <si>
    <t>d x 0,565</t>
  </si>
  <si>
    <t>d x 0,380</t>
  </si>
  <si>
    <t>d x 0,592</t>
  </si>
  <si>
    <t>d x 0,4</t>
  </si>
  <si>
    <t>Puissance fiscale :</t>
  </si>
  <si>
    <t>(d x 0,302) + 1190</t>
  </si>
  <si>
    <t>(d x 0,319) + 1232</t>
  </si>
  <si>
    <t>(d x 0,335) + 1289</t>
  </si>
  <si>
    <r>
      <t>Barème kilométrique </t>
    </r>
    <r>
      <rPr>
        <sz val="18"/>
        <color rgb="FFC00000"/>
        <rFont val="Verdana"/>
        <family val="2"/>
      </rPr>
      <t>2014</t>
    </r>
    <r>
      <rPr>
        <sz val="14"/>
        <color theme="3"/>
        <rFont val="Verdana"/>
        <family val="2"/>
      </rPr>
      <t>:</t>
    </r>
    <r>
      <rPr>
        <sz val="12"/>
        <color theme="3"/>
        <rFont val="Verdana"/>
        <family val="2"/>
      </rPr>
      <t xml:space="preserve"> Voitures</t>
    </r>
  </si>
</sst>
</file>

<file path=xl/styles.xml><?xml version="1.0" encoding="utf-8"?>
<styleSheet xmlns="http://schemas.openxmlformats.org/spreadsheetml/2006/main">
  <fonts count="10">
    <font>
      <sz val="11"/>
      <color theme="1"/>
      <name val="Arial"/>
      <family val="2"/>
    </font>
    <font>
      <sz val="14"/>
      <color theme="3"/>
      <name val="Arial"/>
      <family val="2"/>
    </font>
    <font>
      <sz val="14"/>
      <color rgb="FFC00000"/>
      <name val="Arial"/>
      <family val="2"/>
    </font>
    <font>
      <b/>
      <sz val="14"/>
      <color theme="3"/>
      <name val="Arial"/>
      <family val="2"/>
    </font>
    <font>
      <u/>
      <sz val="11"/>
      <color theme="10"/>
      <name val="Arial"/>
      <family val="2"/>
    </font>
    <font>
      <u/>
      <sz val="11"/>
      <color theme="3"/>
      <name val="Arial"/>
      <family val="2"/>
    </font>
    <font>
      <sz val="12"/>
      <color theme="3"/>
      <name val="Verdana"/>
      <family val="2"/>
    </font>
    <font>
      <sz val="14"/>
      <color theme="3"/>
      <name val="Verdana"/>
      <family val="2"/>
    </font>
    <font>
      <sz val="14"/>
      <color theme="0"/>
      <name val="Arial"/>
      <family val="2"/>
    </font>
    <font>
      <sz val="18"/>
      <color rgb="FFC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4" tint="0.79998168889431442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15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medium">
        <color theme="3"/>
      </left>
      <right style="medium">
        <color theme="3"/>
      </right>
      <top/>
      <bottom style="medium">
        <color theme="3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1" fillId="0" borderId="0" xfId="0" applyFont="1" applyAlignment="1" applyProtection="1">
      <alignment vertical="center"/>
    </xf>
    <xf numFmtId="3" fontId="1" fillId="0" borderId="0" xfId="0" applyNumberFormat="1" applyFont="1" applyAlignment="1" applyProtection="1">
      <alignment horizontal="center" vertical="center"/>
    </xf>
    <xf numFmtId="3" fontId="1" fillId="0" borderId="0" xfId="0" applyNumberFormat="1" applyFont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vertical="center" wrapText="1"/>
    </xf>
    <xf numFmtId="3" fontId="1" fillId="0" borderId="0" xfId="0" applyNumberFormat="1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5" fillId="0" borderId="0" xfId="1" applyFont="1" applyAlignment="1" applyProtection="1">
      <alignment vertical="center"/>
      <protection locked="0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3" borderId="2" xfId="0" applyFont="1" applyFill="1" applyBorder="1" applyAlignment="1" applyProtection="1">
      <alignment horizontal="center" vertical="center" wrapText="1"/>
    </xf>
    <xf numFmtId="3" fontId="8" fillId="5" borderId="1" xfId="0" applyNumberFormat="1" applyFont="1" applyFill="1" applyBorder="1" applyAlignment="1" applyProtection="1">
      <alignment horizontal="center" vertical="center"/>
    </xf>
    <xf numFmtId="3" fontId="8" fillId="5" borderId="3" xfId="0" applyNumberFormat="1" applyFont="1" applyFill="1" applyBorder="1" applyAlignment="1" applyProtection="1">
      <alignment horizontal="center" vertical="center"/>
    </xf>
    <xf numFmtId="3" fontId="1" fillId="4" borderId="4" xfId="0" applyNumberFormat="1" applyFont="1" applyFill="1" applyBorder="1" applyAlignment="1" applyProtection="1">
      <alignment horizontal="center" vertical="center" wrapText="1"/>
    </xf>
    <xf numFmtId="0" fontId="1" fillId="4" borderId="5" xfId="0" applyFont="1" applyFill="1" applyBorder="1" applyAlignment="1" applyProtection="1">
      <alignment horizontal="center" vertical="center" wrapText="1"/>
    </xf>
    <xf numFmtId="3" fontId="1" fillId="4" borderId="5" xfId="0" applyNumberFormat="1" applyFont="1" applyFill="1" applyBorder="1" applyAlignment="1" applyProtection="1">
      <alignment horizontal="center" vertical="center" wrapText="1"/>
    </xf>
    <xf numFmtId="3" fontId="1" fillId="4" borderId="8" xfId="0" applyNumberFormat="1" applyFont="1" applyFill="1" applyBorder="1" applyAlignment="1" applyProtection="1">
      <alignment horizontal="center" vertical="center" wrapText="1"/>
    </xf>
    <xf numFmtId="3" fontId="2" fillId="6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6" fillId="5" borderId="9" xfId="0" applyFont="1" applyFill="1" applyBorder="1" applyAlignment="1" applyProtection="1">
      <alignment horizontal="center" vertical="center"/>
    </xf>
    <xf numFmtId="0" fontId="6" fillId="5" borderId="10" xfId="0" applyFont="1" applyFill="1" applyBorder="1" applyAlignment="1" applyProtection="1">
      <alignment horizontal="center" vertical="center"/>
    </xf>
    <xf numFmtId="0" fontId="6" fillId="5" borderId="11" xfId="0" applyFont="1" applyFill="1" applyBorder="1" applyAlignment="1" applyProtection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5"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</dxfs>
  <tableStyles count="0" defaultTableStyle="TableStyleMedium9" defaultPivotStyle="PivotStyleLight16"/>
  <colors>
    <mruColors>
      <color rgb="FFC0C0C0"/>
      <color rgb="FF969696"/>
      <color rgb="FF808080"/>
      <color rgb="FF4D4D4D"/>
      <color rgb="FFDDDDDD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>
      <selection activeCell="E4" sqref="E4"/>
    </sheetView>
  </sheetViews>
  <sheetFormatPr baseColWidth="10" defaultColWidth="11.25" defaultRowHeight="30" customHeight="1"/>
  <cols>
    <col min="1" max="1" width="1.75" style="10" customWidth="1"/>
    <col min="2" max="2" width="19.25" style="1" customWidth="1"/>
    <col min="3" max="4" width="20.75" style="1" customWidth="1"/>
    <col min="5" max="5" width="20.75" style="2" customWidth="1"/>
    <col min="6" max="6" width="17.75" style="3" customWidth="1"/>
    <col min="7" max="7" width="29.625" style="3" customWidth="1"/>
    <col min="8" max="8" width="24.75" style="1" customWidth="1"/>
    <col min="9" max="16384" width="11.25" style="1"/>
  </cols>
  <sheetData>
    <row r="1" spans="1:8" ht="30" customHeight="1">
      <c r="C1" s="11"/>
    </row>
    <row r="2" spans="1:8" ht="30" customHeight="1">
      <c r="C2" s="11"/>
    </row>
    <row r="3" spans="1:8" ht="30" customHeight="1">
      <c r="A3" s="4"/>
      <c r="B3" s="21" t="s">
        <v>9</v>
      </c>
      <c r="C3" s="22"/>
      <c r="D3" s="23"/>
      <c r="E3" s="20">
        <v>8500</v>
      </c>
      <c r="F3" s="24" t="s">
        <v>26</v>
      </c>
      <c r="G3" s="25"/>
      <c r="H3" s="26"/>
    </row>
    <row r="4" spans="1:8" ht="30" customHeight="1">
      <c r="A4" s="5"/>
      <c r="B4" s="21" t="s">
        <v>22</v>
      </c>
      <c r="C4" s="22"/>
      <c r="D4" s="23"/>
      <c r="E4" s="20">
        <v>5</v>
      </c>
      <c r="F4" s="27"/>
      <c r="G4" s="28"/>
      <c r="H4" s="29"/>
    </row>
    <row r="5" spans="1:8" ht="44.45" customHeight="1" thickBot="1">
      <c r="A5" s="6"/>
      <c r="B5" s="17" t="s">
        <v>0</v>
      </c>
      <c r="C5" s="18" t="s">
        <v>6</v>
      </c>
      <c r="D5" s="18" t="s">
        <v>7</v>
      </c>
      <c r="E5" s="16" t="s">
        <v>8</v>
      </c>
      <c r="F5" s="19" t="s">
        <v>6</v>
      </c>
      <c r="G5" s="19" t="s">
        <v>7</v>
      </c>
      <c r="H5" s="19" t="s">
        <v>8</v>
      </c>
    </row>
    <row r="6" spans="1:8" ht="31.9" customHeight="1" thickBot="1">
      <c r="A6" s="6"/>
      <c r="B6" s="7" t="s">
        <v>1</v>
      </c>
      <c r="C6" s="14" t="str">
        <f>IF(d&gt;5000,"",d*0.408)</f>
        <v/>
      </c>
      <c r="D6" s="14">
        <f>IF(OR(d&lt;=5000,d&gt;20000),"",(d*0.244)+825)</f>
        <v>2899</v>
      </c>
      <c r="E6" s="15" t="str">
        <f>IF(d&lt;=20000,"",IF(d&gt;20000,d*0.285))</f>
        <v/>
      </c>
      <c r="F6" s="12" t="s">
        <v>10</v>
      </c>
      <c r="G6" s="12" t="s">
        <v>11</v>
      </c>
      <c r="H6" s="12" t="s">
        <v>12</v>
      </c>
    </row>
    <row r="7" spans="1:8" ht="31.9" customHeight="1" thickBot="1">
      <c r="A7" s="6"/>
      <c r="B7" s="7" t="s">
        <v>2</v>
      </c>
      <c r="C7" s="14" t="str">
        <f>IF(d&gt;5000,"",d*0.491)</f>
        <v/>
      </c>
      <c r="D7" s="14">
        <f>IF(OR(d&lt;=5000,d&gt;20000),"",(d*0.276)+1071)</f>
        <v>3417</v>
      </c>
      <c r="E7" s="15" t="str">
        <f>IF(d&lt;=20000,"",IF(d&gt;20000,d*0.33))</f>
        <v/>
      </c>
      <c r="F7" s="13" t="s">
        <v>13</v>
      </c>
      <c r="G7" s="13" t="s">
        <v>14</v>
      </c>
      <c r="H7" s="13" t="s">
        <v>15</v>
      </c>
    </row>
    <row r="8" spans="1:8" ht="31.9" customHeight="1" thickBot="1">
      <c r="A8" s="6"/>
      <c r="B8" s="7" t="s">
        <v>3</v>
      </c>
      <c r="C8" s="14" t="str">
        <f>IF(d&gt;5000,"",d*0.54)</f>
        <v/>
      </c>
      <c r="D8" s="14">
        <f>IF(OR(d&lt;=5000,d&gt;20000),"",(d*0.302)+1190)</f>
        <v>3757</v>
      </c>
      <c r="E8" s="15" t="str">
        <f>IF(d&lt;=20000,"",IF(d&gt;20000,d*0.362))</f>
        <v/>
      </c>
      <c r="F8" s="12" t="s">
        <v>16</v>
      </c>
      <c r="G8" s="12" t="s">
        <v>23</v>
      </c>
      <c r="H8" s="12" t="s">
        <v>17</v>
      </c>
    </row>
    <row r="9" spans="1:8" ht="31.9" customHeight="1" thickBot="1">
      <c r="A9" s="6"/>
      <c r="B9" s="7" t="s">
        <v>4</v>
      </c>
      <c r="C9" s="14" t="str">
        <f>IF(d&gt;5000,"",d*0.565)</f>
        <v/>
      </c>
      <c r="D9" s="14">
        <f>IF(OR(d&lt;=5000,d&gt;20000),"",(d*0.319)+1232)</f>
        <v>3943.5</v>
      </c>
      <c r="E9" s="15" t="str">
        <f>IF(d&lt;=20000,"",IF(d&gt;20000,d*0.38))</f>
        <v/>
      </c>
      <c r="F9" s="13" t="s">
        <v>18</v>
      </c>
      <c r="G9" s="13" t="s">
        <v>24</v>
      </c>
      <c r="H9" s="13" t="s">
        <v>19</v>
      </c>
    </row>
    <row r="10" spans="1:8" ht="31.9" customHeight="1" thickBot="1">
      <c r="B10" s="7" t="s">
        <v>5</v>
      </c>
      <c r="C10" s="14" t="str">
        <f>IF(d&gt;5000,"",d*0.592)</f>
        <v/>
      </c>
      <c r="D10" s="14">
        <f>IF(OR(d&lt;=5000,d&gt;20000),"",(d*0.335)+1289)</f>
        <v>4136.5</v>
      </c>
      <c r="E10" s="15" t="str">
        <f>IF(d&lt;=20000,"",IF(d&gt;20000,d*0.4))</f>
        <v/>
      </c>
      <c r="F10" s="12" t="s">
        <v>20</v>
      </c>
      <c r="G10" s="12" t="s">
        <v>25</v>
      </c>
      <c r="H10" s="12" t="s">
        <v>21</v>
      </c>
    </row>
    <row r="11" spans="1:8" ht="30" customHeight="1">
      <c r="D11" s="8"/>
      <c r="E11" s="9"/>
    </row>
    <row r="12" spans="1:8" s="8" customFormat="1" ht="30" customHeight="1">
      <c r="C12" s="1"/>
      <c r="D12" s="1"/>
      <c r="E12" s="2"/>
      <c r="F12" s="3"/>
      <c r="G12" s="3"/>
      <c r="H12" s="1"/>
    </row>
  </sheetData>
  <sheetProtection password="CB0D" sheet="1" objects="1" scenarios="1"/>
  <mergeCells count="3">
    <mergeCell ref="B3:D3"/>
    <mergeCell ref="B4:D4"/>
    <mergeCell ref="F3:H4"/>
  </mergeCells>
  <conditionalFormatting sqref="C6:E6">
    <cfRule type="expression" dxfId="4" priority="5">
      <formula>$E$4=3</formula>
    </cfRule>
  </conditionalFormatting>
  <conditionalFormatting sqref="C7:E7">
    <cfRule type="expression" dxfId="3" priority="4">
      <formula>$E$4=4</formula>
    </cfRule>
  </conditionalFormatting>
  <conditionalFormatting sqref="C8:E8">
    <cfRule type="expression" dxfId="2" priority="3">
      <formula>$E$4=5</formula>
    </cfRule>
  </conditionalFormatting>
  <conditionalFormatting sqref="C9:E9">
    <cfRule type="expression" dxfId="1" priority="2">
      <formula>$E$4=6</formula>
    </cfRule>
  </conditionalFormatting>
  <conditionalFormatting sqref="C10:E10">
    <cfRule type="expression" dxfId="0" priority="1">
      <formula>$E$4=7</formula>
    </cfRule>
  </conditionalFormatting>
  <dataValidations count="1">
    <dataValidation type="list" allowBlank="1" showInputMessage="1" showErrorMessage="1" sqref="E4">
      <formula1>"3,4,5,6,7"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 </vt:lpstr>
      <vt:lpstr>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2014-01-21T11:27:50Z</dcterms:created>
  <dcterms:modified xsi:type="dcterms:W3CDTF">2014-02-02T10:15:46Z</dcterms:modified>
</cp:coreProperties>
</file>