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5315" windowHeight="11280"/>
  </bookViews>
  <sheets>
    <sheet name=" " sheetId="2" r:id="rId1"/>
  </sheets>
  <definedNames>
    <definedName name="ligne">#REF!</definedName>
    <definedName name="N">' '!$C$4</definedName>
    <definedName name="QF">' '!$F$4</definedName>
    <definedName name="TA">' '!$B$9</definedName>
    <definedName name="taux">#REF!</definedName>
    <definedName name="TB">' '!$B$10</definedName>
    <definedName name="TC">' '!$B$11</definedName>
    <definedName name="TD">' '!$B$12</definedName>
    <definedName name="TE">' '!$B$13</definedName>
  </definedNames>
  <calcPr calcId="124519"/>
</workbook>
</file>

<file path=xl/calcChain.xml><?xml version="1.0" encoding="utf-8"?>
<calcChain xmlns="http://schemas.openxmlformats.org/spreadsheetml/2006/main">
  <c r="F3" i="2"/>
  <c r="F14" s="1"/>
  <c r="F9" l="1"/>
  <c r="F10"/>
  <c r="F13"/>
  <c r="F12"/>
  <c r="F11"/>
  <c r="F4"/>
  <c r="D10"/>
  <c r="D11"/>
  <c r="D12"/>
  <c r="D9"/>
  <c r="E9"/>
  <c r="E10" s="1"/>
  <c r="E11" s="1"/>
  <c r="F5" l="1"/>
  <c r="E12"/>
  <c r="E13" s="1"/>
</calcChain>
</file>

<file path=xl/sharedStrings.xml><?xml version="1.0" encoding="utf-8"?>
<sst xmlns="http://schemas.openxmlformats.org/spreadsheetml/2006/main" count="16" uniqueCount="16">
  <si>
    <t>Revenu brut :</t>
  </si>
  <si>
    <t>Revenu net :</t>
  </si>
  <si>
    <t>QF :</t>
  </si>
  <si>
    <t>IRPP :</t>
  </si>
  <si>
    <t>Nombre de part(s) :</t>
  </si>
  <si>
    <t>A saisir :</t>
  </si>
  <si>
    <t xml:space="preserve">Données calculées : </t>
  </si>
  <si>
    <t>Barème de l'impôt sur le revenu 2014</t>
  </si>
  <si>
    <r>
      <rPr>
        <b/>
        <u/>
        <sz val="12"/>
        <color theme="3"/>
        <rFont val="Arial"/>
        <family val="2"/>
      </rPr>
      <t>Vérification</t>
    </r>
    <r>
      <rPr>
        <b/>
        <sz val="12"/>
        <color theme="3"/>
        <rFont val="Arial"/>
        <family val="2"/>
      </rPr>
      <t xml:space="preserve"> :</t>
    </r>
  </si>
  <si>
    <t>Ex : revenu brut d'un ménage avec un enfant : 80 000 € (soit 72 000 après abattement de 10%).</t>
  </si>
  <si>
    <t>Nombre de parts : 2,5.</t>
  </si>
  <si>
    <t>IRPP calculé avec 2 parts : 10 378 €.</t>
  </si>
  <si>
    <t>Gain pour la 1/2 part : 2 805 € limité à 1 500 €.</t>
  </si>
  <si>
    <r>
      <t xml:space="preserve">IRPP calculé avec 2,5 parts : </t>
    </r>
    <r>
      <rPr>
        <sz val="12"/>
        <color rgb="FFC00000"/>
        <rFont val="Tahoma"/>
        <family val="2"/>
      </rPr>
      <t>7 573 €</t>
    </r>
    <r>
      <rPr>
        <sz val="12"/>
        <color theme="6" tint="-0.249977111117893"/>
        <rFont val="Tahoma"/>
        <family val="2"/>
      </rPr>
      <t>.</t>
    </r>
  </si>
  <si>
    <r>
      <t xml:space="preserve">  Conclusion : IRPP dû par cette famille : 10 378 - 1 500 = </t>
    </r>
    <r>
      <rPr>
        <sz val="12"/>
        <color rgb="FFC00000"/>
        <rFont val="Tahoma"/>
        <family val="2"/>
      </rPr>
      <t>8 878 €</t>
    </r>
    <r>
      <rPr>
        <sz val="12"/>
        <color theme="6" tint="-0.249977111117893"/>
        <rFont val="Tahoma"/>
        <family val="2"/>
      </rPr>
      <t>.</t>
    </r>
  </si>
  <si>
    <r>
      <rPr>
        <u/>
        <sz val="14"/>
        <color theme="6" tint="-0.249977111117893"/>
        <rFont val="Tahoma"/>
        <family val="2"/>
      </rPr>
      <t>Plafonnement du quotient familial</t>
    </r>
    <r>
      <rPr>
        <sz val="14"/>
        <color theme="6" tint="-0.249977111117893"/>
        <rFont val="Tahoma"/>
        <family val="2"/>
      </rPr>
      <t xml:space="preserve"> : 1 500 € par demi-part fiscale pour 2014.</t>
    </r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</si>
</sst>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#,##0.00\ &quot;€&quot;"/>
    <numFmt numFmtId="165" formatCode="#,##0\ &quot;€&quot;"/>
    <numFmt numFmtId="166" formatCode="00.0"/>
  </numFmts>
  <fonts count="35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4"/>
      <color rgb="FFC00000"/>
      <name val="Arial"/>
      <family val="2"/>
    </font>
    <font>
      <sz val="14"/>
      <color theme="0"/>
      <name val="Arial"/>
      <family val="2"/>
    </font>
    <font>
      <sz val="12"/>
      <color theme="0"/>
      <name val="Arial"/>
      <family val="2"/>
    </font>
    <font>
      <sz val="12"/>
      <color rgb="FFC00000"/>
      <name val="Arial"/>
      <family val="2"/>
    </font>
    <font>
      <sz val="12"/>
      <color theme="3"/>
      <name val="Arial"/>
      <family val="2"/>
    </font>
    <font>
      <i/>
      <sz val="10"/>
      <color theme="3"/>
      <name val="Arial"/>
      <family val="2"/>
    </font>
    <font>
      <b/>
      <sz val="12"/>
      <color theme="3"/>
      <name val="Arial"/>
      <family val="2"/>
    </font>
    <font>
      <b/>
      <sz val="14"/>
      <color theme="3"/>
      <name val="Arial"/>
      <family val="2"/>
    </font>
    <font>
      <b/>
      <u/>
      <sz val="12"/>
      <color theme="3"/>
      <name val="Arial"/>
      <family val="2"/>
    </font>
    <font>
      <sz val="12"/>
      <color theme="6" tint="-0.249977111117893"/>
      <name val="Arial"/>
      <family val="2"/>
    </font>
    <font>
      <sz val="14"/>
      <color theme="6" tint="-0.249977111117893"/>
      <name val="Tahoma"/>
      <family val="2"/>
    </font>
    <font>
      <sz val="12"/>
      <color theme="6" tint="-0.249977111117893"/>
      <name val="Tahoma"/>
      <family val="2"/>
    </font>
    <font>
      <sz val="12"/>
      <color rgb="FFC00000"/>
      <name val="Tahoma"/>
      <family val="2"/>
    </font>
    <font>
      <u/>
      <sz val="14"/>
      <color theme="6" tint="-0.249977111117893"/>
      <name val="Tahoma"/>
      <family val="2"/>
    </font>
    <font>
      <sz val="11.1"/>
      <color rgb="FF333333"/>
      <name val="Arial"/>
      <family val="2"/>
    </font>
    <font>
      <u/>
      <sz val="10"/>
      <color theme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auto="1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/>
      <bottom style="thin">
        <color indexed="18"/>
      </bottom>
      <diagonal/>
    </border>
    <border>
      <left style="double">
        <color theme="3"/>
      </left>
      <right/>
      <top style="double">
        <color theme="3"/>
      </top>
      <bottom style="thin">
        <color theme="3"/>
      </bottom>
      <diagonal/>
    </border>
    <border>
      <left/>
      <right style="double">
        <color theme="3"/>
      </right>
      <top style="double">
        <color theme="3"/>
      </top>
      <bottom style="thin">
        <color theme="3"/>
      </bottom>
      <diagonal/>
    </border>
    <border>
      <left style="double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double">
        <color theme="3"/>
      </right>
      <top style="thin">
        <color theme="3"/>
      </top>
      <bottom style="thin">
        <color theme="3"/>
      </bottom>
      <diagonal/>
    </border>
    <border>
      <left style="double">
        <color theme="3"/>
      </left>
      <right style="thin">
        <color theme="3"/>
      </right>
      <top style="thin">
        <color theme="3"/>
      </top>
      <bottom style="double">
        <color theme="3"/>
      </bottom>
      <diagonal/>
    </border>
    <border>
      <left style="thin">
        <color theme="3"/>
      </left>
      <right style="double">
        <color theme="3"/>
      </right>
      <top style="thin">
        <color theme="3"/>
      </top>
      <bottom style="double">
        <color theme="3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/>
      <top style="thin">
        <color indexed="18"/>
      </top>
      <bottom/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2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34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43" fontId="23" fillId="24" borderId="10" xfId="32" applyNumberFormat="1" applyFont="1" applyFill="1" applyBorder="1" applyAlignment="1" applyProtection="1">
      <alignment vertical="center"/>
    </xf>
    <xf numFmtId="164" fontId="24" fillId="0" borderId="11" xfId="0" applyNumberFormat="1" applyFont="1" applyBorder="1" applyAlignment="1" applyProtection="1">
      <alignment horizontal="center" vertical="center"/>
    </xf>
    <xf numFmtId="165" fontId="19" fillId="0" borderId="11" xfId="0" applyNumberFormat="1" applyFont="1" applyBorder="1" applyAlignment="1" applyProtection="1">
      <alignment horizontal="center" vertical="center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center" vertical="center"/>
    </xf>
    <xf numFmtId="0" fontId="21" fillId="0" borderId="0" xfId="0" applyFont="1" applyAlignment="1" applyProtection="1">
      <alignment vertical="center"/>
    </xf>
    <xf numFmtId="0" fontId="24" fillId="0" borderId="11" xfId="0" applyFont="1" applyBorder="1" applyAlignment="1" applyProtection="1">
      <alignment horizontal="center" vertical="center"/>
    </xf>
    <xf numFmtId="166" fontId="21" fillId="0" borderId="0" xfId="0" applyNumberFormat="1" applyFont="1" applyAlignment="1" applyProtection="1">
      <alignment vertical="center"/>
    </xf>
    <xf numFmtId="0" fontId="24" fillId="0" borderId="11" xfId="32" applyFont="1" applyFill="1" applyBorder="1" applyAlignment="1" applyProtection="1">
      <alignment horizontal="center" vertical="center"/>
    </xf>
    <xf numFmtId="0" fontId="22" fillId="0" borderId="11" xfId="0" applyFont="1" applyBorder="1" applyAlignment="1" applyProtection="1">
      <alignment horizontal="center" vertical="center"/>
    </xf>
    <xf numFmtId="3" fontId="23" fillId="0" borderId="0" xfId="0" applyNumberFormat="1" applyFont="1" applyAlignment="1" applyProtection="1">
      <alignment horizontal="center" vertical="center"/>
    </xf>
    <xf numFmtId="10" fontId="23" fillId="24" borderId="10" xfId="33" applyNumberFormat="1" applyFont="1" applyFill="1" applyBorder="1" applyAlignment="1" applyProtection="1">
      <alignment horizontal="center" vertical="center"/>
    </xf>
    <xf numFmtId="10" fontId="23" fillId="0" borderId="10" xfId="0" applyNumberFormat="1" applyFont="1" applyBorder="1" applyAlignment="1" applyProtection="1">
      <alignment vertical="center"/>
    </xf>
    <xf numFmtId="0" fontId="23" fillId="25" borderId="17" xfId="0" applyFont="1" applyFill="1" applyBorder="1" applyAlignment="1" applyProtection="1">
      <alignment horizontal="center" vertical="center"/>
    </xf>
    <xf numFmtId="0" fontId="23" fillId="25" borderId="19" xfId="0" applyFont="1" applyFill="1" applyBorder="1" applyAlignment="1" applyProtection="1">
      <alignment horizontal="center" vertical="center"/>
    </xf>
    <xf numFmtId="164" fontId="23" fillId="26" borderId="18" xfId="0" applyNumberFormat="1" applyFont="1" applyFill="1" applyBorder="1" applyAlignment="1" applyProtection="1">
      <alignment horizontal="center" vertical="center"/>
      <protection locked="0"/>
    </xf>
    <xf numFmtId="0" fontId="23" fillId="26" borderId="20" xfId="0" applyFont="1" applyFill="1" applyBorder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vertical="center"/>
    </xf>
    <xf numFmtId="0" fontId="29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30" fillId="0" borderId="0" xfId="0" applyFont="1" applyAlignment="1">
      <alignment vertical="center"/>
    </xf>
    <xf numFmtId="43" fontId="23" fillId="24" borderId="21" xfId="32" applyNumberFormat="1" applyFont="1" applyFill="1" applyBorder="1" applyAlignment="1" applyProtection="1">
      <alignment vertical="center"/>
    </xf>
    <xf numFmtId="165" fontId="20" fillId="0" borderId="22" xfId="0" applyNumberFormat="1" applyFont="1" applyBorder="1" applyAlignment="1" applyProtection="1">
      <alignment horizontal="center" vertical="center"/>
    </xf>
    <xf numFmtId="165" fontId="20" fillId="0" borderId="23" xfId="0" applyNumberFormat="1" applyFont="1" applyBorder="1" applyAlignment="1" applyProtection="1">
      <alignment horizontal="center" vertical="center"/>
    </xf>
    <xf numFmtId="0" fontId="22" fillId="0" borderId="0" xfId="0" applyFont="1" applyBorder="1" applyAlignment="1" applyProtection="1">
      <alignment horizontal="center" vertical="center"/>
    </xf>
    <xf numFmtId="165" fontId="19" fillId="0" borderId="0" xfId="0" applyNumberFormat="1" applyFont="1" applyBorder="1" applyAlignment="1" applyProtection="1">
      <alignment horizontal="center" vertical="center"/>
    </xf>
    <xf numFmtId="0" fontId="33" fillId="0" borderId="0" xfId="0" applyFont="1"/>
    <xf numFmtId="0" fontId="34" fillId="0" borderId="0" xfId="44" applyAlignment="1" applyProtection="1">
      <alignment vertical="center"/>
    </xf>
    <xf numFmtId="0" fontId="0" fillId="0" borderId="0" xfId="0" applyBorder="1" applyAlignment="1"/>
    <xf numFmtId="0" fontId="26" fillId="25" borderId="15" xfId="0" applyFont="1" applyFill="1" applyBorder="1" applyAlignment="1" applyProtection="1">
      <alignment horizontal="center" vertical="center"/>
    </xf>
    <xf numFmtId="0" fontId="26" fillId="25" borderId="16" xfId="0" applyFont="1" applyFill="1" applyBorder="1" applyAlignment="1" applyProtection="1">
      <alignment horizontal="center" vertical="center"/>
    </xf>
    <xf numFmtId="0" fontId="23" fillId="0" borderId="12" xfId="0" applyFont="1" applyBorder="1" applyAlignment="1" applyProtection="1">
      <alignment horizontal="center" vertical="center"/>
    </xf>
    <xf numFmtId="0" fontId="23" fillId="0" borderId="13" xfId="0" applyFont="1" applyBorder="1" applyAlignment="1" applyProtection="1">
      <alignment horizontal="center" vertical="center"/>
    </xf>
    <xf numFmtId="0" fontId="19" fillId="0" borderId="24" xfId="0" applyFont="1" applyBorder="1" applyAlignment="1" applyProtection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5" fillId="0" borderId="27" xfId="0" applyFont="1" applyBorder="1" applyAlignment="1" applyProtection="1">
      <alignment horizontal="center" vertical="center"/>
    </xf>
    <xf numFmtId="0" fontId="0" fillId="0" borderId="23" xfId="0" applyBorder="1" applyAlignment="1"/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44" builtinId="8"/>
    <cellStyle name="Neutre" xfId="31" builtinId="28" customBuiltin="1"/>
    <cellStyle name="Normal" xfId="0" builtinId="0"/>
    <cellStyle name="Normal_Feuil1" xfId="32"/>
    <cellStyle name="Pourcentage" xfId="33" builtinId="5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1">
    <dxf>
      <font>
        <color rgb="FFC00000"/>
      </font>
    </dxf>
  </dxfs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571500</xdr:colOff>
      <xdr:row>14</xdr:row>
      <xdr:rowOff>104775</xdr:rowOff>
    </xdr:from>
    <xdr:to>
      <xdr:col>12</xdr:col>
      <xdr:colOff>496058</xdr:colOff>
      <xdr:row>29</xdr:row>
      <xdr:rowOff>124626</xdr:rowOff>
    </xdr:to>
    <xdr:pic>
      <xdr:nvPicPr>
        <xdr:cNvPr id="3" name="Image 2" descr="IRPP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62875" y="4762500"/>
          <a:ext cx="5430008" cy="5734851"/>
        </a:xfrm>
        <a:prstGeom prst="rect">
          <a:avLst/>
        </a:prstGeom>
        <a:ln>
          <a:solidFill>
            <a:schemeClr val="accent3">
              <a:lumMod val="75000"/>
            </a:schemeClr>
          </a:solidFill>
        </a:ln>
      </xdr:spPr>
    </xdr:pic>
    <xdr:clientData/>
  </xdr:twoCellAnchor>
  <xdr:twoCellAnchor>
    <xdr:from>
      <xdr:col>11</xdr:col>
      <xdr:colOff>171450</xdr:colOff>
      <xdr:row>16</xdr:row>
      <xdr:rowOff>19050</xdr:rowOff>
    </xdr:from>
    <xdr:to>
      <xdr:col>12</xdr:col>
      <xdr:colOff>219075</xdr:colOff>
      <xdr:row>16</xdr:row>
      <xdr:rowOff>295275</xdr:rowOff>
    </xdr:to>
    <xdr:sp macro="" textlink="">
      <xdr:nvSpPr>
        <xdr:cNvPr id="4" name="Ellipse 3"/>
        <xdr:cNvSpPr/>
      </xdr:nvSpPr>
      <xdr:spPr>
        <a:xfrm>
          <a:off x="12106275" y="5438775"/>
          <a:ext cx="809625" cy="2762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0"/>
  </sheetPr>
  <dimension ref="A1:I29"/>
  <sheetViews>
    <sheetView showGridLines="0" tabSelected="1" workbookViewId="0">
      <selection activeCell="C4" sqref="C4"/>
    </sheetView>
  </sheetViews>
  <sheetFormatPr baseColWidth="10" defaultColWidth="11.42578125" defaultRowHeight="30" customHeight="1"/>
  <cols>
    <col min="1" max="1" width="3.85546875" style="4" customWidth="1"/>
    <col min="2" max="2" width="25" style="4" customWidth="1"/>
    <col min="3" max="3" width="20.28515625" style="5" customWidth="1"/>
    <col min="4" max="4" width="11.7109375" style="4" customWidth="1"/>
    <col min="5" max="5" width="21.7109375" style="4" customWidth="1"/>
    <col min="6" max="6" width="25.28515625" style="5" customWidth="1"/>
    <col min="7" max="7" width="15.5703125" style="5" customWidth="1"/>
    <col min="8" max="8" width="21.28515625" style="4" customWidth="1"/>
    <col min="9" max="9" width="11.42578125" style="6" customWidth="1"/>
    <col min="10" max="16384" width="11.42578125" style="4"/>
  </cols>
  <sheetData>
    <row r="1" spans="1:9" ht="10.15" customHeight="1" thickBot="1"/>
    <row r="2" spans="1:9" ht="30" customHeight="1" thickTop="1">
      <c r="B2" s="30" t="s">
        <v>5</v>
      </c>
      <c r="C2" s="31"/>
      <c r="E2" s="32" t="s">
        <v>6</v>
      </c>
      <c r="F2" s="33"/>
    </row>
    <row r="3" spans="1:9" ht="30" customHeight="1">
      <c r="B3" s="14" t="s">
        <v>0</v>
      </c>
      <c r="C3" s="16">
        <v>48400</v>
      </c>
      <c r="E3" s="7" t="s">
        <v>1</v>
      </c>
      <c r="F3" s="2">
        <f>C3*0.9</f>
        <v>43560</v>
      </c>
    </row>
    <row r="4" spans="1:9" ht="30" customHeight="1" thickBot="1">
      <c r="B4" s="15" t="s">
        <v>4</v>
      </c>
      <c r="C4" s="17">
        <v>2.5</v>
      </c>
      <c r="E4" s="9" t="s">
        <v>2</v>
      </c>
      <c r="F4" s="2">
        <f>F3/N</f>
        <v>17424</v>
      </c>
      <c r="H4" s="28"/>
    </row>
    <row r="5" spans="1:9" ht="30" customHeight="1" thickTop="1">
      <c r="C5" s="4"/>
      <c r="E5" s="10" t="s">
        <v>3</v>
      </c>
      <c r="F5" s="3">
        <f>IF(QF&gt;TE,E13+(QF-TE)*D13,IF(QF&gt;TD,E12+(QF-TD)*D12,IF(QF&gt;TC,E11+(QF-TC)*D11,IF(QF&gt;TB,E10+(QF-TB)*D10,IF(QF&gt;TA,(QF-TA)*D9,0)))))*N</f>
        <v>2723.8</v>
      </c>
      <c r="G5" s="11"/>
    </row>
    <row r="6" spans="1:9" ht="10.15" customHeight="1">
      <c r="C6" s="4"/>
      <c r="E6" s="25"/>
      <c r="F6" s="26"/>
      <c r="G6" s="11"/>
    </row>
    <row r="7" spans="1:9" ht="30" customHeight="1">
      <c r="B7" s="34" t="s">
        <v>7</v>
      </c>
      <c r="C7" s="35"/>
      <c r="D7" s="35"/>
      <c r="E7" s="35"/>
      <c r="F7" s="38" t="s">
        <v>8</v>
      </c>
      <c r="G7" s="29"/>
      <c r="H7" s="8"/>
    </row>
    <row r="8" spans="1:9" ht="17.45" customHeight="1">
      <c r="B8" s="36"/>
      <c r="C8" s="37"/>
      <c r="D8" s="37"/>
      <c r="E8" s="37"/>
      <c r="F8" s="39"/>
      <c r="G8" s="29"/>
      <c r="H8" s="6"/>
    </row>
    <row r="9" spans="1:9" ht="30" customHeight="1">
      <c r="B9" s="1">
        <v>6011</v>
      </c>
      <c r="C9" s="12">
        <v>0</v>
      </c>
      <c r="D9" s="13">
        <f>C10</f>
        <v>5.5E-2</v>
      </c>
      <c r="E9" s="22">
        <f>(B9-B8)*C9+E8</f>
        <v>0</v>
      </c>
      <c r="F9" s="23">
        <f>($F$3*C9)</f>
        <v>0</v>
      </c>
      <c r="G9" s="4"/>
      <c r="H9" s="6"/>
    </row>
    <row r="10" spans="1:9" ht="30" customHeight="1">
      <c r="B10" s="1">
        <v>11991</v>
      </c>
      <c r="C10" s="12">
        <v>5.5E-2</v>
      </c>
      <c r="D10" s="13">
        <f t="shared" ref="D10:D12" si="0">C11</f>
        <v>0.14000000000000001</v>
      </c>
      <c r="E10" s="22">
        <f t="shared" ref="E10" si="1">(B10-B9)*C10+E9</f>
        <v>328.9</v>
      </c>
      <c r="F10" s="23">
        <f>($F$3*C10)-(330.61*N)</f>
        <v>1569.2750000000001</v>
      </c>
      <c r="G10" s="27"/>
      <c r="H10" s="6"/>
    </row>
    <row r="11" spans="1:9" ht="30" customHeight="1">
      <c r="B11" s="1">
        <v>26631</v>
      </c>
      <c r="C11" s="12">
        <v>0.14000000000000001</v>
      </c>
      <c r="D11" s="13">
        <f t="shared" si="0"/>
        <v>0.3</v>
      </c>
      <c r="E11" s="22">
        <f>(B11-B10)*C11+E10</f>
        <v>2378.5000000000005</v>
      </c>
      <c r="F11" s="23">
        <f>($F$3*C11)-(1349.84*N)</f>
        <v>2723.8000000000006</v>
      </c>
      <c r="G11" s="27"/>
      <c r="H11" s="8">
        <v>1</v>
      </c>
      <c r="I11" s="8">
        <v>1</v>
      </c>
    </row>
    <row r="12" spans="1:9" ht="30" customHeight="1">
      <c r="B12" s="1">
        <v>71397</v>
      </c>
      <c r="C12" s="12">
        <v>0.3</v>
      </c>
      <c r="D12" s="13">
        <f t="shared" si="0"/>
        <v>0.41</v>
      </c>
      <c r="E12" s="22">
        <f>(B12-B11)*C12+E11</f>
        <v>15808.3</v>
      </c>
      <c r="F12" s="23">
        <f>($F$3*C12)-(5610.8*N)</f>
        <v>-959</v>
      </c>
      <c r="G12" s="8">
        <v>1.5</v>
      </c>
      <c r="H12" s="8">
        <v>1.5</v>
      </c>
      <c r="I12" s="8">
        <v>1.5</v>
      </c>
    </row>
    <row r="13" spans="1:9" ht="30" customHeight="1">
      <c r="B13" s="1">
        <v>151200</v>
      </c>
      <c r="C13" s="12">
        <v>0.41</v>
      </c>
      <c r="D13" s="13">
        <v>0.45</v>
      </c>
      <c r="E13" s="22">
        <f>(B13-B12)*C13+E12</f>
        <v>48527.53</v>
      </c>
      <c r="F13" s="23">
        <f>($F$3*C13)-(13464.47*N)</f>
        <v>-15801.574999999997</v>
      </c>
      <c r="G13" s="8">
        <v>2</v>
      </c>
      <c r="H13" s="8">
        <v>2</v>
      </c>
      <c r="I13" s="8">
        <v>2</v>
      </c>
    </row>
    <row r="14" spans="1:9" ht="30" customHeight="1">
      <c r="B14" s="1"/>
      <c r="C14" s="12">
        <v>0.45</v>
      </c>
      <c r="D14" s="13"/>
      <c r="E14" s="22"/>
      <c r="F14" s="24">
        <f>($F$3*C14)-(19512.47*N)</f>
        <v>-29179.175000000003</v>
      </c>
      <c r="G14" s="8">
        <v>2.5</v>
      </c>
      <c r="H14" s="8">
        <v>2.5</v>
      </c>
      <c r="I14" s="8">
        <v>2.5</v>
      </c>
    </row>
    <row r="15" spans="1:9" ht="30" customHeight="1">
      <c r="A15" s="18"/>
      <c r="B15" s="19" t="s">
        <v>15</v>
      </c>
      <c r="I15" s="8">
        <v>3</v>
      </c>
    </row>
    <row r="16" spans="1:9" ht="30" customHeight="1">
      <c r="A16" s="18"/>
      <c r="B16" s="20" t="s">
        <v>9</v>
      </c>
      <c r="I16" s="8">
        <v>3.5</v>
      </c>
    </row>
    <row r="17" spans="1:9" ht="30" customHeight="1">
      <c r="A17" s="18"/>
      <c r="B17" s="20" t="s">
        <v>10</v>
      </c>
      <c r="I17" s="8">
        <v>4</v>
      </c>
    </row>
    <row r="18" spans="1:9" ht="30" customHeight="1">
      <c r="A18" s="18"/>
      <c r="B18" s="20" t="s">
        <v>11</v>
      </c>
      <c r="I18" s="8">
        <v>4.5</v>
      </c>
    </row>
    <row r="19" spans="1:9" ht="30" customHeight="1">
      <c r="A19" s="18"/>
      <c r="B19" s="20" t="s">
        <v>13</v>
      </c>
      <c r="I19" s="8">
        <v>5</v>
      </c>
    </row>
    <row r="20" spans="1:9" ht="30" customHeight="1">
      <c r="A20" s="18"/>
      <c r="B20" s="20" t="s">
        <v>12</v>
      </c>
      <c r="I20" s="8">
        <v>5.5</v>
      </c>
    </row>
    <row r="21" spans="1:9" ht="30" customHeight="1">
      <c r="A21" s="18"/>
      <c r="B21" s="21" t="s">
        <v>14</v>
      </c>
      <c r="I21" s="8">
        <v>6</v>
      </c>
    </row>
    <row r="22" spans="1:9" ht="30" customHeight="1">
      <c r="I22" s="8">
        <v>6.5</v>
      </c>
    </row>
    <row r="23" spans="1:9" ht="30" customHeight="1">
      <c r="I23" s="8">
        <v>7</v>
      </c>
    </row>
    <row r="24" spans="1:9" ht="30" customHeight="1">
      <c r="I24" s="8">
        <v>7.5</v>
      </c>
    </row>
    <row r="25" spans="1:9" ht="30" customHeight="1">
      <c r="I25" s="8">
        <v>8</v>
      </c>
    </row>
    <row r="26" spans="1:9" ht="30" customHeight="1">
      <c r="I26" s="8">
        <v>8.5</v>
      </c>
    </row>
    <row r="27" spans="1:9" ht="30" customHeight="1">
      <c r="I27" s="8">
        <v>9</v>
      </c>
    </row>
    <row r="28" spans="1:9" ht="30" customHeight="1">
      <c r="I28" s="8">
        <v>9.5</v>
      </c>
    </row>
    <row r="29" spans="1:9" ht="30" customHeight="1">
      <c r="I29" s="8">
        <v>10</v>
      </c>
    </row>
  </sheetData>
  <sheetProtection password="CB0D" sheet="1" objects="1" scenarios="1"/>
  <mergeCells count="4">
    <mergeCell ref="B2:C2"/>
    <mergeCell ref="E2:F2"/>
    <mergeCell ref="B7:E8"/>
    <mergeCell ref="F7:F8"/>
  </mergeCells>
  <phoneticPr fontId="0" type="noConversion"/>
  <conditionalFormatting sqref="F9:F14">
    <cfRule type="expression" dxfId="0" priority="2">
      <formula>INT($F9)=INT($F$5)</formula>
    </cfRule>
  </conditionalFormatting>
  <dataValidations count="1">
    <dataValidation type="list" allowBlank="1" showInputMessage="1" showErrorMessage="1" sqref="C4">
      <formula1>$I$11:$I$29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 </vt:lpstr>
      <vt:lpstr>N</vt:lpstr>
      <vt:lpstr>QF</vt:lpstr>
      <vt:lpstr>TA</vt:lpstr>
      <vt:lpstr>TB</vt:lpstr>
      <vt:lpstr>TC</vt:lpstr>
      <vt:lpstr>TD</vt:lpstr>
      <vt:lpstr>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2013-02-03T22:36:42Z</dcterms:created>
  <dcterms:modified xsi:type="dcterms:W3CDTF">2014-02-02T10:06:44Z</dcterms:modified>
</cp:coreProperties>
</file>