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embeddings/oleObject5.bin" ContentType="application/vnd.openxmlformats-officedocument.oleObject"/>
  <Override PartName="/xl/embeddings/oleObject6.bin" ContentType="application/vnd.openxmlformats-officedocument.oleObject"/>
  <Override PartName="/xl/embeddings/oleObject3.bin" ContentType="application/vnd.openxmlformats-officedocument.oleObject"/>
  <Override PartName="/xl/embeddings/oleObject4.bin" ContentType="application/vnd.openxmlformats-officedocument.oleObject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240" yWindow="90" windowWidth="9135" windowHeight="4965"/>
  </bookViews>
  <sheets>
    <sheet name=" " sheetId="2" r:id="rId1"/>
  </sheets>
  <definedNames>
    <definedName name="_P1">#REF!</definedName>
    <definedName name="_P2">#REF!</definedName>
    <definedName name="_P3">#REF!</definedName>
    <definedName name="_P4">#REF!</definedName>
    <definedName name="_T1">#REF!</definedName>
    <definedName name="_T2">#REF!</definedName>
    <definedName name="_THN1">#REF!</definedName>
    <definedName name="B">#REF!</definedName>
    <definedName name="BRUT">#REF!</definedName>
    <definedName name="BRUT1">#REF!</definedName>
    <definedName name="CADRE">#REF!</definedName>
    <definedName name="NOM">#REF!</definedName>
    <definedName name="Plafond">#REF!</definedName>
    <definedName name="SB">#REF!</definedName>
    <definedName name="TC">#REF!</definedName>
    <definedName name="TE">#REF!</definedName>
    <definedName name="THN">#REF!</definedName>
    <definedName name="TT">#REF!</definedName>
    <definedName name="tva">#REF!</definedName>
    <definedName name="_xlnm.Print_Area" localSheetId="0">' '!$A$1:$L$49</definedName>
  </definedNames>
  <calcPr calcId="124519"/>
</workbook>
</file>

<file path=xl/calcChain.xml><?xml version="1.0" encoding="utf-8"?>
<calcChain xmlns="http://schemas.openxmlformats.org/spreadsheetml/2006/main">
  <c r="G48" i="2"/>
  <c r="F48"/>
  <c r="E48"/>
  <c r="G47"/>
  <c r="F47"/>
  <c r="E47"/>
  <c r="D47"/>
  <c r="G46"/>
  <c r="F46"/>
  <c r="E46"/>
  <c r="D46"/>
  <c r="G45"/>
  <c r="F45"/>
  <c r="E45"/>
  <c r="D45"/>
  <c r="G35"/>
  <c r="F35"/>
  <c r="E35"/>
  <c r="E44"/>
  <c r="G34"/>
  <c r="F34"/>
  <c r="E34"/>
  <c r="D34"/>
  <c r="G33"/>
  <c r="F33"/>
  <c r="E33"/>
  <c r="D33"/>
  <c r="G32"/>
  <c r="F32"/>
  <c r="E32"/>
  <c r="D32"/>
  <c r="G31"/>
  <c r="F31"/>
  <c r="E31"/>
  <c r="D31"/>
  <c r="G21"/>
  <c r="G20"/>
  <c r="G19"/>
  <c r="G18"/>
  <c r="F21"/>
  <c r="F20"/>
  <c r="F19"/>
  <c r="F18"/>
  <c r="E21"/>
  <c r="E20"/>
  <c r="E19"/>
  <c r="E18"/>
  <c r="D21"/>
  <c r="D20"/>
  <c r="D19"/>
  <c r="D18"/>
  <c r="D49"/>
  <c r="K46"/>
  <c r="L46"/>
  <c r="J47"/>
  <c r="F49"/>
  <c r="K47"/>
  <c r="L47"/>
  <c r="J48"/>
  <c r="G49"/>
  <c r="K48"/>
  <c r="L48"/>
  <c r="D36"/>
  <c r="K33"/>
  <c r="L33"/>
  <c r="F36"/>
  <c r="K34"/>
  <c r="J34"/>
  <c r="G36"/>
  <c r="K35"/>
  <c r="J35"/>
  <c r="D23"/>
  <c r="K20"/>
  <c r="L20"/>
  <c r="J21"/>
  <c r="F23"/>
  <c r="K21"/>
  <c r="L21"/>
  <c r="J22"/>
  <c r="G23"/>
  <c r="K22"/>
  <c r="L22"/>
  <c r="L49"/>
  <c r="L35"/>
  <c r="L23"/>
  <c r="L34"/>
  <c r="L36"/>
</calcChain>
</file>

<file path=xl/sharedStrings.xml><?xml version="1.0" encoding="utf-8"?>
<sst xmlns="http://schemas.openxmlformats.org/spreadsheetml/2006/main" count="88" uniqueCount="40">
  <si>
    <t>Emploi :</t>
  </si>
  <si>
    <t>Période :</t>
  </si>
  <si>
    <t>Ventilation</t>
  </si>
  <si>
    <t>Semaine</t>
  </si>
  <si>
    <t>Total</t>
  </si>
  <si>
    <t>HN</t>
  </si>
  <si>
    <t>HS 25%</t>
  </si>
  <si>
    <t>HS 50%</t>
  </si>
  <si>
    <t>Taux</t>
  </si>
  <si>
    <t>Montant</t>
  </si>
  <si>
    <t>Heures normales</t>
  </si>
  <si>
    <t>DECOMPTE DES HEURES ET CALCUL DU SALAIRE BRUT</t>
  </si>
  <si>
    <t>Feuille de décompte</t>
  </si>
  <si>
    <t>Nom :</t>
  </si>
  <si>
    <t>BERTOUX</t>
  </si>
  <si>
    <t>Prénom :</t>
  </si>
  <si>
    <t>Brigitte</t>
  </si>
  <si>
    <t>FEVRIER N</t>
  </si>
  <si>
    <t>Secrétaire</t>
  </si>
  <si>
    <t>Heures non effectuées</t>
  </si>
  <si>
    <t>SALAIRE BRUT  Mois de février N</t>
  </si>
  <si>
    <t>Du     02           au     07</t>
  </si>
  <si>
    <t>Du     09           au     14</t>
  </si>
  <si>
    <t xml:space="preserve">Nombre </t>
  </si>
  <si>
    <t>Du    16            au     21</t>
  </si>
  <si>
    <t>Du    23            au     28</t>
  </si>
  <si>
    <t>Du                au</t>
  </si>
  <si>
    <t>Salaire brut</t>
  </si>
  <si>
    <t>MARS N</t>
  </si>
  <si>
    <t>SALAIRE BRUT  Mois de mars N</t>
  </si>
  <si>
    <t>Du    30             au    31</t>
  </si>
  <si>
    <t>AVRIL N</t>
  </si>
  <si>
    <t>SALAIRE BRUT  Mois d'avril N</t>
  </si>
  <si>
    <t>Du     01           au     04</t>
  </si>
  <si>
    <t>Du     06           au     11</t>
  </si>
  <si>
    <t>Du     13           au     18</t>
  </si>
  <si>
    <t>Du     20          au      25</t>
  </si>
  <si>
    <t>Du     27           au     30</t>
  </si>
  <si>
    <t>HS 125%</t>
  </si>
  <si>
    <t>HS 150%</t>
  </si>
</sst>
</file>

<file path=xl/styles.xml><?xml version="1.0" encoding="utf-8"?>
<styleSheet xmlns="http://schemas.openxmlformats.org/spreadsheetml/2006/main">
  <numFmts count="1">
    <numFmt numFmtId="164" formatCode="_-* #,##0.00\ [$€-1]_-;\-* #,##0.00\ [$€-1]_-;_-* &quot;-&quot;??\ [$€-1]_-;_-@_-"/>
  </numFmts>
  <fonts count="6">
    <font>
      <sz val="10"/>
      <name val="Arial"/>
    </font>
    <font>
      <sz val="8"/>
      <name val="Arial"/>
      <family val="2"/>
    </font>
    <font>
      <sz val="12"/>
      <color rgb="FFFF0000"/>
      <name val="Arial"/>
      <family val="2"/>
    </font>
    <font>
      <b/>
      <u/>
      <sz val="12"/>
      <color theme="3"/>
      <name val="Arial"/>
      <family val="2"/>
    </font>
    <font>
      <sz val="12"/>
      <color theme="3"/>
      <name val="Arial"/>
      <family val="2"/>
    </font>
    <font>
      <b/>
      <sz val="12"/>
      <color theme="3"/>
      <name val="Arial"/>
      <family val="2"/>
    </font>
  </fonts>
  <fills count="4">
    <fill>
      <patternFill patternType="none"/>
    </fill>
    <fill>
      <patternFill patternType="gray125"/>
    </fill>
    <fill>
      <patternFill patternType="gray0625"/>
    </fill>
    <fill>
      <patternFill patternType="solid">
        <fgColor indexed="65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7" xfId="0" applyFont="1" applyBorder="1" applyAlignment="1">
      <alignment horizontal="right"/>
    </xf>
    <xf numFmtId="0" fontId="2" fillId="0" borderId="10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Continuous"/>
    </xf>
    <xf numFmtId="0" fontId="5" fillId="0" borderId="3" xfId="0" applyFont="1" applyBorder="1" applyAlignment="1">
      <alignment horizontal="centerContinuous"/>
    </xf>
    <xf numFmtId="0" fontId="4" fillId="0" borderId="3" xfId="0" applyFont="1" applyBorder="1"/>
    <xf numFmtId="0" fontId="4" fillId="0" borderId="4" xfId="0" applyFont="1" applyBorder="1"/>
    <xf numFmtId="0" fontId="4" fillId="0" borderId="5" xfId="0" applyFont="1" applyBorder="1" applyAlignment="1">
      <alignment horizontal="centerContinuous"/>
    </xf>
    <xf numFmtId="0" fontId="4" fillId="0" borderId="6" xfId="0" applyFont="1" applyBorder="1" applyAlignment="1">
      <alignment horizontal="centerContinuous"/>
    </xf>
    <xf numFmtId="0" fontId="4" fillId="0" borderId="0" xfId="0" applyFont="1" applyBorder="1"/>
    <xf numFmtId="0" fontId="4" fillId="0" borderId="7" xfId="0" applyFont="1" applyBorder="1"/>
    <xf numFmtId="0" fontId="4" fillId="0" borderId="8" xfId="0" applyFont="1" applyBorder="1" applyAlignment="1">
      <alignment horizontal="centerContinuous"/>
    </xf>
    <xf numFmtId="0" fontId="4" fillId="0" borderId="9" xfId="0" applyFont="1" applyBorder="1" applyAlignment="1">
      <alignment horizontal="centerContinuous"/>
    </xf>
    <xf numFmtId="0" fontId="4" fillId="0" borderId="1" xfId="0" applyFont="1" applyBorder="1"/>
    <xf numFmtId="0" fontId="4" fillId="0" borderId="10" xfId="0" applyFont="1" applyBorder="1"/>
    <xf numFmtId="0" fontId="4" fillId="2" borderId="11" xfId="0" applyFont="1" applyFill="1" applyBorder="1"/>
    <xf numFmtId="0" fontId="4" fillId="2" borderId="12" xfId="0" applyFont="1" applyFill="1" applyBorder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/>
    <xf numFmtId="0" fontId="4" fillId="3" borderId="12" xfId="0" applyFont="1" applyFill="1" applyBorder="1" applyAlignment="1">
      <alignment horizontal="center" vertical="center"/>
    </xf>
    <xf numFmtId="0" fontId="4" fillId="0" borderId="0" xfId="0" applyFont="1" applyAlignment="1">
      <alignment horizontal="centerContinuous"/>
    </xf>
    <xf numFmtId="0" fontId="4" fillId="3" borderId="12" xfId="0" applyFont="1" applyFill="1" applyBorder="1" applyAlignment="1">
      <alignment horizontal="centerContinuous" vertical="center"/>
    </xf>
    <xf numFmtId="0" fontId="4" fillId="3" borderId="13" xfId="0" applyFont="1" applyFill="1" applyBorder="1" applyAlignment="1">
      <alignment horizontal="centerContinuous" vertical="center"/>
    </xf>
    <xf numFmtId="0" fontId="4" fillId="0" borderId="11" xfId="0" applyFont="1" applyBorder="1" applyAlignment="1">
      <alignment horizontal="centerContinuous" vertical="center" wrapText="1"/>
    </xf>
    <xf numFmtId="0" fontId="4" fillId="0" borderId="13" xfId="0" applyFont="1" applyBorder="1" applyAlignment="1">
      <alignment horizontal="centerContinuous"/>
    </xf>
    <xf numFmtId="0" fontId="4" fillId="0" borderId="14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11" xfId="0" applyFont="1" applyBorder="1" applyAlignment="1">
      <alignment horizontal="centerContinuous" vertical="center"/>
    </xf>
    <xf numFmtId="0" fontId="4" fillId="0" borderId="12" xfId="0" applyFont="1" applyBorder="1" applyAlignment="1">
      <alignment horizontal="centerContinuous" vertical="center"/>
    </xf>
    <xf numFmtId="0" fontId="4" fillId="0" borderId="13" xfId="0" applyFont="1" applyBorder="1" applyAlignment="1">
      <alignment horizontal="centerContinuous" vertical="center"/>
    </xf>
    <xf numFmtId="0" fontId="4" fillId="0" borderId="15" xfId="0" applyFont="1" applyBorder="1" applyAlignment="1"/>
    <xf numFmtId="0" fontId="4" fillId="0" borderId="4" xfId="0" applyFont="1" applyBorder="1" applyAlignment="1"/>
    <xf numFmtId="0" fontId="4" fillId="0" borderId="4" xfId="0" applyFont="1" applyBorder="1" applyAlignment="1">
      <alignment horizontal="center"/>
    </xf>
    <xf numFmtId="0" fontId="4" fillId="0" borderId="7" xfId="0" applyFont="1" applyBorder="1" applyAlignment="1">
      <alignment horizontal="right"/>
    </xf>
    <xf numFmtId="0" fontId="4" fillId="0" borderId="16" xfId="0" applyFont="1" applyBorder="1" applyAlignment="1"/>
    <xf numFmtId="0" fontId="4" fillId="0" borderId="7" xfId="0" applyFont="1" applyBorder="1" applyAlignment="1"/>
    <xf numFmtId="0" fontId="4" fillId="0" borderId="7" xfId="0" applyFont="1" applyBorder="1" applyAlignment="1">
      <alignment horizontal="center"/>
    </xf>
    <xf numFmtId="0" fontId="4" fillId="1" borderId="14" xfId="0" applyFont="1" applyFill="1" applyBorder="1"/>
    <xf numFmtId="0" fontId="4" fillId="0" borderId="14" xfId="0" applyFont="1" applyBorder="1" applyAlignment="1">
      <alignment horizontal="center"/>
    </xf>
    <xf numFmtId="0" fontId="4" fillId="0" borderId="16" xfId="0" applyFont="1" applyBorder="1"/>
    <xf numFmtId="3" fontId="4" fillId="0" borderId="7" xfId="0" applyNumberFormat="1" applyFont="1" applyBorder="1"/>
    <xf numFmtId="2" fontId="4" fillId="0" borderId="7" xfId="0" applyNumberFormat="1" applyFont="1" applyBorder="1"/>
    <xf numFmtId="164" fontId="4" fillId="0" borderId="7" xfId="0" applyNumberFormat="1" applyFont="1" applyBorder="1"/>
    <xf numFmtId="0" fontId="4" fillId="0" borderId="8" xfId="0" applyFont="1" applyBorder="1"/>
    <xf numFmtId="0" fontId="4" fillId="0" borderId="10" xfId="0" applyFont="1" applyBorder="1" applyAlignment="1">
      <alignment horizontal="center"/>
    </xf>
    <xf numFmtId="0" fontId="4" fillId="0" borderId="7" xfId="0" applyFont="1" applyBorder="1" applyAlignment="1">
      <alignment horizontal="right" vertical="center" wrapText="1"/>
    </xf>
    <xf numFmtId="0" fontId="4" fillId="1" borderId="11" xfId="0" applyFont="1" applyFill="1" applyBorder="1"/>
    <xf numFmtId="0" fontId="4" fillId="1" borderId="13" xfId="0" applyFont="1" applyFill="1" applyBorder="1"/>
    <xf numFmtId="0" fontId="4" fillId="1" borderId="13" xfId="0" applyFont="1" applyFill="1" applyBorder="1" applyAlignment="1">
      <alignment horizontal="center"/>
    </xf>
    <xf numFmtId="0" fontId="4" fillId="0" borderId="13" xfId="0" applyFont="1" applyBorder="1"/>
    <xf numFmtId="0" fontId="4" fillId="0" borderId="14" xfId="0" applyFont="1" applyBorder="1" applyAlignment="1">
      <alignment horizontal="center" vertical="center"/>
    </xf>
    <xf numFmtId="164" fontId="4" fillId="0" borderId="14" xfId="0" applyNumberFormat="1" applyFont="1" applyBorder="1"/>
    <xf numFmtId="0" fontId="4" fillId="0" borderId="2" xfId="0" applyFont="1" applyBorder="1" applyAlignment="1">
      <alignment horizontal="centerContinuous"/>
    </xf>
    <xf numFmtId="164" fontId="4" fillId="0" borderId="15" xfId="0" applyNumberFormat="1" applyFont="1" applyBorder="1"/>
    <xf numFmtId="164" fontId="4" fillId="0" borderId="16" xfId="0" applyNumberFormat="1" applyFont="1" applyBorder="1"/>
    <xf numFmtId="0" fontId="4" fillId="0" borderId="17" xfId="0" applyFont="1" applyBorder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3</xdr:row>
      <xdr:rowOff>47625</xdr:rowOff>
    </xdr:from>
    <xdr:to>
      <xdr:col>2</xdr:col>
      <xdr:colOff>400050</xdr:colOff>
      <xdr:row>4</xdr:row>
      <xdr:rowOff>38100</xdr:rowOff>
    </xdr:to>
    <xdr:sp macro="" textlink="">
      <xdr:nvSpPr>
        <xdr:cNvPr id="1029" name="Texte 5"/>
        <xdr:cNvSpPr txBox="1">
          <a:spLocks noChangeArrowheads="1"/>
        </xdr:cNvSpPr>
      </xdr:nvSpPr>
      <xdr:spPr bwMode="auto">
        <a:xfrm>
          <a:off x="1581150" y="619125"/>
          <a:ext cx="34290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39 H</a:t>
          </a:r>
        </a:p>
      </xdr:txBody>
    </xdr:sp>
    <xdr:clientData/>
  </xdr:twoCellAnchor>
  <xdr:twoCellAnchor>
    <xdr:from>
      <xdr:col>0</xdr:col>
      <xdr:colOff>19050</xdr:colOff>
      <xdr:row>3</xdr:row>
      <xdr:rowOff>171450</xdr:rowOff>
    </xdr:from>
    <xdr:to>
      <xdr:col>0</xdr:col>
      <xdr:colOff>333375</xdr:colOff>
      <xdr:row>4</xdr:row>
      <xdr:rowOff>161925</xdr:rowOff>
    </xdr:to>
    <xdr:sp macro="" textlink="">
      <xdr:nvSpPr>
        <xdr:cNvPr id="1030" name="Texte 6"/>
        <xdr:cNvSpPr txBox="1">
          <a:spLocks noChangeArrowheads="1"/>
        </xdr:cNvSpPr>
      </xdr:nvSpPr>
      <xdr:spPr bwMode="auto">
        <a:xfrm>
          <a:off x="19050" y="742950"/>
          <a:ext cx="314325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43 H</a:t>
          </a:r>
        </a:p>
      </xdr:txBody>
    </xdr:sp>
    <xdr:clientData/>
  </xdr:twoCellAnchor>
  <xdr:twoCellAnchor>
    <xdr:from>
      <xdr:col>2</xdr:col>
      <xdr:colOff>66675</xdr:colOff>
      <xdr:row>4</xdr:row>
      <xdr:rowOff>133350</xdr:rowOff>
    </xdr:from>
    <xdr:to>
      <xdr:col>2</xdr:col>
      <xdr:colOff>371475</xdr:colOff>
      <xdr:row>5</xdr:row>
      <xdr:rowOff>133350</xdr:rowOff>
    </xdr:to>
    <xdr:sp macro="" textlink="">
      <xdr:nvSpPr>
        <xdr:cNvPr id="1031" name="Texte 7"/>
        <xdr:cNvSpPr txBox="1">
          <a:spLocks noChangeArrowheads="1"/>
        </xdr:cNvSpPr>
      </xdr:nvSpPr>
      <xdr:spPr bwMode="auto">
        <a:xfrm>
          <a:off x="1590675" y="895350"/>
          <a:ext cx="30480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46 H</a:t>
          </a:r>
        </a:p>
      </xdr:txBody>
    </xdr:sp>
    <xdr:clientData/>
  </xdr:twoCellAnchor>
  <xdr:twoCellAnchor>
    <xdr:from>
      <xdr:col>0</xdr:col>
      <xdr:colOff>19050</xdr:colOff>
      <xdr:row>5</xdr:row>
      <xdr:rowOff>76200</xdr:rowOff>
    </xdr:from>
    <xdr:to>
      <xdr:col>0</xdr:col>
      <xdr:colOff>342900</xdr:colOff>
      <xdr:row>6</xdr:row>
      <xdr:rowOff>95250</xdr:rowOff>
    </xdr:to>
    <xdr:sp macro="" textlink="">
      <xdr:nvSpPr>
        <xdr:cNvPr id="1032" name="Texte 8"/>
        <xdr:cNvSpPr txBox="1">
          <a:spLocks noChangeArrowheads="1"/>
        </xdr:cNvSpPr>
      </xdr:nvSpPr>
      <xdr:spPr bwMode="auto">
        <a:xfrm>
          <a:off x="19050" y="1028700"/>
          <a:ext cx="323850" cy="2095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44 H</a:t>
          </a:r>
        </a:p>
      </xdr:txBody>
    </xdr:sp>
    <xdr:clientData/>
  </xdr:twoCellAnchor>
  <xdr:twoCellAnchor>
    <xdr:from>
      <xdr:col>4</xdr:col>
      <xdr:colOff>638175</xdr:colOff>
      <xdr:row>2</xdr:row>
      <xdr:rowOff>142875</xdr:rowOff>
    </xdr:from>
    <xdr:to>
      <xdr:col>4</xdr:col>
      <xdr:colOff>962025</xdr:colOff>
      <xdr:row>3</xdr:row>
      <xdr:rowOff>133350</xdr:rowOff>
    </xdr:to>
    <xdr:sp macro="" textlink="">
      <xdr:nvSpPr>
        <xdr:cNvPr id="1033" name="Texte 9"/>
        <xdr:cNvSpPr txBox="1">
          <a:spLocks noChangeArrowheads="1"/>
        </xdr:cNvSpPr>
      </xdr:nvSpPr>
      <xdr:spPr bwMode="auto">
        <a:xfrm>
          <a:off x="4295775" y="523875"/>
          <a:ext cx="32385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45 H</a:t>
          </a:r>
        </a:p>
      </xdr:txBody>
    </xdr:sp>
    <xdr:clientData/>
  </xdr:twoCellAnchor>
  <xdr:twoCellAnchor>
    <xdr:from>
      <xdr:col>3</xdr:col>
      <xdr:colOff>0</xdr:colOff>
      <xdr:row>3</xdr:row>
      <xdr:rowOff>114300</xdr:rowOff>
    </xdr:from>
    <xdr:to>
      <xdr:col>3</xdr:col>
      <xdr:colOff>323850</xdr:colOff>
      <xdr:row>4</xdr:row>
      <xdr:rowOff>142875</xdr:rowOff>
    </xdr:to>
    <xdr:sp macro="" textlink="">
      <xdr:nvSpPr>
        <xdr:cNvPr id="1034" name="Texte 10"/>
        <xdr:cNvSpPr txBox="1">
          <a:spLocks noChangeArrowheads="1"/>
        </xdr:cNvSpPr>
      </xdr:nvSpPr>
      <xdr:spPr bwMode="auto">
        <a:xfrm>
          <a:off x="2286000" y="685800"/>
          <a:ext cx="323850" cy="2190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48 H</a:t>
          </a:r>
        </a:p>
      </xdr:txBody>
    </xdr:sp>
    <xdr:clientData/>
  </xdr:twoCellAnchor>
  <xdr:twoCellAnchor>
    <xdr:from>
      <xdr:col>4</xdr:col>
      <xdr:colOff>590550</xdr:colOff>
      <xdr:row>4</xdr:row>
      <xdr:rowOff>38100</xdr:rowOff>
    </xdr:from>
    <xdr:to>
      <xdr:col>4</xdr:col>
      <xdr:colOff>904875</xdr:colOff>
      <xdr:row>5</xdr:row>
      <xdr:rowOff>76200</xdr:rowOff>
    </xdr:to>
    <xdr:sp macro="" textlink="">
      <xdr:nvSpPr>
        <xdr:cNvPr id="1035" name="Texte 11"/>
        <xdr:cNvSpPr txBox="1">
          <a:spLocks noChangeArrowheads="1"/>
        </xdr:cNvSpPr>
      </xdr:nvSpPr>
      <xdr:spPr bwMode="auto">
        <a:xfrm>
          <a:off x="4248150" y="800100"/>
          <a:ext cx="314325" cy="2286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48 H</a:t>
          </a:r>
        </a:p>
      </xdr:txBody>
    </xdr:sp>
    <xdr:clientData/>
  </xdr:twoCellAnchor>
  <xdr:twoCellAnchor>
    <xdr:from>
      <xdr:col>2</xdr:col>
      <xdr:colOff>742950</xdr:colOff>
      <xdr:row>4</xdr:row>
      <xdr:rowOff>180975</xdr:rowOff>
    </xdr:from>
    <xdr:to>
      <xdr:col>3</xdr:col>
      <xdr:colOff>333375</xdr:colOff>
      <xdr:row>5</xdr:row>
      <xdr:rowOff>133350</xdr:rowOff>
    </xdr:to>
    <xdr:sp macro="" textlink="">
      <xdr:nvSpPr>
        <xdr:cNvPr id="1036" name="Texte 12"/>
        <xdr:cNvSpPr txBox="1">
          <a:spLocks noChangeArrowheads="1"/>
        </xdr:cNvSpPr>
      </xdr:nvSpPr>
      <xdr:spPr bwMode="auto">
        <a:xfrm>
          <a:off x="2266950" y="942975"/>
          <a:ext cx="352425" cy="1428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42 H</a:t>
          </a:r>
        </a:p>
      </xdr:txBody>
    </xdr:sp>
    <xdr:clientData/>
  </xdr:twoCellAnchor>
  <xdr:twoCellAnchor>
    <xdr:from>
      <xdr:col>2</xdr:col>
      <xdr:colOff>733425</xdr:colOff>
      <xdr:row>6</xdr:row>
      <xdr:rowOff>0</xdr:rowOff>
    </xdr:from>
    <xdr:to>
      <xdr:col>3</xdr:col>
      <xdr:colOff>314325</xdr:colOff>
      <xdr:row>6</xdr:row>
      <xdr:rowOff>171450</xdr:rowOff>
    </xdr:to>
    <xdr:sp macro="" textlink="">
      <xdr:nvSpPr>
        <xdr:cNvPr id="1037" name="Texte 13"/>
        <xdr:cNvSpPr txBox="1">
          <a:spLocks noChangeArrowheads="1"/>
        </xdr:cNvSpPr>
      </xdr:nvSpPr>
      <xdr:spPr bwMode="auto">
        <a:xfrm>
          <a:off x="2257425" y="1143000"/>
          <a:ext cx="342900" cy="171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17 H</a:t>
          </a:r>
        </a:p>
      </xdr:txBody>
    </xdr:sp>
    <xdr:clientData/>
  </xdr:twoCellAnchor>
  <xdr:twoCellAnchor>
    <xdr:from>
      <xdr:col>7</xdr:col>
      <xdr:colOff>419100</xdr:colOff>
      <xdr:row>2</xdr:row>
      <xdr:rowOff>66675</xdr:rowOff>
    </xdr:from>
    <xdr:to>
      <xdr:col>8</xdr:col>
      <xdr:colOff>38100</xdr:colOff>
      <xdr:row>3</xdr:row>
      <xdr:rowOff>57150</xdr:rowOff>
    </xdr:to>
    <xdr:sp macro="" textlink="">
      <xdr:nvSpPr>
        <xdr:cNvPr id="1038" name="Texte 14"/>
        <xdr:cNvSpPr txBox="1">
          <a:spLocks noChangeArrowheads="1"/>
        </xdr:cNvSpPr>
      </xdr:nvSpPr>
      <xdr:spPr bwMode="auto">
        <a:xfrm>
          <a:off x="5753100" y="447675"/>
          <a:ext cx="38100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25 H</a:t>
          </a:r>
        </a:p>
      </xdr:txBody>
    </xdr:sp>
    <xdr:clientData/>
  </xdr:twoCellAnchor>
  <xdr:twoCellAnchor>
    <xdr:from>
      <xdr:col>5</xdr:col>
      <xdr:colOff>381000</xdr:colOff>
      <xdr:row>3</xdr:row>
      <xdr:rowOff>28575</xdr:rowOff>
    </xdr:from>
    <xdr:to>
      <xdr:col>6</xdr:col>
      <xdr:colOff>0</xdr:colOff>
      <xdr:row>4</xdr:row>
      <xdr:rowOff>19050</xdr:rowOff>
    </xdr:to>
    <xdr:sp macro="" textlink="">
      <xdr:nvSpPr>
        <xdr:cNvPr id="1039" name="Texte 15"/>
        <xdr:cNvSpPr txBox="1">
          <a:spLocks noChangeArrowheads="1"/>
        </xdr:cNvSpPr>
      </xdr:nvSpPr>
      <xdr:spPr bwMode="auto">
        <a:xfrm>
          <a:off x="4191000" y="600075"/>
          <a:ext cx="38100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41 H</a:t>
          </a:r>
        </a:p>
      </xdr:txBody>
    </xdr:sp>
    <xdr:clientData/>
  </xdr:twoCellAnchor>
  <xdr:twoCellAnchor>
    <xdr:from>
      <xdr:col>7</xdr:col>
      <xdr:colOff>428625</xdr:colOff>
      <xdr:row>3</xdr:row>
      <xdr:rowOff>133350</xdr:rowOff>
    </xdr:from>
    <xdr:to>
      <xdr:col>8</xdr:col>
      <xdr:colOff>28575</xdr:colOff>
      <xdr:row>4</xdr:row>
      <xdr:rowOff>142875</xdr:rowOff>
    </xdr:to>
    <xdr:sp macro="" textlink="">
      <xdr:nvSpPr>
        <xdr:cNvPr id="1040" name="Texte 16"/>
        <xdr:cNvSpPr txBox="1">
          <a:spLocks noChangeArrowheads="1"/>
        </xdr:cNvSpPr>
      </xdr:nvSpPr>
      <xdr:spPr bwMode="auto">
        <a:xfrm>
          <a:off x="5762625" y="704850"/>
          <a:ext cx="361950" cy="2000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39 H</a:t>
          </a:r>
        </a:p>
      </xdr:txBody>
    </xdr:sp>
    <xdr:clientData/>
  </xdr:twoCellAnchor>
  <xdr:twoCellAnchor>
    <xdr:from>
      <xdr:col>5</xdr:col>
      <xdr:colOff>409575</xdr:colOff>
      <xdr:row>4</xdr:row>
      <xdr:rowOff>76200</xdr:rowOff>
    </xdr:from>
    <xdr:to>
      <xdr:col>5</xdr:col>
      <xdr:colOff>752475</xdr:colOff>
      <xdr:row>5</xdr:row>
      <xdr:rowOff>76200</xdr:rowOff>
    </xdr:to>
    <xdr:sp macro="" textlink="">
      <xdr:nvSpPr>
        <xdr:cNvPr id="1041" name="Texte 17"/>
        <xdr:cNvSpPr txBox="1">
          <a:spLocks noChangeArrowheads="1"/>
        </xdr:cNvSpPr>
      </xdr:nvSpPr>
      <xdr:spPr bwMode="auto">
        <a:xfrm>
          <a:off x="4219575" y="838200"/>
          <a:ext cx="34290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36 H</a:t>
          </a:r>
        </a:p>
      </xdr:txBody>
    </xdr:sp>
    <xdr:clientData/>
  </xdr:twoCellAnchor>
  <xdr:twoCellAnchor>
    <xdr:from>
      <xdr:col>5</xdr:col>
      <xdr:colOff>409575</xdr:colOff>
      <xdr:row>5</xdr:row>
      <xdr:rowOff>123825</xdr:rowOff>
    </xdr:from>
    <xdr:to>
      <xdr:col>5</xdr:col>
      <xdr:colOff>723900</xdr:colOff>
      <xdr:row>6</xdr:row>
      <xdr:rowOff>114300</xdr:rowOff>
    </xdr:to>
    <xdr:sp macro="" textlink="">
      <xdr:nvSpPr>
        <xdr:cNvPr id="1042" name="Texte 18"/>
        <xdr:cNvSpPr txBox="1">
          <a:spLocks noChangeArrowheads="1"/>
        </xdr:cNvSpPr>
      </xdr:nvSpPr>
      <xdr:spPr bwMode="auto">
        <a:xfrm>
          <a:off x="4219575" y="1076325"/>
          <a:ext cx="314325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34 H</a:t>
          </a:r>
        </a:p>
      </xdr:txBody>
    </xdr:sp>
    <xdr:clientData/>
  </xdr:twoCellAnchor>
  <xdr:twoCellAnchor>
    <xdr:from>
      <xdr:col>2</xdr:col>
      <xdr:colOff>552450</xdr:colOff>
      <xdr:row>5</xdr:row>
      <xdr:rowOff>161925</xdr:rowOff>
    </xdr:from>
    <xdr:to>
      <xdr:col>3</xdr:col>
      <xdr:colOff>381000</xdr:colOff>
      <xdr:row>7</xdr:row>
      <xdr:rowOff>76200</xdr:rowOff>
    </xdr:to>
    <xdr:sp macro="" textlink="">
      <xdr:nvSpPr>
        <xdr:cNvPr id="16" name="Ellipse 15"/>
        <xdr:cNvSpPr/>
      </xdr:nvSpPr>
      <xdr:spPr bwMode="auto">
        <a:xfrm>
          <a:off x="2247900" y="1114425"/>
          <a:ext cx="809625" cy="295275"/>
        </a:xfrm>
        <a:prstGeom prst="ellipse">
          <a:avLst/>
        </a:prstGeom>
        <a:noFill/>
        <a:ln w="19050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247650</xdr:colOff>
      <xdr:row>2</xdr:row>
      <xdr:rowOff>9525</xdr:rowOff>
    </xdr:from>
    <xdr:to>
      <xdr:col>8</xdr:col>
      <xdr:colOff>295275</xdr:colOff>
      <xdr:row>3</xdr:row>
      <xdr:rowOff>114300</xdr:rowOff>
    </xdr:to>
    <xdr:sp macro="" textlink="">
      <xdr:nvSpPr>
        <xdr:cNvPr id="17" name="Ellipse 16"/>
        <xdr:cNvSpPr/>
      </xdr:nvSpPr>
      <xdr:spPr bwMode="auto">
        <a:xfrm>
          <a:off x="6848475" y="390525"/>
          <a:ext cx="809625" cy="295275"/>
        </a:xfrm>
        <a:prstGeom prst="ellipse">
          <a:avLst/>
        </a:prstGeom>
        <a:noFill/>
        <a:ln w="19050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oleObject" Target="../embeddings/oleObject5.bin"/><Relationship Id="rId3" Type="http://schemas.openxmlformats.org/officeDocument/2006/relationships/vmlDrawing" Target="../drawings/vmlDrawing1.vml"/><Relationship Id="rId7" Type="http://schemas.openxmlformats.org/officeDocument/2006/relationships/oleObject" Target="../embeddings/oleObject4.bin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oleObject" Target="../embeddings/oleObject3.bin"/><Relationship Id="rId5" Type="http://schemas.openxmlformats.org/officeDocument/2006/relationships/oleObject" Target="../embeddings/oleObject2.bin"/><Relationship Id="rId4" Type="http://schemas.openxmlformats.org/officeDocument/2006/relationships/oleObject" Target="../embeddings/oleObject1.bin"/><Relationship Id="rId9" Type="http://schemas.openxmlformats.org/officeDocument/2006/relationships/oleObject" Target="../embeddings/oleObject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rgb="FFC00000"/>
    <pageSetUpPr fitToPage="1"/>
  </sheetPr>
  <dimension ref="A10:L49"/>
  <sheetViews>
    <sheetView showGridLines="0" tabSelected="1" workbookViewId="0">
      <pane ySplit="2955" topLeftCell="A25" activePane="bottomLeft"/>
      <selection pane="bottomLeft" activeCell="N16" sqref="N16"/>
    </sheetView>
  </sheetViews>
  <sheetFormatPr baseColWidth="10" defaultRowHeight="15"/>
  <cols>
    <col min="1" max="1" width="11.42578125" style="5"/>
    <col min="2" max="2" width="14" style="5" customWidth="1"/>
    <col min="3" max="3" width="14.7109375" style="6" customWidth="1"/>
    <col min="4" max="7" width="14.7109375" style="5" customWidth="1"/>
    <col min="8" max="8" width="11.42578125" style="5"/>
    <col min="9" max="9" width="15.42578125" style="5" customWidth="1"/>
    <col min="10" max="10" width="15" style="5" customWidth="1"/>
    <col min="11" max="11" width="15.5703125" style="5" customWidth="1"/>
    <col min="12" max="12" width="16.7109375" style="5" customWidth="1"/>
    <col min="13" max="16384" width="11.42578125" style="5"/>
  </cols>
  <sheetData>
    <row r="10" spans="1:7" ht="15.75">
      <c r="A10" s="4" t="s">
        <v>11</v>
      </c>
    </row>
    <row r="11" spans="1:7">
      <c r="C11" s="7"/>
    </row>
    <row r="12" spans="1:7" ht="15.75">
      <c r="A12" s="8" t="s">
        <v>12</v>
      </c>
      <c r="B12" s="9"/>
      <c r="D12" s="10" t="s">
        <v>13</v>
      </c>
      <c r="E12" s="10" t="s">
        <v>14</v>
      </c>
      <c r="F12" s="10"/>
      <c r="G12" s="11"/>
    </row>
    <row r="13" spans="1:7">
      <c r="A13" s="12" t="s">
        <v>1</v>
      </c>
      <c r="B13" s="13"/>
      <c r="D13" s="14" t="s">
        <v>15</v>
      </c>
      <c r="E13" s="14" t="s">
        <v>16</v>
      </c>
      <c r="F13" s="14"/>
      <c r="G13" s="15"/>
    </row>
    <row r="14" spans="1:7">
      <c r="A14" s="16" t="s">
        <v>17</v>
      </c>
      <c r="B14" s="17"/>
      <c r="D14" s="18" t="s">
        <v>0</v>
      </c>
      <c r="E14" s="18" t="s">
        <v>18</v>
      </c>
      <c r="F14" s="18"/>
      <c r="G14" s="19"/>
    </row>
    <row r="15" spans="1:7">
      <c r="A15" s="20"/>
      <c r="B15" s="21"/>
      <c r="C15" s="22"/>
      <c r="D15" s="21"/>
      <c r="E15" s="21"/>
      <c r="F15" s="21"/>
      <c r="G15" s="23"/>
    </row>
    <row r="16" spans="1:7" ht="16.5" customHeight="1">
      <c r="A16" s="20"/>
      <c r="B16" s="21"/>
      <c r="C16" s="24" t="s">
        <v>2</v>
      </c>
      <c r="D16" s="25"/>
      <c r="E16" s="26"/>
      <c r="F16" s="26"/>
      <c r="G16" s="27"/>
    </row>
    <row r="17" spans="1:12" s="31" customFormat="1" ht="30">
      <c r="A17" s="28" t="s">
        <v>3</v>
      </c>
      <c r="B17" s="29"/>
      <c r="C17" s="30" t="s">
        <v>4</v>
      </c>
      <c r="D17" s="30" t="s">
        <v>19</v>
      </c>
      <c r="E17" s="30" t="s">
        <v>10</v>
      </c>
      <c r="F17" s="30" t="s">
        <v>38</v>
      </c>
      <c r="G17" s="30" t="s">
        <v>39</v>
      </c>
      <c r="I17" s="32" t="s">
        <v>20</v>
      </c>
      <c r="J17" s="33"/>
      <c r="K17" s="33"/>
      <c r="L17" s="34"/>
    </row>
    <row r="18" spans="1:12">
      <c r="A18" s="35" t="s">
        <v>21</v>
      </c>
      <c r="B18" s="36"/>
      <c r="C18" s="37">
        <v>39</v>
      </c>
      <c r="D18" s="38">
        <f>IF(C18&lt;35,35-C18,0)</f>
        <v>0</v>
      </c>
      <c r="E18" s="38">
        <f>IF(C18&gt;=35,35,C18)</f>
        <v>35</v>
      </c>
      <c r="F18" s="38">
        <f>IF(C18&lt;=35,0,IF(C18&lt;44,C18-35,8))</f>
        <v>4</v>
      </c>
      <c r="G18" s="38">
        <f>IF(C18&gt;43,C18-43,0)</f>
        <v>0</v>
      </c>
      <c r="I18" s="20"/>
      <c r="J18" s="21"/>
      <c r="K18" s="21"/>
      <c r="L18" s="23"/>
    </row>
    <row r="19" spans="1:12">
      <c r="A19" s="39" t="s">
        <v>22</v>
      </c>
      <c r="B19" s="40"/>
      <c r="C19" s="41">
        <v>43</v>
      </c>
      <c r="D19" s="38">
        <f>IF(C19&lt;35,35-C19,0)</f>
        <v>0</v>
      </c>
      <c r="E19" s="38">
        <f>IF(C19&gt;=35,35,C19)</f>
        <v>35</v>
      </c>
      <c r="F19" s="38">
        <f>IF(C19&lt;=35,0,IF(C19&lt;44,C19-35,8))</f>
        <v>8</v>
      </c>
      <c r="G19" s="38">
        <f>IF(C19&gt;43,C19-43,0)</f>
        <v>0</v>
      </c>
      <c r="I19" s="42"/>
      <c r="J19" s="43" t="s">
        <v>8</v>
      </c>
      <c r="K19" s="43" t="s">
        <v>23</v>
      </c>
      <c r="L19" s="43" t="s">
        <v>9</v>
      </c>
    </row>
    <row r="20" spans="1:12">
      <c r="A20" s="39" t="s">
        <v>24</v>
      </c>
      <c r="B20" s="40"/>
      <c r="C20" s="41">
        <v>46</v>
      </c>
      <c r="D20" s="38">
        <f>IF(C20&lt;35,35-C20,0)</f>
        <v>0</v>
      </c>
      <c r="E20" s="38">
        <f>IF(C20&gt;=35,35,C20)</f>
        <v>35</v>
      </c>
      <c r="F20" s="38">
        <f>IF(C20&lt;=35,0,IF(C20&lt;44,C20-35,8))</f>
        <v>8</v>
      </c>
      <c r="G20" s="38">
        <f>IF(C20&gt;43,C20-43,0)</f>
        <v>3</v>
      </c>
      <c r="I20" s="44" t="s">
        <v>5</v>
      </c>
      <c r="J20" s="45">
        <v>8</v>
      </c>
      <c r="K20" s="46">
        <f>151.66666-D23</f>
        <v>151.66666000000001</v>
      </c>
      <c r="L20" s="47">
        <f>J20*K20</f>
        <v>1213.3332800000001</v>
      </c>
    </row>
    <row r="21" spans="1:12">
      <c r="A21" s="39" t="s">
        <v>25</v>
      </c>
      <c r="B21" s="40"/>
      <c r="C21" s="41">
        <v>44</v>
      </c>
      <c r="D21" s="38">
        <f>IF(C21&lt;35,35-C21,0)</f>
        <v>0</v>
      </c>
      <c r="E21" s="38">
        <f>IF(C21&gt;=35,35,C21)</f>
        <v>35</v>
      </c>
      <c r="F21" s="38">
        <f>IF(C21&lt;=35,0,IF(C21&lt;44,C21-35,8))</f>
        <v>8</v>
      </c>
      <c r="G21" s="38">
        <f>IF(C21&gt;43,C21-43,0)</f>
        <v>1</v>
      </c>
      <c r="I21" s="44" t="s">
        <v>38</v>
      </c>
      <c r="J21" s="45">
        <f>J20*1.25</f>
        <v>10</v>
      </c>
      <c r="K21" s="15">
        <f>F23</f>
        <v>28</v>
      </c>
      <c r="L21" s="47">
        <f>J21*K21</f>
        <v>280</v>
      </c>
    </row>
    <row r="22" spans="1:12">
      <c r="A22" s="48" t="s">
        <v>26</v>
      </c>
      <c r="B22" s="19"/>
      <c r="C22" s="49"/>
      <c r="D22" s="38"/>
      <c r="E22" s="38"/>
      <c r="F22" s="38"/>
      <c r="G22" s="38"/>
      <c r="I22" s="44" t="s">
        <v>39</v>
      </c>
      <c r="J22" s="45">
        <f>J20*1.5</f>
        <v>12</v>
      </c>
      <c r="K22" s="50">
        <f>G23</f>
        <v>4</v>
      </c>
      <c r="L22" s="47">
        <f>J22*K22</f>
        <v>48</v>
      </c>
    </row>
    <row r="23" spans="1:12" ht="16.5" customHeight="1">
      <c r="A23" s="51"/>
      <c r="B23" s="52"/>
      <c r="C23" s="53"/>
      <c r="D23" s="54">
        <f>SUM(D18:D22)</f>
        <v>0</v>
      </c>
      <c r="E23" s="52"/>
      <c r="F23" s="54">
        <f>SUM(F18:F22)</f>
        <v>28</v>
      </c>
      <c r="G23" s="54">
        <f>SUM(G18:G22)</f>
        <v>4</v>
      </c>
      <c r="I23" s="55" t="s">
        <v>27</v>
      </c>
      <c r="J23" s="42"/>
      <c r="K23" s="42"/>
      <c r="L23" s="56">
        <f>SUM(L20:L22)</f>
        <v>1541.3332800000001</v>
      </c>
    </row>
    <row r="24" spans="1:12">
      <c r="C24" s="7"/>
    </row>
    <row r="25" spans="1:12" ht="15.75">
      <c r="A25" s="57" t="s">
        <v>12</v>
      </c>
      <c r="B25" s="9"/>
      <c r="D25" s="10" t="s">
        <v>13</v>
      </c>
      <c r="E25" s="10" t="s">
        <v>14</v>
      </c>
      <c r="F25" s="10"/>
      <c r="G25" s="11"/>
    </row>
    <row r="26" spans="1:12">
      <c r="A26" s="12" t="s">
        <v>1</v>
      </c>
      <c r="B26" s="13"/>
      <c r="D26" s="14" t="s">
        <v>15</v>
      </c>
      <c r="E26" s="14" t="s">
        <v>16</v>
      </c>
      <c r="F26" s="14"/>
      <c r="G26" s="15"/>
    </row>
    <row r="27" spans="1:12">
      <c r="A27" s="16" t="s">
        <v>28</v>
      </c>
      <c r="B27" s="17"/>
      <c r="D27" s="18" t="s">
        <v>0</v>
      </c>
      <c r="E27" s="18" t="s">
        <v>18</v>
      </c>
      <c r="F27" s="18"/>
      <c r="G27" s="19"/>
    </row>
    <row r="28" spans="1:12">
      <c r="A28" s="20"/>
      <c r="B28" s="21"/>
      <c r="C28" s="22"/>
      <c r="D28" s="21"/>
      <c r="E28" s="21"/>
      <c r="F28" s="21"/>
      <c r="G28" s="23"/>
    </row>
    <row r="29" spans="1:12">
      <c r="A29" s="20"/>
      <c r="B29" s="21"/>
      <c r="C29" s="24" t="s">
        <v>2</v>
      </c>
      <c r="D29" s="25"/>
      <c r="E29" s="26"/>
      <c r="F29" s="26"/>
      <c r="G29" s="27"/>
    </row>
    <row r="30" spans="1:12" ht="30">
      <c r="A30" s="28" t="s">
        <v>3</v>
      </c>
      <c r="B30" s="29"/>
      <c r="C30" s="30" t="s">
        <v>4</v>
      </c>
      <c r="D30" s="30" t="s">
        <v>19</v>
      </c>
      <c r="E30" s="30" t="s">
        <v>10</v>
      </c>
      <c r="F30" s="30" t="s">
        <v>6</v>
      </c>
      <c r="G30" s="30" t="s">
        <v>7</v>
      </c>
      <c r="I30" s="32" t="s">
        <v>29</v>
      </c>
      <c r="J30" s="33"/>
      <c r="K30" s="33"/>
      <c r="L30" s="34"/>
    </row>
    <row r="31" spans="1:12">
      <c r="A31" s="35" t="s">
        <v>21</v>
      </c>
      <c r="B31" s="36"/>
      <c r="C31" s="37">
        <v>45</v>
      </c>
      <c r="D31" s="38">
        <f>IF(C31&lt;35,35-C31,0)</f>
        <v>0</v>
      </c>
      <c r="E31" s="38">
        <f>IF(C31&gt;=35,35,C31)</f>
        <v>35</v>
      </c>
      <c r="F31" s="38">
        <f>IF(C31&lt;=35,0,IF(C31&lt;44,C31-35,8))</f>
        <v>8</v>
      </c>
      <c r="G31" s="38">
        <f>IF(C31&gt;43,C31-43,0)</f>
        <v>2</v>
      </c>
      <c r="I31" s="20"/>
      <c r="J31" s="21"/>
      <c r="K31" s="21"/>
      <c r="L31" s="23"/>
    </row>
    <row r="32" spans="1:12">
      <c r="A32" s="39" t="s">
        <v>22</v>
      </c>
      <c r="B32" s="40"/>
      <c r="C32" s="41">
        <v>48</v>
      </c>
      <c r="D32" s="38">
        <f>IF(C32&lt;35,35-C32,0)</f>
        <v>0</v>
      </c>
      <c r="E32" s="38">
        <f>IF(C32&gt;=35,35,C32)</f>
        <v>35</v>
      </c>
      <c r="F32" s="38">
        <f>IF(C32&lt;=35,0,IF(C32&lt;44,C32-35,8))</f>
        <v>8</v>
      </c>
      <c r="G32" s="38">
        <f>IF(C32&gt;43,C32-43,0)</f>
        <v>5</v>
      </c>
      <c r="I32" s="42"/>
      <c r="J32" s="43" t="s">
        <v>8</v>
      </c>
      <c r="K32" s="43" t="s">
        <v>23</v>
      </c>
      <c r="L32" s="43" t="s">
        <v>9</v>
      </c>
    </row>
    <row r="33" spans="1:12">
      <c r="A33" s="39" t="s">
        <v>24</v>
      </c>
      <c r="B33" s="40"/>
      <c r="C33" s="41">
        <v>48</v>
      </c>
      <c r="D33" s="38">
        <f>IF(C33&lt;35,35-C33,0)</f>
        <v>0</v>
      </c>
      <c r="E33" s="38">
        <f>IF(C33&gt;=35,35,C33)</f>
        <v>35</v>
      </c>
      <c r="F33" s="38">
        <f>IF(C33&lt;=35,0,IF(C33&lt;44,C33-35,8))</f>
        <v>8</v>
      </c>
      <c r="G33" s="38">
        <f>IF(C33&gt;43,C33-43,0)</f>
        <v>5</v>
      </c>
      <c r="I33" s="44" t="s">
        <v>5</v>
      </c>
      <c r="J33" s="45">
        <v>8</v>
      </c>
      <c r="K33" s="46">
        <f>151.66666-D36</f>
        <v>151.66666000000001</v>
      </c>
      <c r="L33" s="58">
        <f>J33*K33</f>
        <v>1213.3332800000001</v>
      </c>
    </row>
    <row r="34" spans="1:12">
      <c r="A34" s="39" t="s">
        <v>25</v>
      </c>
      <c r="B34" s="40"/>
      <c r="C34" s="41">
        <v>42</v>
      </c>
      <c r="D34" s="38">
        <f>IF(C34&lt;35,35-C34,0)</f>
        <v>0</v>
      </c>
      <c r="E34" s="38">
        <f>IF(C34&gt;=35,35,C34)</f>
        <v>35</v>
      </c>
      <c r="F34" s="38">
        <f>IF(C34&lt;=35,0,IF(C34&lt;44,C34-35,8))</f>
        <v>7</v>
      </c>
      <c r="G34" s="38">
        <f>IF(C34&gt;43,C34-43,0)</f>
        <v>0</v>
      </c>
      <c r="I34" s="44" t="s">
        <v>6</v>
      </c>
      <c r="J34" s="45">
        <f>J33*1.25</f>
        <v>10</v>
      </c>
      <c r="K34" s="15">
        <f>F36</f>
        <v>31</v>
      </c>
      <c r="L34" s="59">
        <f>J34*K34</f>
        <v>310</v>
      </c>
    </row>
    <row r="35" spans="1:12">
      <c r="A35" s="60" t="s">
        <v>30</v>
      </c>
      <c r="B35" s="19"/>
      <c r="C35" s="2">
        <v>17</v>
      </c>
      <c r="D35" s="38">
        <v>0</v>
      </c>
      <c r="E35" s="1">
        <f>IF(C35&gt;=35,35,C35)</f>
        <v>17</v>
      </c>
      <c r="F35" s="38">
        <f>IF(C35&lt;=35,0,IF(C35&lt;44,C35-35,8))</f>
        <v>0</v>
      </c>
      <c r="G35" s="38">
        <f>IF(C35&gt;43,C35-43,0)</f>
        <v>0</v>
      </c>
      <c r="I35" s="44" t="s">
        <v>7</v>
      </c>
      <c r="J35" s="45">
        <f>J33*1.5</f>
        <v>12</v>
      </c>
      <c r="K35" s="50">
        <f>G36</f>
        <v>12</v>
      </c>
      <c r="L35" s="59">
        <f>J35*K35</f>
        <v>144</v>
      </c>
    </row>
    <row r="36" spans="1:12" ht="16.5" customHeight="1">
      <c r="A36" s="51"/>
      <c r="B36" s="52"/>
      <c r="C36" s="53"/>
      <c r="D36" s="54">
        <f>SUM(D31:D35)</f>
        <v>0</v>
      </c>
      <c r="E36" s="52"/>
      <c r="F36" s="54">
        <f>SUM(F31:F35)</f>
        <v>31</v>
      </c>
      <c r="G36" s="54">
        <f>SUM(G31:G35)</f>
        <v>12</v>
      </c>
      <c r="I36" s="55" t="s">
        <v>27</v>
      </c>
      <c r="J36" s="42"/>
      <c r="K36" s="42"/>
      <c r="L36" s="56">
        <f>SUM(L33:L35)</f>
        <v>1667.3332800000001</v>
      </c>
    </row>
    <row r="37" spans="1:12">
      <c r="C37" s="7"/>
    </row>
    <row r="38" spans="1:12" ht="15.75">
      <c r="A38" s="57" t="s">
        <v>12</v>
      </c>
      <c r="B38" s="9"/>
      <c r="D38" s="10" t="s">
        <v>13</v>
      </c>
      <c r="E38" s="10" t="s">
        <v>14</v>
      </c>
      <c r="F38" s="10"/>
      <c r="G38" s="11"/>
    </row>
    <row r="39" spans="1:12">
      <c r="A39" s="12" t="s">
        <v>1</v>
      </c>
      <c r="B39" s="13"/>
      <c r="D39" s="14" t="s">
        <v>15</v>
      </c>
      <c r="E39" s="14" t="s">
        <v>16</v>
      </c>
      <c r="F39" s="14"/>
      <c r="G39" s="15"/>
    </row>
    <row r="40" spans="1:12">
      <c r="A40" s="16" t="s">
        <v>31</v>
      </c>
      <c r="B40" s="17"/>
      <c r="D40" s="18" t="s">
        <v>0</v>
      </c>
      <c r="E40" s="18" t="s">
        <v>18</v>
      </c>
      <c r="F40" s="18"/>
      <c r="G40" s="19"/>
    </row>
    <row r="41" spans="1:12">
      <c r="A41" s="20"/>
      <c r="B41" s="21"/>
      <c r="C41" s="22"/>
      <c r="D41" s="21"/>
      <c r="E41" s="21"/>
      <c r="F41" s="21"/>
      <c r="G41" s="23"/>
    </row>
    <row r="42" spans="1:12">
      <c r="A42" s="20"/>
      <c r="B42" s="21"/>
      <c r="C42" s="24" t="s">
        <v>2</v>
      </c>
      <c r="D42" s="25"/>
      <c r="E42" s="26"/>
      <c r="F42" s="26"/>
      <c r="G42" s="27"/>
    </row>
    <row r="43" spans="1:12" ht="30">
      <c r="A43" s="28" t="s">
        <v>3</v>
      </c>
      <c r="B43" s="29"/>
      <c r="C43" s="30" t="s">
        <v>4</v>
      </c>
      <c r="D43" s="30" t="s">
        <v>19</v>
      </c>
      <c r="E43" s="30" t="s">
        <v>10</v>
      </c>
      <c r="F43" s="30" t="s">
        <v>6</v>
      </c>
      <c r="G43" s="30" t="s">
        <v>7</v>
      </c>
      <c r="I43" s="32" t="s">
        <v>32</v>
      </c>
      <c r="J43" s="33"/>
      <c r="K43" s="33"/>
      <c r="L43" s="34"/>
    </row>
    <row r="44" spans="1:12">
      <c r="A44" s="35" t="s">
        <v>33</v>
      </c>
      <c r="B44" s="36"/>
      <c r="C44" s="3">
        <v>25</v>
      </c>
      <c r="D44" s="38">
        <v>0</v>
      </c>
      <c r="E44" s="1">
        <f>35-E35</f>
        <v>18</v>
      </c>
      <c r="F44" s="1">
        <v>7</v>
      </c>
      <c r="G44" s="38">
        <v>0</v>
      </c>
      <c r="I44" s="20"/>
      <c r="J44" s="21"/>
      <c r="K44" s="21"/>
      <c r="L44" s="23"/>
    </row>
    <row r="45" spans="1:12">
      <c r="A45" s="39" t="s">
        <v>34</v>
      </c>
      <c r="B45" s="40"/>
      <c r="C45" s="41">
        <v>41</v>
      </c>
      <c r="D45" s="38">
        <f>IF(C45&lt;35,35-C45,0)</f>
        <v>0</v>
      </c>
      <c r="E45" s="38">
        <f>IF(C45&gt;=35,35,C45)</f>
        <v>35</v>
      </c>
      <c r="F45" s="38">
        <f>IF(C45&lt;=35,0,IF(C45&lt;44,C45-35,8))</f>
        <v>6</v>
      </c>
      <c r="G45" s="38">
        <f>IF(C45&gt;43,C45-43,0)</f>
        <v>0</v>
      </c>
      <c r="I45" s="42"/>
      <c r="J45" s="43" t="s">
        <v>8</v>
      </c>
      <c r="K45" s="43" t="s">
        <v>23</v>
      </c>
      <c r="L45" s="43" t="s">
        <v>9</v>
      </c>
    </row>
    <row r="46" spans="1:12">
      <c r="A46" s="39" t="s">
        <v>35</v>
      </c>
      <c r="B46" s="40"/>
      <c r="C46" s="41">
        <v>39</v>
      </c>
      <c r="D46" s="38">
        <f>IF(C46&lt;35,35-C46,0)</f>
        <v>0</v>
      </c>
      <c r="E46" s="38">
        <f>IF(C46&gt;=35,35,C46)</f>
        <v>35</v>
      </c>
      <c r="F46" s="38">
        <f>IF(C46&lt;=35,0,IF(C46&lt;44,C46-35,8))</f>
        <v>4</v>
      </c>
      <c r="G46" s="38">
        <f>IF(C46&gt;43,C46-43,0)</f>
        <v>0</v>
      </c>
      <c r="I46" s="44" t="s">
        <v>5</v>
      </c>
      <c r="J46" s="45">
        <v>8</v>
      </c>
      <c r="K46" s="46">
        <f>151.66666-D49</f>
        <v>151.66666000000001</v>
      </c>
      <c r="L46" s="58">
        <f>J46*K46</f>
        <v>1213.3332800000001</v>
      </c>
    </row>
    <row r="47" spans="1:12">
      <c r="A47" s="39" t="s">
        <v>36</v>
      </c>
      <c r="B47" s="40"/>
      <c r="C47" s="41">
        <v>36</v>
      </c>
      <c r="D47" s="38">
        <f>IF(C47&lt;35,35-C47,0)</f>
        <v>0</v>
      </c>
      <c r="E47" s="38">
        <f>IF(C47&gt;=35,35,C47)</f>
        <v>35</v>
      </c>
      <c r="F47" s="38">
        <f>IF(C47&lt;=35,0,IF(C47&lt;44,C47-35,8))</f>
        <v>1</v>
      </c>
      <c r="G47" s="38">
        <f>IF(C47&gt;43,C47-43,0)</f>
        <v>0</v>
      </c>
      <c r="I47" s="44" t="s">
        <v>6</v>
      </c>
      <c r="J47" s="45">
        <f>J46*1.25</f>
        <v>10</v>
      </c>
      <c r="K47" s="15">
        <f>F49</f>
        <v>18</v>
      </c>
      <c r="L47" s="59">
        <f>J47*K47</f>
        <v>180</v>
      </c>
    </row>
    <row r="48" spans="1:12">
      <c r="A48" s="60" t="s">
        <v>37</v>
      </c>
      <c r="B48" s="19"/>
      <c r="C48" s="49">
        <v>34</v>
      </c>
      <c r="D48" s="38">
        <v>0</v>
      </c>
      <c r="E48" s="38">
        <f>IF(C48&gt;=35,35,C48)</f>
        <v>34</v>
      </c>
      <c r="F48" s="38">
        <f>IF(C48&lt;=35,0,IF(C48&lt;44,C48-35,8))</f>
        <v>0</v>
      </c>
      <c r="G48" s="38">
        <f>IF(C48&gt;43,C48-43,0)</f>
        <v>0</v>
      </c>
      <c r="I48" s="44" t="s">
        <v>7</v>
      </c>
      <c r="J48" s="45">
        <f>J46*1.5</f>
        <v>12</v>
      </c>
      <c r="K48" s="50">
        <f>G49</f>
        <v>0</v>
      </c>
      <c r="L48" s="59">
        <f>J48*K48</f>
        <v>0</v>
      </c>
    </row>
    <row r="49" spans="1:12" ht="16.5" customHeight="1">
      <c r="A49" s="51"/>
      <c r="B49" s="52"/>
      <c r="C49" s="53"/>
      <c r="D49" s="54">
        <f>SUM(D44:D48)</f>
        <v>0</v>
      </c>
      <c r="E49" s="52"/>
      <c r="F49" s="54">
        <f>SUM(F44:F48)</f>
        <v>18</v>
      </c>
      <c r="G49" s="54">
        <f>SUM(G44:G48)</f>
        <v>0</v>
      </c>
      <c r="I49" s="55" t="s">
        <v>27</v>
      </c>
      <c r="J49" s="42"/>
      <c r="K49" s="42"/>
      <c r="L49" s="56">
        <f>SUM(L46:L48)</f>
        <v>1393.3332800000001</v>
      </c>
    </row>
  </sheetData>
  <sheetProtection password="CB0D" sheet="1" objects="1" scenarios="1"/>
  <phoneticPr fontId="1" type="noConversion"/>
  <printOptions horizontalCentered="1" verticalCentered="1"/>
  <pageMargins left="0" right="0" top="0" bottom="0" header="0.51181102362204722" footer="0.51181102362204722"/>
  <pageSetup paperSize="9" scale="75" orientation="landscape" horizontalDpi="300" verticalDpi="300" r:id="rId1"/>
  <headerFooter alignWithMargins="0"/>
  <drawing r:id="rId2"/>
  <legacyDrawing r:id="rId3"/>
  <oleObjects>
    <oleObject progId="Paint.Picture" shapeId="1025" r:id="rId4"/>
    <oleObject progId="Paint.Picture" shapeId="1026" r:id="rId5"/>
    <oleObject progId="Paint.Picture" shapeId="1027" r:id="rId6"/>
    <oleObject progId="Paint.Picture" shapeId="1050" r:id="rId7"/>
    <oleObject progId="Paint.Picture" shapeId="1051" r:id="rId8"/>
    <oleObject progId="Paint.Picture" shapeId="1052" r:id="rId9"/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 </vt:lpstr>
      <vt:lpstr>' 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cp:lastPrinted>2005-02-14T12:52:35Z</cp:lastPrinted>
  <dcterms:created xsi:type="dcterms:W3CDTF">2004-03-06T06:18:11Z</dcterms:created>
  <dcterms:modified xsi:type="dcterms:W3CDTF">2014-04-08T18:27:07Z</dcterms:modified>
</cp:coreProperties>
</file>