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35"/>
  </bookViews>
  <sheets>
    <sheet name="Feuil1" sheetId="1" r:id="rId1"/>
  </sheets>
  <externalReferences>
    <externalReference r:id="rId2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1" l="1" a="1"/>
  <c r="T4" i="1" s="1"/>
  <c r="T5" i="1" a="1"/>
  <c r="T5" i="1" s="1"/>
  <c r="T6" i="1" a="1"/>
  <c r="T6" i="1" s="1"/>
  <c r="T7" i="1" a="1"/>
  <c r="T7" i="1" s="1"/>
  <c r="T8" i="1" a="1"/>
  <c r="T8" i="1" s="1"/>
  <c r="T3" i="1" a="1"/>
  <c r="T3" i="1" s="1"/>
  <c r="T2" i="1" a="1"/>
  <c r="T2" i="1" s="1"/>
  <c r="P39" i="1" l="1"/>
  <c r="O39" i="1" s="1"/>
  <c r="N39" i="1"/>
  <c r="H39" i="1"/>
  <c r="F39" i="1"/>
  <c r="G39" i="1" s="1"/>
  <c r="P38" i="1"/>
  <c r="O38" i="1" s="1"/>
  <c r="N38" i="1"/>
  <c r="H38" i="1"/>
  <c r="F38" i="1"/>
  <c r="G38" i="1" s="1"/>
  <c r="P37" i="1"/>
  <c r="O37" i="1" s="1"/>
  <c r="N37" i="1"/>
  <c r="H37" i="1"/>
  <c r="F37" i="1"/>
  <c r="G37" i="1" s="1"/>
  <c r="P36" i="1"/>
  <c r="O36" i="1" s="1"/>
  <c r="N36" i="1"/>
  <c r="H36" i="1"/>
  <c r="F36" i="1"/>
  <c r="G36" i="1" s="1"/>
  <c r="P35" i="1"/>
  <c r="O35" i="1" s="1"/>
  <c r="N35" i="1"/>
  <c r="H35" i="1"/>
  <c r="G35" i="1"/>
  <c r="F35" i="1"/>
  <c r="P34" i="1"/>
  <c r="O34" i="1" s="1"/>
  <c r="N34" i="1"/>
  <c r="H34" i="1"/>
  <c r="F34" i="1"/>
  <c r="G34" i="1" s="1"/>
  <c r="P33" i="1"/>
  <c r="O33" i="1" s="1"/>
  <c r="N33" i="1"/>
  <c r="H33" i="1"/>
  <c r="F33" i="1"/>
  <c r="G33" i="1" s="1"/>
  <c r="P32" i="1"/>
  <c r="O32" i="1" s="1"/>
  <c r="N32" i="1"/>
  <c r="H32" i="1"/>
  <c r="F32" i="1"/>
  <c r="G32" i="1" s="1"/>
  <c r="P30" i="1"/>
  <c r="O30" i="1" s="1"/>
  <c r="N30" i="1"/>
  <c r="H30" i="1"/>
  <c r="F30" i="1"/>
  <c r="G30" i="1" s="1"/>
  <c r="P29" i="1"/>
  <c r="O29" i="1" s="1"/>
  <c r="N29" i="1"/>
  <c r="H29" i="1"/>
  <c r="F29" i="1"/>
  <c r="G29" i="1" s="1"/>
  <c r="N28" i="1"/>
  <c r="H28" i="1"/>
  <c r="F28" i="1"/>
  <c r="P28" i="1" s="1"/>
  <c r="O28" i="1" s="1"/>
  <c r="N27" i="1"/>
  <c r="H27" i="1"/>
  <c r="F27" i="1"/>
  <c r="P27" i="1" s="1"/>
  <c r="O27" i="1" s="1"/>
  <c r="N26" i="1"/>
  <c r="H26" i="1"/>
  <c r="F26" i="1"/>
  <c r="P26" i="1" s="1"/>
  <c r="O26" i="1" s="1"/>
  <c r="N25" i="1"/>
  <c r="H25" i="1"/>
  <c r="F25" i="1"/>
  <c r="P25" i="1" s="1"/>
  <c r="O25" i="1" s="1"/>
  <c r="N24" i="1"/>
  <c r="H24" i="1"/>
  <c r="F24" i="1"/>
  <c r="P24" i="1" s="1"/>
  <c r="O24" i="1" s="1"/>
  <c r="N23" i="1"/>
  <c r="H23" i="1"/>
  <c r="F23" i="1"/>
  <c r="P23" i="1" s="1"/>
  <c r="O23" i="1" s="1"/>
  <c r="N22" i="1"/>
  <c r="H22" i="1"/>
  <c r="F22" i="1"/>
  <c r="P22" i="1" s="1"/>
  <c r="O22" i="1" s="1"/>
  <c r="N21" i="1"/>
  <c r="H21" i="1"/>
  <c r="F21" i="1"/>
  <c r="P21" i="1" s="1"/>
  <c r="O21" i="1" s="1"/>
  <c r="N20" i="1"/>
  <c r="H20" i="1"/>
  <c r="F20" i="1"/>
  <c r="P20" i="1" s="1"/>
  <c r="O20" i="1" s="1"/>
  <c r="N19" i="1"/>
  <c r="H19" i="1"/>
  <c r="F19" i="1"/>
  <c r="P19" i="1" s="1"/>
  <c r="O19" i="1" s="1"/>
  <c r="N18" i="1"/>
  <c r="H18" i="1"/>
  <c r="F18" i="1"/>
  <c r="P18" i="1" s="1"/>
  <c r="O18" i="1" s="1"/>
  <c r="N17" i="1"/>
  <c r="H17" i="1"/>
  <c r="F17" i="1"/>
  <c r="P17" i="1" s="1"/>
  <c r="O17" i="1" s="1"/>
  <c r="N16" i="1"/>
  <c r="H16" i="1"/>
  <c r="F16" i="1"/>
  <c r="P16" i="1" s="1"/>
  <c r="O16" i="1" s="1"/>
  <c r="N15" i="1"/>
  <c r="H15" i="1"/>
  <c r="F15" i="1"/>
  <c r="P15" i="1" s="1"/>
  <c r="O15" i="1" s="1"/>
  <c r="N14" i="1"/>
  <c r="H14" i="1"/>
  <c r="F14" i="1"/>
  <c r="P14" i="1" s="1"/>
  <c r="O14" i="1" s="1"/>
  <c r="N13" i="1"/>
  <c r="H13" i="1"/>
  <c r="F13" i="1"/>
  <c r="P13" i="1" s="1"/>
  <c r="O13" i="1" s="1"/>
  <c r="N12" i="1"/>
  <c r="H12" i="1"/>
  <c r="F12" i="1"/>
  <c r="P12" i="1" s="1"/>
  <c r="O12" i="1" s="1"/>
  <c r="N11" i="1"/>
  <c r="H11" i="1"/>
  <c r="F11" i="1"/>
  <c r="P11" i="1" s="1"/>
  <c r="O11" i="1" s="1"/>
  <c r="N10" i="1"/>
  <c r="H10" i="1"/>
  <c r="F10" i="1"/>
  <c r="P10" i="1" s="1"/>
  <c r="O10" i="1" s="1"/>
  <c r="N9" i="1"/>
  <c r="H9" i="1"/>
  <c r="F9" i="1"/>
  <c r="P9" i="1" s="1"/>
  <c r="O9" i="1" s="1"/>
  <c r="N8" i="1"/>
  <c r="H8" i="1"/>
  <c r="F8" i="1"/>
  <c r="P8" i="1" s="1"/>
  <c r="O8" i="1" s="1"/>
  <c r="N7" i="1"/>
  <c r="H7" i="1"/>
  <c r="F7" i="1"/>
  <c r="P7" i="1" s="1"/>
  <c r="O7" i="1" s="1"/>
  <c r="N6" i="1"/>
  <c r="H6" i="1"/>
  <c r="F6" i="1"/>
  <c r="P6" i="1" s="1"/>
  <c r="O6" i="1" s="1"/>
  <c r="N5" i="1"/>
  <c r="H5" i="1"/>
  <c r="F5" i="1"/>
  <c r="P5" i="1" s="1"/>
  <c r="O5" i="1" s="1"/>
  <c r="N4" i="1"/>
  <c r="H4" i="1"/>
  <c r="F4" i="1"/>
  <c r="P4" i="1" s="1"/>
  <c r="O4" i="1" s="1"/>
  <c r="N3" i="1"/>
  <c r="H3" i="1"/>
  <c r="F3" i="1"/>
  <c r="P3" i="1" s="1"/>
  <c r="O3" i="1" s="1"/>
  <c r="N2" i="1"/>
  <c r="H2" i="1"/>
  <c r="F2" i="1"/>
  <c r="P2" i="1" s="1"/>
  <c r="O2" i="1" s="1"/>
  <c r="W1" i="1" a="1"/>
  <c r="Y1" i="1" a="1"/>
  <c r="AC1" i="1" a="1"/>
  <c r="AA1" i="1" a="1"/>
  <c r="AC1" i="1" l="1"/>
  <c r="Y1" i="1"/>
  <c r="W1" i="1"/>
  <c r="AA1" i="1"/>
  <c r="G3" i="1"/>
  <c r="G5" i="1"/>
  <c r="G7" i="1"/>
  <c r="G9" i="1"/>
  <c r="G11" i="1"/>
  <c r="G13" i="1"/>
  <c r="G15" i="1"/>
  <c r="G17" i="1"/>
  <c r="G19" i="1"/>
  <c r="G21" i="1"/>
  <c r="G23" i="1"/>
  <c r="G25" i="1"/>
  <c r="G27" i="1"/>
  <c r="G2" i="1"/>
  <c r="G4" i="1"/>
  <c r="G6" i="1"/>
  <c r="G8" i="1"/>
  <c r="G10" i="1"/>
  <c r="G12" i="1"/>
  <c r="G14" i="1"/>
  <c r="G16" i="1"/>
  <c r="G18" i="1"/>
  <c r="G20" i="1"/>
  <c r="G22" i="1"/>
  <c r="G24" i="1"/>
  <c r="G26" i="1"/>
  <c r="G28" i="1"/>
  <c r="U1" i="1" a="1"/>
  <c r="S1" i="1" a="1"/>
  <c r="S1" i="1" l="1"/>
  <c r="U1" i="1"/>
</calcChain>
</file>

<file path=xl/sharedStrings.xml><?xml version="1.0" encoding="utf-8"?>
<sst xmlns="http://schemas.openxmlformats.org/spreadsheetml/2006/main" count="125" uniqueCount="38">
  <si>
    <t>Journée</t>
  </si>
  <si>
    <t>Date</t>
  </si>
  <si>
    <t>Enjeu</t>
  </si>
  <si>
    <t>Météo</t>
  </si>
  <si>
    <t>Domicile</t>
  </si>
  <si>
    <t>Résultat</t>
  </si>
  <si>
    <t>Equivalent pt</t>
  </si>
  <si>
    <t>Favori</t>
  </si>
  <si>
    <t>Score</t>
  </si>
  <si>
    <t>Côte 1</t>
  </si>
  <si>
    <t>Côte 2</t>
  </si>
  <si>
    <t>Côte 3</t>
  </si>
  <si>
    <t>Extérieur</t>
  </si>
  <si>
    <t>Dernier résultat</t>
  </si>
  <si>
    <t>Avant dernier</t>
  </si>
  <si>
    <t>Avant avant dernier</t>
  </si>
  <si>
    <t>Avant dernier résultat</t>
  </si>
  <si>
    <t>Ligue 1</t>
  </si>
  <si>
    <t>Bastia</t>
  </si>
  <si>
    <t>PSG</t>
  </si>
  <si>
    <t>Monaco</t>
  </si>
  <si>
    <t>Guingamp</t>
  </si>
  <si>
    <t>Bordeaux</t>
  </si>
  <si>
    <t>St Etienne</t>
  </si>
  <si>
    <t>Caen</t>
  </si>
  <si>
    <t>Lorient</t>
  </si>
  <si>
    <t>Dijon</t>
  </si>
  <si>
    <t>Nantes</t>
  </si>
  <si>
    <t>Metz</t>
  </si>
  <si>
    <t>Lille</t>
  </si>
  <si>
    <t>Montpellier</t>
  </si>
  <si>
    <t>Angers</t>
  </si>
  <si>
    <t>Marseille</t>
  </si>
  <si>
    <t>Toulouse</t>
  </si>
  <si>
    <t>Nancy</t>
  </si>
  <si>
    <t>Lyon</t>
  </si>
  <si>
    <t>Nice</t>
  </si>
  <si>
    <t>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</si>
</sst>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Arial Unicode MS"/>
      <family val="2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49" fontId="9" fillId="0" borderId="0" xfId="0" applyNumberFormat="1" applyFont="1"/>
    <xf numFmtId="0" fontId="9" fillId="0" borderId="0" xfId="0" applyFont="1"/>
    <xf numFmtId="0" fontId="7" fillId="0" borderId="0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4" borderId="0" xfId="0" applyFont="1" applyFill="1" applyBorder="1" applyAlignment="1">
      <alignment horizontal="center" vertical="center"/>
    </xf>
    <xf numFmtId="0" fontId="7" fillId="0" borderId="0" xfId="0" applyFont="1" applyBorder="1"/>
  </cellXfs>
  <cellStyles count="1">
    <cellStyle name="Normal" xfId="0" builtinId="0"/>
  </cellStyles>
  <dxfs count="65"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714375</xdr:colOff>
      <xdr:row>8</xdr:row>
      <xdr:rowOff>76200</xdr:rowOff>
    </xdr:from>
    <xdr:to>
      <xdr:col>21</xdr:col>
      <xdr:colOff>647700</xdr:colOff>
      <xdr:row>12</xdr:row>
      <xdr:rowOff>66675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1724025"/>
          <a:ext cx="1743075" cy="762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Microsoft/Windows/INetCache/IE/2OHQHECO/Simon/Pari(s)/LOTO%2015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tails match"/>
      <sheetName val="Stats"/>
    </sheetNames>
    <sheetDataSet>
      <sheetData sheetId="0"/>
      <sheetData sheetId="1">
        <row r="2">
          <cell r="A2" t="str">
            <v>Metz</v>
          </cell>
          <cell r="L2" t="str">
            <v>Angers</v>
          </cell>
        </row>
        <row r="4">
          <cell r="A4" t="str">
            <v>Ligue 1</v>
          </cell>
          <cell r="L4" t="str">
            <v>Ligue 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"/>
  <sheetViews>
    <sheetView tabSelected="1" workbookViewId="0">
      <selection activeCell="T2" sqref="T2"/>
    </sheetView>
  </sheetViews>
  <sheetFormatPr baseColWidth="10" defaultRowHeight="15" x14ac:dyDescent="0.25"/>
  <cols>
    <col min="1" max="1" width="11.42578125" style="15"/>
    <col min="2" max="2" width="11.85546875" style="16" bestFit="1" customWidth="1"/>
    <col min="3" max="4" width="11.42578125" style="17"/>
    <col min="5" max="5" width="11.42578125" style="15"/>
    <col min="6" max="6" width="8.42578125" style="18" hidden="1" customWidth="1"/>
    <col min="7" max="7" width="7.7109375" style="19" hidden="1" customWidth="1"/>
    <col min="8" max="8" width="6.28515625" style="19" hidden="1" customWidth="1"/>
    <col min="9" max="9" width="5.85546875" style="15" bestFit="1" customWidth="1"/>
    <col min="10" max="12" width="5.7109375" style="20" bestFit="1" customWidth="1"/>
    <col min="13" max="13" width="5.85546875" style="15" bestFit="1" customWidth="1"/>
    <col min="14" max="14" width="5.85546875" style="19" hidden="1" customWidth="1"/>
    <col min="15" max="15" width="7" style="18" hidden="1" customWidth="1"/>
    <col min="16" max="16" width="7.42578125" style="18" hidden="1" customWidth="1"/>
    <col min="17" max="17" width="11.42578125" style="15"/>
    <col min="18" max="19" width="11.42578125" style="22"/>
    <col min="20" max="20" width="15.7109375" style="22" customWidth="1"/>
    <col min="21" max="21" width="11.42578125" style="22"/>
    <col min="22" max="22" width="14.28515625" style="22" bestFit="1" customWidth="1"/>
    <col min="23" max="24" width="11.42578125" style="22"/>
    <col min="25" max="25" width="14.42578125" style="33" bestFit="1" customWidth="1"/>
    <col min="26" max="26" width="15.85546875" style="22" bestFit="1" customWidth="1"/>
    <col min="27" max="27" width="11.42578125" style="22"/>
    <col min="28" max="28" width="15.85546875" style="22" bestFit="1" customWidth="1"/>
    <col min="29" max="29" width="11.42578125" style="22"/>
  </cols>
  <sheetData>
    <row r="1" spans="1:30" ht="24.9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3" t="s">
        <v>8</v>
      </c>
      <c r="J1" s="6" t="s">
        <v>9</v>
      </c>
      <c r="K1" s="6" t="s">
        <v>10</v>
      </c>
      <c r="L1" s="6" t="s">
        <v>11</v>
      </c>
      <c r="M1" s="3" t="s">
        <v>8</v>
      </c>
      <c r="N1" s="5" t="s">
        <v>7</v>
      </c>
      <c r="O1" s="7" t="s">
        <v>6</v>
      </c>
      <c r="P1" s="4" t="s">
        <v>5</v>
      </c>
      <c r="Q1" s="3" t="s">
        <v>12</v>
      </c>
      <c r="R1" s="21" t="s">
        <v>13</v>
      </c>
      <c r="S1" s="21" t="str">
        <f t="array" aca="1" ref="S1" ca="1">IFERROR(INDEX($G$2:$G$9997,LARGE(IF(($C$2:$C$9997=[1]Stats!$A$4)*($E$2:$E$9997=[1]Stats!$A$2),ROW(INDIRECT("1:"&amp;ROWS($C$2:$C$9997)))),1)),"-----------")</f>
        <v>3</v>
      </c>
      <c r="T1" s="21" t="s">
        <v>14</v>
      </c>
      <c r="U1" s="21" t="str">
        <f t="array" aca="1" ref="U1" ca="1">IFERROR(INDEX($G$2:$G$9997,LARGE(IF(($C$2:$C$9997=[1]Stats!$A$4)*($E$2:$E$9997=[1]Stats!$A$2),ROW(INDIRECT("1:"&amp;ROWS($C$2:$C$9997)))),2)),"-----------")</f>
        <v>3</v>
      </c>
      <c r="V1" s="21" t="s">
        <v>15</v>
      </c>
      <c r="W1" s="21" t="str">
        <f t="array" aca="1" ref="W1" ca="1">IFERROR(INDEX($G$2:$G$9997,LARGE(IF(($C$2:$C$9997=[1]Stats!$A$4)*($E$2:$E$9997=[1]Stats!$A$2),ROW(INDIRECT("1:"&amp;ROWS($C$2:$C$9997)))),3)),"-----------")</f>
        <v>-----------</v>
      </c>
      <c r="X1" s="21" t="s">
        <v>13</v>
      </c>
      <c r="Y1" s="21" t="str">
        <f t="array" aca="1" ref="Y1" ca="1">IFERROR(INDEX($O$2:$O$9997,LARGE(IF(($C$2:$C$9997=[1]Stats!$L$4)*($Q$2:$Q$9997=[1]Stats!$L$2),ROW(INDIRECT("1:"&amp;ROWS($C$2:$C$9997)))),1)),"-----------")</f>
        <v>0</v>
      </c>
      <c r="Z1" s="21" t="s">
        <v>16</v>
      </c>
      <c r="AA1" s="21" t="str">
        <f t="array" aca="1" ref="AA1" ca="1">IFERROR(INDEX($O$2:$O$9997,LARGE(IF(($C$2:$C$9997=[1]Stats!$L$4)*($Q$2:$Q$9997=[1]Stats!$L$2),ROW(INDIRECT("1:"&amp;ROWS($C$2:$C$9997)))),2)),"-----------")</f>
        <v>0</v>
      </c>
      <c r="AB1" s="21" t="s">
        <v>16</v>
      </c>
      <c r="AC1" s="21" t="str">
        <f t="array" aca="1" ref="AC1" ca="1">IFERROR(INDEX($O$2:$O$9997,LARGE(IF(($C$2:$C$9997=[1]Stats!$L$4)*($Q$2:$Q$9997=[1]Stats!$L$2),ROW(INDIRECT("1:"&amp;ROWS($C$2:$C$9997)))),3)),"-----------")</f>
        <v>-----------</v>
      </c>
      <c r="AD1" s="8"/>
    </row>
    <row r="2" spans="1:30" x14ac:dyDescent="0.25">
      <c r="A2" s="9">
        <v>1</v>
      </c>
      <c r="B2" s="10">
        <v>42594</v>
      </c>
      <c r="C2" s="1" t="s">
        <v>17</v>
      </c>
      <c r="D2" s="1"/>
      <c r="E2" s="9" t="s">
        <v>18</v>
      </c>
      <c r="F2" s="11" t="str">
        <f t="shared" ref="F2:F39" si="0">IF(I2="","",IF(I2=M2,"Nul",IF(I2&gt;M2,"Victoire",IF(I2&lt;M2,"Défaite"))))</f>
        <v>Défaite</v>
      </c>
      <c r="G2" s="12" t="str">
        <f>IF(F2="","",IF(F2="Défaite","0",IF(F2="Nul","1",IF(F2="Victoire","3"))))</f>
        <v>0</v>
      </c>
      <c r="H2" s="12" t="str">
        <f>IF(J2="","",IF(J2&lt;L2,"OUI","NON"))</f>
        <v>NON</v>
      </c>
      <c r="I2" s="9">
        <v>0</v>
      </c>
      <c r="J2" s="13">
        <v>10</v>
      </c>
      <c r="K2" s="13">
        <v>1.8</v>
      </c>
      <c r="L2" s="13">
        <v>1.3</v>
      </c>
      <c r="M2" s="9">
        <v>1</v>
      </c>
      <c r="N2" s="12" t="str">
        <f>IF(L2="","",IF(L2&lt;J2,"OUI","NON"))</f>
        <v>OUI</v>
      </c>
      <c r="O2" s="11" t="str">
        <f>IF(P2="","",IF(P2="Défaite","0",IF(P2="Nul","1",IF(P2="Victoire","3"))))</f>
        <v>3</v>
      </c>
      <c r="P2" s="11" t="str">
        <f t="shared" ref="P2:P39" si="1">IF(M2="","",IF(F2="Nul","Nul",IF(F2="Victoire","Défaite",IF(F2="Défaite","Victoire"))))</f>
        <v>Victoire</v>
      </c>
      <c r="Q2" s="9" t="s">
        <v>19</v>
      </c>
      <c r="S2" s="29" t="s">
        <v>28</v>
      </c>
      <c r="T2" s="31" t="str">
        <f t="array" ref="T2">IF(ROW()-1&gt;COUNTIF(E$1:E$200,$S$2),"",INDEX($Q$1:$Q$200,SMALL(IF(E$1:E$200=$S$2,ROW(Q$1:Q$200),""),ROW()-1)))</f>
        <v>Lille</v>
      </c>
      <c r="Y2" s="27" t="s">
        <v>31</v>
      </c>
    </row>
    <row r="3" spans="1:30" x14ac:dyDescent="0.25">
      <c r="A3" s="9">
        <v>1</v>
      </c>
      <c r="B3" s="10">
        <v>42594</v>
      </c>
      <c r="C3" s="1" t="s">
        <v>17</v>
      </c>
      <c r="D3" s="1"/>
      <c r="E3" s="9" t="s">
        <v>20</v>
      </c>
      <c r="F3" s="11" t="str">
        <f t="shared" si="0"/>
        <v>Nul</v>
      </c>
      <c r="G3" s="12" t="str">
        <f t="shared" ref="G3:G39" si="2">IF(F3="","",IF(F3="Défaite","0",IF(F3="Nul","1",IF(F3="Victoire","3"))))</f>
        <v>1</v>
      </c>
      <c r="H3" s="12" t="str">
        <f t="shared" ref="H3:H39" si="3">IF(J3="","",IF(J3&lt;L3,"OUI","NON"))</f>
        <v>OUI</v>
      </c>
      <c r="I3" s="9">
        <v>2</v>
      </c>
      <c r="J3" s="13">
        <v>1.65</v>
      </c>
      <c r="K3" s="13">
        <v>3.6</v>
      </c>
      <c r="L3" s="13">
        <v>5.5</v>
      </c>
      <c r="M3" s="9">
        <v>2</v>
      </c>
      <c r="N3" s="12" t="str">
        <f t="shared" ref="N3:N39" si="4">IF(L3="","",IF(L3&lt;J3,"OUI","NON"))</f>
        <v>NON</v>
      </c>
      <c r="O3" s="11" t="str">
        <f t="shared" ref="O3:O39" si="5">IF(P3="","",IF(P3="Défaite","0",IF(P3="Nul","1",IF(P3="Victoire","3"))))</f>
        <v>1</v>
      </c>
      <c r="P3" s="11" t="str">
        <f t="shared" si="1"/>
        <v>Nul</v>
      </c>
      <c r="Q3" s="9" t="s">
        <v>21</v>
      </c>
      <c r="S3" s="30"/>
      <c r="T3" s="31" t="str">
        <f t="array" ref="T3">IF(ROW()-1&gt;COUNTIF(E$1:E$200,$S$2),"",INDEX($Q$1:$Q$200,SMALL(IF(E$1:E$200=$S$2,ROW(Q$1:Q$200),""),ROW()-1)))</f>
        <v>Angers</v>
      </c>
      <c r="Y3" s="27" t="s">
        <v>18</v>
      </c>
    </row>
    <row r="4" spans="1:30" x14ac:dyDescent="0.25">
      <c r="A4" s="9">
        <v>1</v>
      </c>
      <c r="B4" s="10">
        <v>42595</v>
      </c>
      <c r="C4" s="1" t="s">
        <v>17</v>
      </c>
      <c r="D4" s="1"/>
      <c r="E4" s="9" t="s">
        <v>22</v>
      </c>
      <c r="F4" s="11" t="str">
        <f t="shared" si="0"/>
        <v>Victoire</v>
      </c>
      <c r="G4" s="12" t="str">
        <f t="shared" si="2"/>
        <v>3</v>
      </c>
      <c r="H4" s="12" t="str">
        <f t="shared" si="3"/>
        <v>OUI</v>
      </c>
      <c r="I4" s="9">
        <v>3</v>
      </c>
      <c r="J4" s="13">
        <v>2.25</v>
      </c>
      <c r="K4" s="13">
        <v>3</v>
      </c>
      <c r="L4" s="13">
        <v>3.4</v>
      </c>
      <c r="M4" s="9">
        <v>2</v>
      </c>
      <c r="N4" s="12" t="str">
        <f t="shared" si="4"/>
        <v>NON</v>
      </c>
      <c r="O4" s="11" t="str">
        <f t="shared" si="5"/>
        <v>0</v>
      </c>
      <c r="P4" s="11" t="str">
        <f t="shared" si="1"/>
        <v>Défaite</v>
      </c>
      <c r="Q4" s="14" t="s">
        <v>23</v>
      </c>
      <c r="T4" s="31" t="str">
        <f t="array" ref="T4">IF(ROW()-1&gt;COUNTIF(E$1:E$200,$S$2),"",INDEX($Q$1:$Q$200,SMALL(IF(E$1:E$200=$S$2,ROW(Q$1:Q$200),""),ROW()-1)))</f>
        <v/>
      </c>
      <c r="Y4" s="27" t="s">
        <v>22</v>
      </c>
    </row>
    <row r="5" spans="1:30" x14ac:dyDescent="0.25">
      <c r="A5" s="9">
        <v>1</v>
      </c>
      <c r="B5" s="10">
        <v>42595</v>
      </c>
      <c r="C5" s="1" t="s">
        <v>17</v>
      </c>
      <c r="D5" s="1"/>
      <c r="E5" s="9" t="s">
        <v>24</v>
      </c>
      <c r="F5" s="11" t="str">
        <f t="shared" si="0"/>
        <v>Victoire</v>
      </c>
      <c r="G5" s="12" t="str">
        <f t="shared" si="2"/>
        <v>3</v>
      </c>
      <c r="H5" s="12" t="str">
        <f t="shared" si="3"/>
        <v>OUI</v>
      </c>
      <c r="I5" s="9">
        <v>3</v>
      </c>
      <c r="J5" s="13">
        <v>2.2000000000000002</v>
      </c>
      <c r="K5" s="13">
        <v>3.25</v>
      </c>
      <c r="L5" s="13">
        <v>3.3</v>
      </c>
      <c r="M5" s="9">
        <v>2</v>
      </c>
      <c r="N5" s="12" t="str">
        <f t="shared" si="4"/>
        <v>NON</v>
      </c>
      <c r="O5" s="11" t="str">
        <f t="shared" si="5"/>
        <v>0</v>
      </c>
      <c r="P5" s="11" t="str">
        <f t="shared" si="1"/>
        <v>Défaite</v>
      </c>
      <c r="Q5" s="14" t="s">
        <v>25</v>
      </c>
      <c r="T5" s="31" t="str">
        <f t="array" ref="T5">IF(ROW()-1&gt;COUNTIF(E$1:E$200,$S$2),"",INDEX($Q$1:$Q$200,SMALL(IF(E$1:E$200=$S$2,ROW(Q$1:Q$200),""),ROW()-1)))</f>
        <v/>
      </c>
      <c r="Y5" s="27" t="s">
        <v>24</v>
      </c>
    </row>
    <row r="6" spans="1:30" x14ac:dyDescent="0.25">
      <c r="A6" s="9">
        <v>1</v>
      </c>
      <c r="B6" s="10">
        <v>42595</v>
      </c>
      <c r="C6" s="1" t="s">
        <v>17</v>
      </c>
      <c r="D6" s="1"/>
      <c r="E6" s="9" t="s">
        <v>26</v>
      </c>
      <c r="F6" s="11" t="str">
        <f t="shared" si="0"/>
        <v>Défaite</v>
      </c>
      <c r="G6" s="12" t="str">
        <f t="shared" si="2"/>
        <v>0</v>
      </c>
      <c r="H6" s="12" t="str">
        <f t="shared" si="3"/>
        <v>OUI</v>
      </c>
      <c r="I6" s="9">
        <v>0</v>
      </c>
      <c r="J6" s="13">
        <v>2.4500000000000002</v>
      </c>
      <c r="K6" s="13">
        <v>3</v>
      </c>
      <c r="L6" s="13">
        <v>3.25</v>
      </c>
      <c r="M6" s="9">
        <v>1</v>
      </c>
      <c r="N6" s="12" t="str">
        <f t="shared" si="4"/>
        <v>NON</v>
      </c>
      <c r="O6" s="11" t="str">
        <f t="shared" si="5"/>
        <v>3</v>
      </c>
      <c r="P6" s="11" t="str">
        <f t="shared" si="1"/>
        <v>Victoire</v>
      </c>
      <c r="Q6" s="9" t="s">
        <v>27</v>
      </c>
      <c r="T6" s="31" t="str">
        <f t="array" ref="T6">IF(ROW()-1&gt;COUNTIF(E$1:E$200,$S$2),"",INDEX($Q$1:$Q$200,SMALL(IF(E$1:E$200=$S$2,ROW(Q$1:Q$200),""),ROW()-1)))</f>
        <v/>
      </c>
      <c r="Y6" s="27" t="s">
        <v>26</v>
      </c>
    </row>
    <row r="7" spans="1:30" x14ac:dyDescent="0.25">
      <c r="A7" s="9">
        <v>1</v>
      </c>
      <c r="B7" s="10">
        <v>42595</v>
      </c>
      <c r="C7" s="1" t="s">
        <v>17</v>
      </c>
      <c r="D7" s="1"/>
      <c r="E7" s="9" t="s">
        <v>28</v>
      </c>
      <c r="F7" s="11" t="str">
        <f t="shared" si="0"/>
        <v>Victoire</v>
      </c>
      <c r="G7" s="12" t="str">
        <f t="shared" si="2"/>
        <v>3</v>
      </c>
      <c r="H7" s="12" t="str">
        <f t="shared" si="3"/>
        <v>NON</v>
      </c>
      <c r="I7" s="9">
        <v>3</v>
      </c>
      <c r="J7" s="13">
        <v>3.75</v>
      </c>
      <c r="K7" s="13">
        <v>3.1</v>
      </c>
      <c r="L7" s="13">
        <v>2.1</v>
      </c>
      <c r="M7" s="9">
        <v>2</v>
      </c>
      <c r="N7" s="12" t="str">
        <f t="shared" si="4"/>
        <v>OUI</v>
      </c>
      <c r="O7" s="11" t="str">
        <f t="shared" si="5"/>
        <v>0</v>
      </c>
      <c r="P7" s="11" t="str">
        <f t="shared" si="1"/>
        <v>Défaite</v>
      </c>
      <c r="Q7" s="9" t="s">
        <v>29</v>
      </c>
      <c r="T7" s="31" t="str">
        <f t="array" ref="T7">IF(ROW()-1&gt;COUNTIF(E$1:E$200,$S$2),"",INDEX($Q$1:$Q$200,SMALL(IF(E$1:E$200=$S$2,ROW(Q$1:Q$200),""),ROW()-1)))</f>
        <v/>
      </c>
      <c r="Y7" s="27" t="s">
        <v>21</v>
      </c>
      <c r="Z7" s="23"/>
    </row>
    <row r="8" spans="1:30" x14ac:dyDescent="0.25">
      <c r="A8" s="9">
        <v>1</v>
      </c>
      <c r="B8" s="10">
        <v>42595</v>
      </c>
      <c r="C8" s="1" t="s">
        <v>17</v>
      </c>
      <c r="D8" s="1"/>
      <c r="E8" s="9" t="s">
        <v>30</v>
      </c>
      <c r="F8" s="11" t="str">
        <f t="shared" si="0"/>
        <v>Victoire</v>
      </c>
      <c r="G8" s="12" t="str">
        <f t="shared" si="2"/>
        <v>3</v>
      </c>
      <c r="H8" s="12" t="str">
        <f t="shared" si="3"/>
        <v>OUI</v>
      </c>
      <c r="I8" s="9">
        <v>1</v>
      </c>
      <c r="J8" s="13">
        <v>1.85</v>
      </c>
      <c r="K8" s="13">
        <v>3.25</v>
      </c>
      <c r="L8" s="13">
        <v>4.5999999999999996</v>
      </c>
      <c r="M8" s="9">
        <v>0</v>
      </c>
      <c r="N8" s="12" t="str">
        <f t="shared" si="4"/>
        <v>NON</v>
      </c>
      <c r="O8" s="11" t="str">
        <f t="shared" si="5"/>
        <v>0</v>
      </c>
      <c r="P8" s="11" t="str">
        <f t="shared" si="1"/>
        <v>Défaite</v>
      </c>
      <c r="Q8" s="9" t="s">
        <v>31</v>
      </c>
      <c r="T8" s="31" t="str">
        <f t="array" ref="T8">IF(ROW()-1&gt;COUNTIF(E$1:E$200,$S$2),"",INDEX($Q$1:$Q$200,SMALL(IF(E$1:E$200=$S$2,ROW(Q$1:Q$200),""),ROW()-1)))</f>
        <v/>
      </c>
      <c r="Y8" s="27" t="s">
        <v>29</v>
      </c>
    </row>
    <row r="9" spans="1:30" x14ac:dyDescent="0.25">
      <c r="A9" s="9">
        <v>1</v>
      </c>
      <c r="B9" s="10">
        <v>42596</v>
      </c>
      <c r="C9" s="1" t="s">
        <v>17</v>
      </c>
      <c r="D9" s="1"/>
      <c r="E9" s="9" t="s">
        <v>32</v>
      </c>
      <c r="F9" s="11" t="str">
        <f t="shared" si="0"/>
        <v>Nul</v>
      </c>
      <c r="G9" s="12" t="str">
        <f t="shared" si="2"/>
        <v>1</v>
      </c>
      <c r="H9" s="12" t="str">
        <f t="shared" si="3"/>
        <v>OUI</v>
      </c>
      <c r="I9" s="9">
        <v>0</v>
      </c>
      <c r="J9" s="13">
        <v>2.0499999999999998</v>
      </c>
      <c r="K9" s="13">
        <v>3.2</v>
      </c>
      <c r="L9" s="13">
        <v>3.8</v>
      </c>
      <c r="M9" s="9">
        <v>0</v>
      </c>
      <c r="N9" s="12" t="str">
        <f t="shared" si="4"/>
        <v>NON</v>
      </c>
      <c r="O9" s="11" t="str">
        <f t="shared" si="5"/>
        <v>1</v>
      </c>
      <c r="P9" s="11" t="str">
        <f t="shared" si="1"/>
        <v>Nul</v>
      </c>
      <c r="Q9" s="9" t="s">
        <v>33</v>
      </c>
      <c r="Y9" s="27" t="s">
        <v>25</v>
      </c>
      <c r="Z9" s="24"/>
    </row>
    <row r="10" spans="1:30" ht="15.75" x14ac:dyDescent="0.3">
      <c r="A10" s="9">
        <v>1</v>
      </c>
      <c r="B10" s="10">
        <v>42596</v>
      </c>
      <c r="C10" s="1" t="s">
        <v>17</v>
      </c>
      <c r="D10" s="1"/>
      <c r="E10" s="9" t="s">
        <v>34</v>
      </c>
      <c r="F10" s="11" t="str">
        <f t="shared" si="0"/>
        <v>Défaite</v>
      </c>
      <c r="G10" s="12" t="str">
        <f t="shared" si="2"/>
        <v>0</v>
      </c>
      <c r="H10" s="12" t="str">
        <f t="shared" si="3"/>
        <v>NON</v>
      </c>
      <c r="I10" s="9">
        <v>0</v>
      </c>
      <c r="J10" s="13">
        <v>2.9</v>
      </c>
      <c r="K10" s="13">
        <v>3.25</v>
      </c>
      <c r="L10" s="13">
        <v>2.4500000000000002</v>
      </c>
      <c r="M10" s="9">
        <v>3</v>
      </c>
      <c r="N10" s="12" t="str">
        <f t="shared" si="4"/>
        <v>OUI</v>
      </c>
      <c r="O10" s="11" t="str">
        <f t="shared" si="5"/>
        <v>3</v>
      </c>
      <c r="P10" s="11" t="str">
        <f t="shared" si="1"/>
        <v>Victoire</v>
      </c>
      <c r="Q10" s="9" t="s">
        <v>35</v>
      </c>
      <c r="S10" s="25"/>
      <c r="T10" s="26"/>
      <c r="U10" s="26"/>
      <c r="W10" s="26"/>
      <c r="X10" s="26"/>
      <c r="Y10" s="27" t="s">
        <v>35</v>
      </c>
    </row>
    <row r="11" spans="1:30" x14ac:dyDescent="0.25">
      <c r="A11" s="9">
        <v>1</v>
      </c>
      <c r="B11" s="10">
        <v>42596</v>
      </c>
      <c r="C11" s="1" t="s">
        <v>17</v>
      </c>
      <c r="D11" s="1"/>
      <c r="E11" s="9" t="s">
        <v>36</v>
      </c>
      <c r="F11" s="11" t="str">
        <f t="shared" si="0"/>
        <v>Victoire</v>
      </c>
      <c r="G11" s="12" t="str">
        <f t="shared" si="2"/>
        <v>3</v>
      </c>
      <c r="H11" s="12" t="str">
        <f t="shared" si="3"/>
        <v>OUI</v>
      </c>
      <c r="I11" s="9">
        <v>1</v>
      </c>
      <c r="J11" s="13">
        <v>2.35</v>
      </c>
      <c r="K11" s="13">
        <v>3.2</v>
      </c>
      <c r="L11" s="13">
        <v>3.1</v>
      </c>
      <c r="M11" s="9">
        <v>0</v>
      </c>
      <c r="N11" s="12" t="str">
        <f t="shared" si="4"/>
        <v>NON</v>
      </c>
      <c r="O11" s="11" t="str">
        <f t="shared" si="5"/>
        <v>0</v>
      </c>
      <c r="P11" s="11" t="str">
        <f t="shared" si="1"/>
        <v>Défaite</v>
      </c>
      <c r="Q11" s="9" t="s">
        <v>37</v>
      </c>
      <c r="Y11" s="27" t="s">
        <v>32</v>
      </c>
    </row>
    <row r="12" spans="1:30" x14ac:dyDescent="0.25">
      <c r="A12" s="9">
        <v>2</v>
      </c>
      <c r="B12" s="10">
        <v>42601</v>
      </c>
      <c r="C12" s="1" t="s">
        <v>17</v>
      </c>
      <c r="D12" s="1"/>
      <c r="E12" s="9" t="s">
        <v>35</v>
      </c>
      <c r="F12" s="11" t="str">
        <f t="shared" si="0"/>
        <v>Victoire</v>
      </c>
      <c r="G12" s="12" t="str">
        <f t="shared" si="2"/>
        <v>3</v>
      </c>
      <c r="H12" s="12" t="str">
        <f t="shared" si="3"/>
        <v>OUI</v>
      </c>
      <c r="I12" s="9">
        <v>2</v>
      </c>
      <c r="J12" s="13">
        <v>1.33</v>
      </c>
      <c r="K12" s="13">
        <v>5</v>
      </c>
      <c r="L12" s="13">
        <v>8.25</v>
      </c>
      <c r="M12" s="9">
        <v>0</v>
      </c>
      <c r="N12" s="12" t="str">
        <f t="shared" si="4"/>
        <v>NON</v>
      </c>
      <c r="O12" s="11" t="str">
        <f t="shared" si="5"/>
        <v>0</v>
      </c>
      <c r="P12" s="11" t="str">
        <f t="shared" si="1"/>
        <v>Défaite</v>
      </c>
      <c r="Q12" s="9" t="s">
        <v>24</v>
      </c>
      <c r="Y12" s="27" t="s">
        <v>28</v>
      </c>
    </row>
    <row r="13" spans="1:30" x14ac:dyDescent="0.25">
      <c r="A13" s="9">
        <v>2</v>
      </c>
      <c r="B13" s="10">
        <v>42602</v>
      </c>
      <c r="C13" s="1" t="s">
        <v>17</v>
      </c>
      <c r="D13" s="1"/>
      <c r="E13" s="9" t="s">
        <v>31</v>
      </c>
      <c r="F13" s="11" t="str">
        <f t="shared" si="0"/>
        <v>Défaite</v>
      </c>
      <c r="G13" s="12" t="str">
        <f t="shared" si="2"/>
        <v>0</v>
      </c>
      <c r="H13" s="12" t="str">
        <f t="shared" si="3"/>
        <v>OUI</v>
      </c>
      <c r="I13" s="9">
        <v>0</v>
      </c>
      <c r="J13" s="13">
        <v>2.65</v>
      </c>
      <c r="K13" s="13">
        <v>2.8</v>
      </c>
      <c r="L13" s="13">
        <v>3.1</v>
      </c>
      <c r="M13" s="9">
        <v>1</v>
      </c>
      <c r="N13" s="12" t="str">
        <f t="shared" si="4"/>
        <v>NON</v>
      </c>
      <c r="O13" s="11" t="str">
        <f t="shared" si="5"/>
        <v>3</v>
      </c>
      <c r="P13" s="11" t="str">
        <f t="shared" si="1"/>
        <v>Victoire</v>
      </c>
      <c r="Q13" s="9" t="s">
        <v>36</v>
      </c>
      <c r="Y13" s="27" t="s">
        <v>20</v>
      </c>
    </row>
    <row r="14" spans="1:30" x14ac:dyDescent="0.25">
      <c r="A14" s="9">
        <v>2</v>
      </c>
      <c r="B14" s="10">
        <v>42602</v>
      </c>
      <c r="C14" s="1" t="s">
        <v>17</v>
      </c>
      <c r="D14" s="1"/>
      <c r="E14" s="9" t="s">
        <v>29</v>
      </c>
      <c r="F14" s="11" t="str">
        <f t="shared" si="0"/>
        <v>Victoire</v>
      </c>
      <c r="G14" s="12" t="str">
        <f t="shared" si="2"/>
        <v>3</v>
      </c>
      <c r="H14" s="12" t="str">
        <f t="shared" si="3"/>
        <v>OUI</v>
      </c>
      <c r="I14" s="9">
        <v>1</v>
      </c>
      <c r="J14" s="13">
        <v>1.75</v>
      </c>
      <c r="K14" s="13">
        <v>3.25</v>
      </c>
      <c r="L14" s="13">
        <v>5.6</v>
      </c>
      <c r="M14" s="9">
        <v>0</v>
      </c>
      <c r="N14" s="12" t="str">
        <f t="shared" si="4"/>
        <v>NON</v>
      </c>
      <c r="O14" s="11" t="str">
        <f t="shared" si="5"/>
        <v>0</v>
      </c>
      <c r="P14" s="11" t="str">
        <f t="shared" si="1"/>
        <v>Défaite</v>
      </c>
      <c r="Q14" s="9" t="s">
        <v>26</v>
      </c>
      <c r="Y14" s="27" t="s">
        <v>30</v>
      </c>
    </row>
    <row r="15" spans="1:30" x14ac:dyDescent="0.25">
      <c r="A15" s="9">
        <v>2</v>
      </c>
      <c r="B15" s="10">
        <v>42602</v>
      </c>
      <c r="C15" s="1" t="s">
        <v>17</v>
      </c>
      <c r="D15" s="1"/>
      <c r="E15" s="9" t="s">
        <v>25</v>
      </c>
      <c r="F15" s="11" t="str">
        <f t="shared" si="0"/>
        <v>Défaite</v>
      </c>
      <c r="G15" s="12" t="str">
        <f t="shared" si="2"/>
        <v>0</v>
      </c>
      <c r="H15" s="12" t="str">
        <f t="shared" si="3"/>
        <v>OUI</v>
      </c>
      <c r="I15" s="9">
        <v>0</v>
      </c>
      <c r="J15" s="13">
        <v>2.1</v>
      </c>
      <c r="K15" s="13">
        <v>3.1</v>
      </c>
      <c r="L15" s="13">
        <v>3.8</v>
      </c>
      <c r="M15" s="9">
        <v>3</v>
      </c>
      <c r="N15" s="12" t="str">
        <f t="shared" si="4"/>
        <v>NON</v>
      </c>
      <c r="O15" s="11" t="str">
        <f t="shared" si="5"/>
        <v>3</v>
      </c>
      <c r="P15" s="11" t="str">
        <f t="shared" si="1"/>
        <v>Victoire</v>
      </c>
      <c r="Q15" s="9" t="s">
        <v>18</v>
      </c>
      <c r="Y15" s="27" t="s">
        <v>34</v>
      </c>
    </row>
    <row r="16" spans="1:30" ht="15.75" x14ac:dyDescent="0.3">
      <c r="A16" s="9">
        <v>2</v>
      </c>
      <c r="B16" s="10">
        <v>42602</v>
      </c>
      <c r="C16" s="1" t="s">
        <v>17</v>
      </c>
      <c r="D16" s="1"/>
      <c r="E16" s="9" t="s">
        <v>27</v>
      </c>
      <c r="F16" s="11" t="str">
        <f t="shared" si="0"/>
        <v>Défaite</v>
      </c>
      <c r="G16" s="12" t="str">
        <f t="shared" si="2"/>
        <v>0</v>
      </c>
      <c r="H16" s="12" t="str">
        <f t="shared" si="3"/>
        <v>OUI</v>
      </c>
      <c r="I16" s="9">
        <v>0</v>
      </c>
      <c r="J16" s="13">
        <v>2.35</v>
      </c>
      <c r="K16" s="13">
        <v>3</v>
      </c>
      <c r="L16" s="13">
        <v>3.3</v>
      </c>
      <c r="M16" s="9">
        <v>1</v>
      </c>
      <c r="N16" s="12" t="str">
        <f t="shared" si="4"/>
        <v>NON</v>
      </c>
      <c r="O16" s="11" t="str">
        <f t="shared" si="5"/>
        <v>3</v>
      </c>
      <c r="P16" s="11" t="str">
        <f t="shared" si="1"/>
        <v>Victoire</v>
      </c>
      <c r="Q16" s="9" t="s">
        <v>20</v>
      </c>
      <c r="S16" s="26"/>
      <c r="T16" s="26"/>
      <c r="U16" s="26"/>
      <c r="W16" s="26"/>
      <c r="X16" s="26"/>
      <c r="Y16" s="27" t="s">
        <v>27</v>
      </c>
    </row>
    <row r="17" spans="1:25" x14ac:dyDescent="0.25">
      <c r="A17" s="9">
        <v>2</v>
      </c>
      <c r="B17" s="10">
        <v>42602</v>
      </c>
      <c r="C17" s="1" t="s">
        <v>17</v>
      </c>
      <c r="D17" s="1"/>
      <c r="E17" s="9" t="s">
        <v>37</v>
      </c>
      <c r="F17" s="11" t="str">
        <f t="shared" si="0"/>
        <v>Victoire</v>
      </c>
      <c r="G17" s="12" t="str">
        <f t="shared" si="2"/>
        <v>3</v>
      </c>
      <c r="H17" s="12" t="str">
        <f t="shared" si="3"/>
        <v>OUI</v>
      </c>
      <c r="I17" s="9">
        <v>2</v>
      </c>
      <c r="J17" s="13">
        <v>2</v>
      </c>
      <c r="K17" s="13">
        <v>3.25</v>
      </c>
      <c r="L17" s="13">
        <v>3.9</v>
      </c>
      <c r="M17" s="9">
        <v>0</v>
      </c>
      <c r="N17" s="12" t="str">
        <f t="shared" si="4"/>
        <v>NON</v>
      </c>
      <c r="O17" s="11" t="str">
        <f t="shared" si="5"/>
        <v>0</v>
      </c>
      <c r="P17" s="11" t="str">
        <f t="shared" si="1"/>
        <v>Défaite</v>
      </c>
      <c r="Q17" s="9" t="s">
        <v>34</v>
      </c>
      <c r="Y17" s="27" t="s">
        <v>36</v>
      </c>
    </row>
    <row r="18" spans="1:25" x14ac:dyDescent="0.25">
      <c r="A18" s="9">
        <v>2</v>
      </c>
      <c r="B18" s="10">
        <v>42602</v>
      </c>
      <c r="C18" s="1" t="s">
        <v>17</v>
      </c>
      <c r="D18" s="1"/>
      <c r="E18" s="9" t="s">
        <v>33</v>
      </c>
      <c r="F18" s="11" t="str">
        <f t="shared" si="0"/>
        <v>Victoire</v>
      </c>
      <c r="G18" s="12" t="str">
        <f t="shared" si="2"/>
        <v>3</v>
      </c>
      <c r="H18" s="12" t="str">
        <f t="shared" si="3"/>
        <v>OUI</v>
      </c>
      <c r="I18" s="9">
        <v>4</v>
      </c>
      <c r="J18" s="13">
        <v>2.5499999999999998</v>
      </c>
      <c r="K18" s="13">
        <v>3.1</v>
      </c>
      <c r="L18" s="13">
        <v>2.85</v>
      </c>
      <c r="M18" s="9">
        <v>1</v>
      </c>
      <c r="N18" s="12" t="str">
        <f t="shared" si="4"/>
        <v>NON</v>
      </c>
      <c r="O18" s="11" t="str">
        <f t="shared" si="5"/>
        <v>0</v>
      </c>
      <c r="P18" s="11" t="str">
        <f t="shared" si="1"/>
        <v>Défaite</v>
      </c>
      <c r="Q18" s="9" t="s">
        <v>22</v>
      </c>
      <c r="Y18" s="27" t="s">
        <v>19</v>
      </c>
    </row>
    <row r="19" spans="1:25" x14ac:dyDescent="0.25">
      <c r="A19" s="9">
        <v>2</v>
      </c>
      <c r="B19" s="10">
        <v>42603</v>
      </c>
      <c r="C19" s="1" t="s">
        <v>17</v>
      </c>
      <c r="D19" s="1"/>
      <c r="E19" s="9" t="s">
        <v>21</v>
      </c>
      <c r="F19" s="11" t="str">
        <f t="shared" si="0"/>
        <v>Victoire</v>
      </c>
      <c r="G19" s="12" t="str">
        <f t="shared" si="2"/>
        <v>3</v>
      </c>
      <c r="H19" s="12" t="str">
        <f t="shared" si="3"/>
        <v>NON</v>
      </c>
      <c r="I19" s="9">
        <v>2</v>
      </c>
      <c r="J19" s="13">
        <v>2.8</v>
      </c>
      <c r="K19" s="13">
        <v>3.1</v>
      </c>
      <c r="L19" s="13">
        <v>2.6</v>
      </c>
      <c r="M19" s="9">
        <v>1</v>
      </c>
      <c r="N19" s="12" t="str">
        <f t="shared" si="4"/>
        <v>OUI</v>
      </c>
      <c r="O19" s="11" t="str">
        <f t="shared" si="5"/>
        <v>0</v>
      </c>
      <c r="P19" s="11" t="str">
        <f t="shared" si="1"/>
        <v>Défaite</v>
      </c>
      <c r="Q19" s="9" t="s">
        <v>32</v>
      </c>
      <c r="Y19" s="27" t="s">
        <v>37</v>
      </c>
    </row>
    <row r="20" spans="1:25" x14ac:dyDescent="0.25">
      <c r="A20" s="9">
        <v>2</v>
      </c>
      <c r="B20" s="10">
        <v>42603</v>
      </c>
      <c r="C20" s="1" t="s">
        <v>17</v>
      </c>
      <c r="D20" s="1"/>
      <c r="E20" s="9" t="s">
        <v>19</v>
      </c>
      <c r="F20" s="11" t="str">
        <f t="shared" si="0"/>
        <v>Victoire</v>
      </c>
      <c r="G20" s="12" t="str">
        <f t="shared" si="2"/>
        <v>3</v>
      </c>
      <c r="H20" s="12" t="str">
        <f t="shared" si="3"/>
        <v>OUI</v>
      </c>
      <c r="I20" s="9">
        <v>3</v>
      </c>
      <c r="J20" s="13">
        <v>1.1000000000000001</v>
      </c>
      <c r="K20" s="13">
        <v>9</v>
      </c>
      <c r="L20" s="13">
        <v>25</v>
      </c>
      <c r="M20" s="9">
        <v>0</v>
      </c>
      <c r="N20" s="12" t="str">
        <f t="shared" si="4"/>
        <v>NON</v>
      </c>
      <c r="O20" s="11" t="str">
        <f t="shared" si="5"/>
        <v>0</v>
      </c>
      <c r="P20" s="11" t="str">
        <f t="shared" si="1"/>
        <v>Défaite</v>
      </c>
      <c r="Q20" s="9" t="s">
        <v>28</v>
      </c>
      <c r="Y20" s="32" t="s">
        <v>23</v>
      </c>
    </row>
    <row r="21" spans="1:25" x14ac:dyDescent="0.25">
      <c r="A21" s="9">
        <v>2</v>
      </c>
      <c r="B21" s="10">
        <v>42603</v>
      </c>
      <c r="C21" s="1" t="s">
        <v>17</v>
      </c>
      <c r="D21" s="1"/>
      <c r="E21" s="14" t="s">
        <v>23</v>
      </c>
      <c r="F21" s="11" t="str">
        <f t="shared" si="0"/>
        <v>Victoire</v>
      </c>
      <c r="G21" s="12" t="str">
        <f t="shared" si="2"/>
        <v>3</v>
      </c>
      <c r="H21" s="12" t="str">
        <f t="shared" si="3"/>
        <v>OUI</v>
      </c>
      <c r="I21" s="9">
        <v>3</v>
      </c>
      <c r="J21" s="13">
        <v>2.2999999999999998</v>
      </c>
      <c r="K21" s="13">
        <v>3</v>
      </c>
      <c r="L21" s="13">
        <v>3.4</v>
      </c>
      <c r="M21" s="9">
        <v>1</v>
      </c>
      <c r="N21" s="12" t="str">
        <f t="shared" si="4"/>
        <v>NON</v>
      </c>
      <c r="O21" s="11" t="str">
        <f t="shared" si="5"/>
        <v>0</v>
      </c>
      <c r="P21" s="11" t="str">
        <f t="shared" si="1"/>
        <v>Défaite</v>
      </c>
      <c r="Q21" s="9" t="s">
        <v>30</v>
      </c>
      <c r="Y21" s="27" t="s">
        <v>33</v>
      </c>
    </row>
    <row r="22" spans="1:25" x14ac:dyDescent="0.25">
      <c r="A22" s="9">
        <v>3</v>
      </c>
      <c r="B22" s="10">
        <v>42608</v>
      </c>
      <c r="C22" s="1" t="s">
        <v>17</v>
      </c>
      <c r="D22" s="1"/>
      <c r="E22" s="9" t="s">
        <v>32</v>
      </c>
      <c r="F22" s="11" t="str">
        <f t="shared" si="0"/>
        <v>Victoire</v>
      </c>
      <c r="G22" s="12" t="str">
        <f t="shared" si="2"/>
        <v>3</v>
      </c>
      <c r="H22" s="12" t="str">
        <f t="shared" si="3"/>
        <v>OUI</v>
      </c>
      <c r="I22" s="9">
        <v>2</v>
      </c>
      <c r="J22" s="13">
        <v>1.82</v>
      </c>
      <c r="K22" s="13">
        <v>3.5</v>
      </c>
      <c r="L22" s="13">
        <v>4.5</v>
      </c>
      <c r="M22" s="9">
        <v>0</v>
      </c>
      <c r="N22" s="12" t="str">
        <f t="shared" si="4"/>
        <v>NON</v>
      </c>
      <c r="O22" s="11" t="str">
        <f t="shared" si="5"/>
        <v>0</v>
      </c>
      <c r="P22" s="11" t="str">
        <f t="shared" si="1"/>
        <v>Défaite</v>
      </c>
      <c r="Q22" s="14" t="s">
        <v>25</v>
      </c>
      <c r="V22"/>
      <c r="Y22" s="27"/>
    </row>
    <row r="23" spans="1:25" x14ac:dyDescent="0.25">
      <c r="A23" s="9">
        <v>3</v>
      </c>
      <c r="B23" s="10">
        <v>42609</v>
      </c>
      <c r="C23" s="1" t="s">
        <v>17</v>
      </c>
      <c r="D23" s="1"/>
      <c r="E23" s="9" t="s">
        <v>26</v>
      </c>
      <c r="F23" s="11" t="str">
        <f t="shared" si="0"/>
        <v>Victoire</v>
      </c>
      <c r="G23" s="12" t="str">
        <f t="shared" si="2"/>
        <v>3</v>
      </c>
      <c r="H23" s="12" t="str">
        <f t="shared" si="3"/>
        <v>NON</v>
      </c>
      <c r="I23" s="9">
        <v>4</v>
      </c>
      <c r="J23" s="13">
        <v>4.75</v>
      </c>
      <c r="K23" s="13">
        <v>3.5</v>
      </c>
      <c r="L23" s="13">
        <v>1.75</v>
      </c>
      <c r="M23" s="9">
        <v>2</v>
      </c>
      <c r="N23" s="12" t="str">
        <f t="shared" si="4"/>
        <v>OUI</v>
      </c>
      <c r="O23" s="11" t="str">
        <f t="shared" si="5"/>
        <v>0</v>
      </c>
      <c r="P23" s="11" t="str">
        <f t="shared" si="1"/>
        <v>Défaite</v>
      </c>
      <c r="Q23" s="9" t="s">
        <v>35</v>
      </c>
      <c r="V23"/>
      <c r="Y23" s="27"/>
    </row>
    <row r="24" spans="1:25" x14ac:dyDescent="0.25">
      <c r="A24" s="9">
        <v>3</v>
      </c>
      <c r="B24" s="10">
        <v>42609</v>
      </c>
      <c r="C24" s="1" t="s">
        <v>17</v>
      </c>
      <c r="D24" s="1"/>
      <c r="E24" s="9" t="s">
        <v>36</v>
      </c>
      <c r="F24" s="11" t="str">
        <f t="shared" si="0"/>
        <v>Nul</v>
      </c>
      <c r="G24" s="12" t="str">
        <f t="shared" si="2"/>
        <v>1</v>
      </c>
      <c r="H24" s="12" t="str">
        <f t="shared" si="3"/>
        <v>OUI</v>
      </c>
      <c r="I24" s="9">
        <v>1</v>
      </c>
      <c r="J24" s="13">
        <v>2.5499999999999998</v>
      </c>
      <c r="K24" s="13">
        <v>3</v>
      </c>
      <c r="L24" s="13">
        <v>3.1</v>
      </c>
      <c r="M24" s="9">
        <v>1</v>
      </c>
      <c r="N24" s="12" t="str">
        <f t="shared" si="4"/>
        <v>NON</v>
      </c>
      <c r="O24" s="11" t="str">
        <f t="shared" si="5"/>
        <v>1</v>
      </c>
      <c r="P24" s="11" t="str">
        <f t="shared" si="1"/>
        <v>Nul</v>
      </c>
      <c r="Q24" s="9" t="s">
        <v>29</v>
      </c>
      <c r="V24"/>
      <c r="Y24" s="27"/>
    </row>
    <row r="25" spans="1:25" x14ac:dyDescent="0.25">
      <c r="A25" s="9">
        <v>3</v>
      </c>
      <c r="B25" s="10">
        <v>42609</v>
      </c>
      <c r="C25" s="1" t="s">
        <v>17</v>
      </c>
      <c r="D25" s="1"/>
      <c r="E25" s="9" t="s">
        <v>34</v>
      </c>
      <c r="F25" s="11" t="str">
        <f t="shared" si="0"/>
        <v>Défaite</v>
      </c>
      <c r="G25" s="12" t="str">
        <f t="shared" si="2"/>
        <v>0</v>
      </c>
      <c r="H25" s="12" t="str">
        <f t="shared" si="3"/>
        <v>OUI</v>
      </c>
      <c r="I25" s="9">
        <v>0</v>
      </c>
      <c r="J25" s="13">
        <v>2.1</v>
      </c>
      <c r="K25" s="13">
        <v>3.25</v>
      </c>
      <c r="L25" s="13">
        <v>3.5</v>
      </c>
      <c r="M25" s="9">
        <v>2</v>
      </c>
      <c r="N25" s="12" t="str">
        <f t="shared" si="4"/>
        <v>NON</v>
      </c>
      <c r="O25" s="11" t="str">
        <f t="shared" si="5"/>
        <v>3</v>
      </c>
      <c r="P25" s="11" t="str">
        <f t="shared" si="1"/>
        <v>Victoire</v>
      </c>
      <c r="Q25" s="9" t="s">
        <v>21</v>
      </c>
      <c r="V25"/>
      <c r="Y25" s="27"/>
    </row>
    <row r="26" spans="1:25" x14ac:dyDescent="0.25">
      <c r="A26" s="9">
        <v>3</v>
      </c>
      <c r="B26" s="10">
        <v>42609</v>
      </c>
      <c r="C26" s="1" t="s">
        <v>17</v>
      </c>
      <c r="D26" s="1"/>
      <c r="E26" s="9" t="s">
        <v>24</v>
      </c>
      <c r="F26" s="11" t="str">
        <f t="shared" si="0"/>
        <v>Victoire</v>
      </c>
      <c r="G26" s="12" t="str">
        <f t="shared" si="2"/>
        <v>3</v>
      </c>
      <c r="H26" s="12" t="str">
        <f t="shared" si="3"/>
        <v>OUI</v>
      </c>
      <c r="I26" s="9">
        <v>2</v>
      </c>
      <c r="J26" s="13">
        <v>2.15</v>
      </c>
      <c r="K26" s="13">
        <v>3.1</v>
      </c>
      <c r="L26" s="13">
        <v>3.6</v>
      </c>
      <c r="M26" s="9">
        <v>0</v>
      </c>
      <c r="N26" s="12" t="str">
        <f t="shared" si="4"/>
        <v>NON</v>
      </c>
      <c r="O26" s="11" t="str">
        <f t="shared" si="5"/>
        <v>0</v>
      </c>
      <c r="P26" s="11" t="str">
        <f t="shared" si="1"/>
        <v>Défaite</v>
      </c>
      <c r="Q26" s="28" t="s">
        <v>18</v>
      </c>
      <c r="V26"/>
      <c r="Y26" s="27"/>
    </row>
    <row r="27" spans="1:25" x14ac:dyDescent="0.25">
      <c r="A27" s="9">
        <v>3</v>
      </c>
      <c r="B27" s="10">
        <v>42609</v>
      </c>
      <c r="C27" s="1" t="s">
        <v>17</v>
      </c>
      <c r="D27" s="1"/>
      <c r="E27" s="9" t="s">
        <v>30</v>
      </c>
      <c r="F27" s="11" t="str">
        <f t="shared" si="0"/>
        <v>Nul</v>
      </c>
      <c r="G27" s="12" t="str">
        <f t="shared" si="2"/>
        <v>1</v>
      </c>
      <c r="H27" s="12" t="str">
        <f t="shared" si="3"/>
        <v>OUI</v>
      </c>
      <c r="I27" s="9">
        <v>1</v>
      </c>
      <c r="J27" s="13">
        <v>2.2999999999999998</v>
      </c>
      <c r="K27" s="13">
        <v>3.1</v>
      </c>
      <c r="L27" s="13">
        <v>3.25</v>
      </c>
      <c r="M27" s="9">
        <v>1</v>
      </c>
      <c r="N27" s="12" t="str">
        <f t="shared" si="4"/>
        <v>NON</v>
      </c>
      <c r="O27" s="11" t="str">
        <f t="shared" si="5"/>
        <v>1</v>
      </c>
      <c r="P27" s="11" t="str">
        <f t="shared" si="1"/>
        <v>Nul</v>
      </c>
      <c r="Q27" s="9" t="s">
        <v>37</v>
      </c>
      <c r="V27"/>
      <c r="Y27" s="27"/>
    </row>
    <row r="28" spans="1:25" x14ac:dyDescent="0.25">
      <c r="A28" s="9">
        <v>3</v>
      </c>
      <c r="B28" s="10">
        <v>42609</v>
      </c>
      <c r="C28" s="1" t="s">
        <v>17</v>
      </c>
      <c r="D28" s="1"/>
      <c r="E28" s="9" t="s">
        <v>28</v>
      </c>
      <c r="F28" s="11" t="str">
        <f t="shared" si="0"/>
        <v>Victoire</v>
      </c>
      <c r="G28" s="12" t="str">
        <f t="shared" si="2"/>
        <v>3</v>
      </c>
      <c r="H28" s="12" t="str">
        <f t="shared" si="3"/>
        <v>OUI</v>
      </c>
      <c r="I28" s="9">
        <v>2</v>
      </c>
      <c r="J28" s="13">
        <v>2.35</v>
      </c>
      <c r="K28" s="13">
        <v>3.1</v>
      </c>
      <c r="L28" s="13">
        <v>3.25</v>
      </c>
      <c r="M28" s="9">
        <v>0</v>
      </c>
      <c r="N28" s="12" t="str">
        <f t="shared" si="4"/>
        <v>NON</v>
      </c>
      <c r="O28" s="11" t="str">
        <f t="shared" si="5"/>
        <v>0</v>
      </c>
      <c r="P28" s="11" t="str">
        <f t="shared" si="1"/>
        <v>Défaite</v>
      </c>
      <c r="Q28" s="9" t="s">
        <v>31</v>
      </c>
      <c r="V28"/>
      <c r="Y28" s="27"/>
    </row>
    <row r="29" spans="1:25" x14ac:dyDescent="0.25">
      <c r="A29" s="9"/>
      <c r="B29" s="10"/>
      <c r="C29" s="1"/>
      <c r="D29" s="1"/>
      <c r="E29" s="9"/>
      <c r="F29" s="11" t="str">
        <f t="shared" si="0"/>
        <v/>
      </c>
      <c r="G29" s="12" t="str">
        <f t="shared" si="2"/>
        <v/>
      </c>
      <c r="H29" s="12" t="str">
        <f t="shared" si="3"/>
        <v/>
      </c>
      <c r="I29" s="9"/>
      <c r="J29" s="13"/>
      <c r="K29" s="13"/>
      <c r="L29" s="13"/>
      <c r="M29" s="9"/>
      <c r="N29" s="12" t="str">
        <f t="shared" si="4"/>
        <v/>
      </c>
      <c r="O29" s="11" t="str">
        <f t="shared" si="5"/>
        <v/>
      </c>
      <c r="P29" s="11" t="str">
        <f t="shared" si="1"/>
        <v/>
      </c>
      <c r="Q29" s="9"/>
    </row>
    <row r="30" spans="1:25" x14ac:dyDescent="0.25">
      <c r="A30" s="9"/>
      <c r="B30" s="10"/>
      <c r="C30" s="1"/>
      <c r="D30" s="1"/>
      <c r="E30" s="9"/>
      <c r="F30" s="11" t="str">
        <f t="shared" si="0"/>
        <v/>
      </c>
      <c r="G30" s="12" t="str">
        <f t="shared" si="2"/>
        <v/>
      </c>
      <c r="H30" s="12" t="str">
        <f t="shared" si="3"/>
        <v/>
      </c>
      <c r="I30" s="9"/>
      <c r="J30" s="13"/>
      <c r="K30" s="13"/>
      <c r="L30" s="13"/>
      <c r="M30" s="9"/>
      <c r="N30" s="12" t="str">
        <f t="shared" si="4"/>
        <v/>
      </c>
      <c r="O30" s="11" t="str">
        <f t="shared" si="5"/>
        <v/>
      </c>
      <c r="P30" s="11" t="str">
        <f t="shared" si="1"/>
        <v/>
      </c>
      <c r="Q30" s="9"/>
    </row>
    <row r="31" spans="1:25" x14ac:dyDescent="0.25">
      <c r="A31" s="9"/>
      <c r="B31" s="10"/>
      <c r="C31" s="1"/>
      <c r="D31" s="1"/>
      <c r="E31" s="9"/>
      <c r="F31" s="11"/>
      <c r="G31" s="12"/>
      <c r="H31" s="12"/>
      <c r="I31" s="9"/>
      <c r="J31" s="13"/>
      <c r="K31" s="13"/>
      <c r="L31" s="13"/>
      <c r="M31" s="9"/>
      <c r="N31" s="12"/>
      <c r="O31" s="11"/>
      <c r="P31" s="11"/>
      <c r="Q31" s="9"/>
    </row>
    <row r="32" spans="1:25" x14ac:dyDescent="0.25">
      <c r="A32" s="9"/>
      <c r="B32" s="10"/>
      <c r="C32" s="1"/>
      <c r="D32" s="1"/>
      <c r="E32" s="9"/>
      <c r="F32" s="11" t="str">
        <f t="shared" si="0"/>
        <v/>
      </c>
      <c r="G32" s="12" t="str">
        <f t="shared" si="2"/>
        <v/>
      </c>
      <c r="H32" s="12" t="str">
        <f t="shared" si="3"/>
        <v/>
      </c>
      <c r="I32" s="9"/>
      <c r="J32" s="13"/>
      <c r="K32" s="13"/>
      <c r="L32" s="13"/>
      <c r="M32" s="9"/>
      <c r="N32" s="12" t="str">
        <f t="shared" si="4"/>
        <v/>
      </c>
      <c r="O32" s="11" t="str">
        <f t="shared" si="5"/>
        <v/>
      </c>
      <c r="P32" s="11" t="str">
        <f t="shared" si="1"/>
        <v/>
      </c>
      <c r="Q32" s="9"/>
    </row>
    <row r="33" spans="1:17" x14ac:dyDescent="0.25">
      <c r="A33" s="9"/>
      <c r="B33" s="10"/>
      <c r="C33" s="1"/>
      <c r="D33" s="1"/>
      <c r="E33" s="9"/>
      <c r="F33" s="11" t="str">
        <f t="shared" si="0"/>
        <v/>
      </c>
      <c r="G33" s="12" t="str">
        <f t="shared" si="2"/>
        <v/>
      </c>
      <c r="H33" s="12" t="str">
        <f t="shared" si="3"/>
        <v/>
      </c>
      <c r="I33" s="9"/>
      <c r="J33" s="13"/>
      <c r="K33" s="13"/>
      <c r="L33" s="13"/>
      <c r="M33" s="9"/>
      <c r="N33" s="12" t="str">
        <f t="shared" si="4"/>
        <v/>
      </c>
      <c r="O33" s="11" t="str">
        <f t="shared" si="5"/>
        <v/>
      </c>
      <c r="P33" s="11" t="str">
        <f t="shared" si="1"/>
        <v/>
      </c>
      <c r="Q33" s="9"/>
    </row>
    <row r="34" spans="1:17" x14ac:dyDescent="0.25">
      <c r="A34" s="9"/>
      <c r="B34" s="10"/>
      <c r="C34" s="1"/>
      <c r="D34" s="1"/>
      <c r="E34" s="9"/>
      <c r="F34" s="11" t="str">
        <f t="shared" si="0"/>
        <v/>
      </c>
      <c r="G34" s="12" t="str">
        <f t="shared" si="2"/>
        <v/>
      </c>
      <c r="H34" s="12" t="str">
        <f t="shared" si="3"/>
        <v/>
      </c>
      <c r="I34" s="9"/>
      <c r="J34" s="13"/>
      <c r="K34" s="13"/>
      <c r="L34" s="13"/>
      <c r="M34" s="9"/>
      <c r="N34" s="12" t="str">
        <f t="shared" si="4"/>
        <v/>
      </c>
      <c r="O34" s="11" t="str">
        <f t="shared" si="5"/>
        <v/>
      </c>
      <c r="P34" s="11" t="str">
        <f t="shared" si="1"/>
        <v/>
      </c>
      <c r="Q34" s="9"/>
    </row>
    <row r="35" spans="1:17" x14ac:dyDescent="0.25">
      <c r="A35" s="9"/>
      <c r="B35" s="10"/>
      <c r="C35" s="1"/>
      <c r="D35" s="1"/>
      <c r="E35" s="9"/>
      <c r="F35" s="11" t="str">
        <f t="shared" si="0"/>
        <v/>
      </c>
      <c r="G35" s="12" t="str">
        <f t="shared" si="2"/>
        <v/>
      </c>
      <c r="H35" s="12" t="str">
        <f t="shared" si="3"/>
        <v/>
      </c>
      <c r="I35" s="9"/>
      <c r="J35" s="13"/>
      <c r="K35" s="13"/>
      <c r="L35" s="13"/>
      <c r="M35" s="9"/>
      <c r="N35" s="12" t="str">
        <f t="shared" si="4"/>
        <v/>
      </c>
      <c r="O35" s="11" t="str">
        <f t="shared" si="5"/>
        <v/>
      </c>
      <c r="P35" s="11" t="str">
        <f t="shared" si="1"/>
        <v/>
      </c>
      <c r="Q35" s="9"/>
    </row>
    <row r="36" spans="1:17" x14ac:dyDescent="0.25">
      <c r="A36" s="9"/>
      <c r="B36" s="10"/>
      <c r="C36" s="1"/>
      <c r="D36" s="1"/>
      <c r="E36" s="9"/>
      <c r="F36" s="11" t="str">
        <f t="shared" si="0"/>
        <v/>
      </c>
      <c r="G36" s="12" t="str">
        <f t="shared" si="2"/>
        <v/>
      </c>
      <c r="H36" s="12" t="str">
        <f t="shared" si="3"/>
        <v/>
      </c>
      <c r="I36" s="9"/>
      <c r="J36" s="13"/>
      <c r="K36" s="13"/>
      <c r="L36" s="13"/>
      <c r="M36" s="9"/>
      <c r="N36" s="12" t="str">
        <f t="shared" si="4"/>
        <v/>
      </c>
      <c r="O36" s="11" t="str">
        <f t="shared" si="5"/>
        <v/>
      </c>
      <c r="P36" s="11" t="str">
        <f t="shared" si="1"/>
        <v/>
      </c>
      <c r="Q36" s="9"/>
    </row>
    <row r="37" spans="1:17" x14ac:dyDescent="0.25">
      <c r="A37" s="9"/>
      <c r="B37" s="10"/>
      <c r="C37" s="1"/>
      <c r="D37" s="1"/>
      <c r="E37" s="9"/>
      <c r="F37" s="11" t="str">
        <f t="shared" si="0"/>
        <v/>
      </c>
      <c r="G37" s="12" t="str">
        <f t="shared" si="2"/>
        <v/>
      </c>
      <c r="H37" s="12" t="str">
        <f t="shared" si="3"/>
        <v/>
      </c>
      <c r="I37" s="9"/>
      <c r="J37" s="13"/>
      <c r="K37" s="13"/>
      <c r="L37" s="13"/>
      <c r="M37" s="9"/>
      <c r="N37" s="12" t="str">
        <f t="shared" si="4"/>
        <v/>
      </c>
      <c r="O37" s="11" t="str">
        <f t="shared" si="5"/>
        <v/>
      </c>
      <c r="P37" s="11" t="str">
        <f t="shared" si="1"/>
        <v/>
      </c>
      <c r="Q37" s="9"/>
    </row>
    <row r="38" spans="1:17" x14ac:dyDescent="0.25">
      <c r="A38" s="9"/>
      <c r="B38" s="10"/>
      <c r="C38" s="1"/>
      <c r="D38" s="1"/>
      <c r="E38" s="9"/>
      <c r="F38" s="11" t="str">
        <f t="shared" si="0"/>
        <v/>
      </c>
      <c r="G38" s="12" t="str">
        <f t="shared" si="2"/>
        <v/>
      </c>
      <c r="H38" s="12" t="str">
        <f t="shared" si="3"/>
        <v/>
      </c>
      <c r="I38" s="9"/>
      <c r="J38" s="13"/>
      <c r="K38" s="13"/>
      <c r="L38" s="13"/>
      <c r="M38" s="9"/>
      <c r="N38" s="12" t="str">
        <f t="shared" si="4"/>
        <v/>
      </c>
      <c r="O38" s="11" t="str">
        <f t="shared" si="5"/>
        <v/>
      </c>
      <c r="P38" s="11" t="str">
        <f t="shared" si="1"/>
        <v/>
      </c>
      <c r="Q38" s="9"/>
    </row>
    <row r="39" spans="1:17" x14ac:dyDescent="0.25">
      <c r="A39" s="9"/>
      <c r="B39" s="10"/>
      <c r="C39" s="1"/>
      <c r="D39" s="1"/>
      <c r="E39" s="9"/>
      <c r="F39" s="11" t="str">
        <f t="shared" si="0"/>
        <v/>
      </c>
      <c r="G39" s="12" t="str">
        <f t="shared" si="2"/>
        <v/>
      </c>
      <c r="H39" s="12" t="str">
        <f t="shared" si="3"/>
        <v/>
      </c>
      <c r="I39" s="9"/>
      <c r="J39" s="13"/>
      <c r="K39" s="13"/>
      <c r="L39" s="13"/>
      <c r="M39" s="9"/>
      <c r="N39" s="12" t="str">
        <f t="shared" si="4"/>
        <v/>
      </c>
      <c r="O39" s="11" t="str">
        <f t="shared" si="5"/>
        <v/>
      </c>
      <c r="P39" s="11" t="str">
        <f t="shared" si="1"/>
        <v/>
      </c>
      <c r="Q39" s="9"/>
    </row>
    <row r="40" spans="1:17" x14ac:dyDescent="0.25">
      <c r="J40" s="13"/>
      <c r="K40" s="13"/>
      <c r="L40" s="13"/>
    </row>
    <row r="41" spans="1:17" x14ac:dyDescent="0.25">
      <c r="J41" s="13"/>
      <c r="K41" s="13"/>
      <c r="L41" s="13"/>
    </row>
    <row r="42" spans="1:17" x14ac:dyDescent="0.25">
      <c r="J42" s="13"/>
      <c r="K42" s="13"/>
      <c r="L42" s="13"/>
    </row>
    <row r="43" spans="1:17" x14ac:dyDescent="0.25">
      <c r="J43" s="13"/>
      <c r="K43" s="13"/>
      <c r="L43" s="13"/>
    </row>
    <row r="44" spans="1:17" x14ac:dyDescent="0.25">
      <c r="J44" s="13"/>
      <c r="K44" s="13"/>
      <c r="L44" s="13"/>
    </row>
    <row r="45" spans="1:17" x14ac:dyDescent="0.25">
      <c r="J45" s="13"/>
      <c r="K45" s="13"/>
      <c r="L45" s="13"/>
    </row>
    <row r="46" spans="1:17" x14ac:dyDescent="0.25">
      <c r="J46" s="13"/>
      <c r="K46" s="13"/>
      <c r="L46" s="13"/>
    </row>
    <row r="47" spans="1:17" x14ac:dyDescent="0.25">
      <c r="J47" s="13"/>
      <c r="K47" s="13"/>
      <c r="L47" s="13"/>
    </row>
    <row r="48" spans="1:17" x14ac:dyDescent="0.25">
      <c r="J48" s="13"/>
      <c r="K48" s="13"/>
      <c r="L48" s="13"/>
    </row>
    <row r="49" spans="10:12" x14ac:dyDescent="0.25">
      <c r="J49" s="13"/>
      <c r="K49" s="13"/>
      <c r="L49" s="13"/>
    </row>
    <row r="50" spans="10:12" x14ac:dyDescent="0.25">
      <c r="J50" s="13"/>
      <c r="K50" s="13"/>
      <c r="L50" s="13"/>
    </row>
    <row r="51" spans="10:12" x14ac:dyDescent="0.25">
      <c r="J51" s="13"/>
      <c r="K51" s="13"/>
      <c r="L51" s="13"/>
    </row>
    <row r="52" spans="10:12" x14ac:dyDescent="0.25">
      <c r="J52" s="13"/>
      <c r="K52" s="13"/>
      <c r="L52" s="13"/>
    </row>
    <row r="53" spans="10:12" x14ac:dyDescent="0.25">
      <c r="J53" s="13"/>
      <c r="K53" s="13"/>
      <c r="L53" s="13"/>
    </row>
    <row r="54" spans="10:12" x14ac:dyDescent="0.25">
      <c r="J54" s="13"/>
      <c r="K54" s="13"/>
      <c r="L54" s="13"/>
    </row>
    <row r="55" spans="10:12" x14ac:dyDescent="0.25">
      <c r="J55" s="13"/>
      <c r="K55" s="13"/>
      <c r="L55" s="13"/>
    </row>
    <row r="56" spans="10:12" x14ac:dyDescent="0.25">
      <c r="J56" s="13"/>
      <c r="K56" s="13"/>
      <c r="L56" s="13"/>
    </row>
    <row r="57" spans="10:12" x14ac:dyDescent="0.25">
      <c r="J57" s="13"/>
      <c r="K57" s="13"/>
      <c r="L57" s="13"/>
    </row>
    <row r="58" spans="10:12" x14ac:dyDescent="0.25">
      <c r="J58" s="13"/>
      <c r="K58" s="13"/>
      <c r="L58" s="13"/>
    </row>
    <row r="59" spans="10:12" x14ac:dyDescent="0.25">
      <c r="J59" s="13"/>
      <c r="K59" s="13"/>
      <c r="L59" s="13"/>
    </row>
    <row r="60" spans="10:12" x14ac:dyDescent="0.25">
      <c r="J60" s="13"/>
      <c r="K60" s="13"/>
      <c r="L60" s="13"/>
    </row>
    <row r="61" spans="10:12" x14ac:dyDescent="0.25">
      <c r="J61" s="13"/>
      <c r="K61" s="13"/>
      <c r="L61" s="13"/>
    </row>
    <row r="62" spans="10:12" x14ac:dyDescent="0.25">
      <c r="J62" s="13"/>
      <c r="K62" s="13"/>
      <c r="L62" s="13"/>
    </row>
    <row r="63" spans="10:12" x14ac:dyDescent="0.25">
      <c r="J63" s="13"/>
      <c r="K63" s="13"/>
      <c r="L63" s="13"/>
    </row>
    <row r="64" spans="10:12" x14ac:dyDescent="0.25">
      <c r="J64" s="13"/>
      <c r="K64" s="13"/>
      <c r="L64" s="13"/>
    </row>
    <row r="65" spans="10:12" x14ac:dyDescent="0.25">
      <c r="J65" s="13"/>
      <c r="K65" s="13"/>
      <c r="L65" s="13"/>
    </row>
    <row r="66" spans="10:12" x14ac:dyDescent="0.25">
      <c r="J66" s="13"/>
      <c r="K66" s="13"/>
      <c r="L66" s="13"/>
    </row>
    <row r="67" spans="10:12" x14ac:dyDescent="0.25">
      <c r="J67" s="13"/>
      <c r="K67" s="13"/>
      <c r="L67" s="13"/>
    </row>
    <row r="68" spans="10:12" x14ac:dyDescent="0.25">
      <c r="J68" s="13"/>
      <c r="K68" s="13"/>
      <c r="L68" s="13"/>
    </row>
    <row r="69" spans="10:12" x14ac:dyDescent="0.25">
      <c r="J69" s="13"/>
      <c r="K69" s="13"/>
      <c r="L69" s="13"/>
    </row>
    <row r="70" spans="10:12" x14ac:dyDescent="0.25">
      <c r="J70" s="13"/>
      <c r="K70" s="13"/>
      <c r="L70" s="13"/>
    </row>
    <row r="71" spans="10:12" x14ac:dyDescent="0.25">
      <c r="J71" s="13"/>
      <c r="K71" s="13"/>
      <c r="L71" s="13"/>
    </row>
    <row r="72" spans="10:12" x14ac:dyDescent="0.25">
      <c r="J72" s="13"/>
      <c r="K72" s="13"/>
      <c r="L72" s="13"/>
    </row>
    <row r="73" spans="10:12" x14ac:dyDescent="0.25">
      <c r="J73" s="13"/>
      <c r="K73" s="13"/>
      <c r="L73" s="13"/>
    </row>
    <row r="74" spans="10:12" x14ac:dyDescent="0.25">
      <c r="J74" s="13"/>
      <c r="K74" s="13"/>
      <c r="L74" s="13"/>
    </row>
    <row r="75" spans="10:12" x14ac:dyDescent="0.25">
      <c r="J75" s="13"/>
      <c r="K75" s="13"/>
      <c r="L75" s="13"/>
    </row>
    <row r="76" spans="10:12" x14ac:dyDescent="0.25">
      <c r="J76" s="13"/>
      <c r="K76" s="13"/>
      <c r="L76" s="13"/>
    </row>
    <row r="77" spans="10:12" x14ac:dyDescent="0.25">
      <c r="J77" s="13"/>
      <c r="K77" s="13"/>
      <c r="L77" s="13"/>
    </row>
    <row r="78" spans="10:12" x14ac:dyDescent="0.25">
      <c r="J78" s="13"/>
      <c r="K78" s="13"/>
      <c r="L78" s="13"/>
    </row>
    <row r="79" spans="10:12" x14ac:dyDescent="0.25">
      <c r="J79" s="13"/>
      <c r="K79" s="13"/>
      <c r="L79" s="13"/>
    </row>
    <row r="80" spans="10:12" x14ac:dyDescent="0.25">
      <c r="J80" s="13"/>
      <c r="K80" s="13"/>
      <c r="L80" s="13"/>
    </row>
    <row r="81" spans="10:12" x14ac:dyDescent="0.25">
      <c r="J81" s="13"/>
      <c r="K81" s="13"/>
      <c r="L81" s="13"/>
    </row>
    <row r="82" spans="10:12" x14ac:dyDescent="0.25">
      <c r="J82" s="13"/>
      <c r="K82" s="13"/>
      <c r="L82" s="13"/>
    </row>
    <row r="83" spans="10:12" x14ac:dyDescent="0.25">
      <c r="J83" s="13"/>
      <c r="K83" s="13"/>
      <c r="L83" s="13"/>
    </row>
    <row r="84" spans="10:12" x14ac:dyDescent="0.25">
      <c r="J84" s="13"/>
      <c r="K84" s="13"/>
      <c r="L84" s="13"/>
    </row>
    <row r="85" spans="10:12" x14ac:dyDescent="0.25">
      <c r="J85" s="13"/>
      <c r="K85" s="13"/>
      <c r="L85" s="13"/>
    </row>
    <row r="86" spans="10:12" x14ac:dyDescent="0.25">
      <c r="J86" s="13"/>
      <c r="K86" s="13"/>
      <c r="L86" s="13"/>
    </row>
    <row r="87" spans="10:12" x14ac:dyDescent="0.25">
      <c r="J87" s="13"/>
      <c r="K87" s="13"/>
      <c r="L87" s="13"/>
    </row>
    <row r="88" spans="10:12" x14ac:dyDescent="0.25">
      <c r="J88" s="13"/>
      <c r="K88" s="13"/>
      <c r="L88" s="13"/>
    </row>
    <row r="89" spans="10:12" x14ac:dyDescent="0.25">
      <c r="J89" s="13"/>
      <c r="K89" s="13"/>
      <c r="L89" s="13"/>
    </row>
    <row r="90" spans="10:12" x14ac:dyDescent="0.25">
      <c r="J90" s="13"/>
      <c r="K90" s="13"/>
      <c r="L90" s="13"/>
    </row>
    <row r="91" spans="10:12" x14ac:dyDescent="0.25">
      <c r="J91" s="13"/>
      <c r="K91" s="13"/>
      <c r="L91" s="13"/>
    </row>
    <row r="92" spans="10:12" x14ac:dyDescent="0.25">
      <c r="J92" s="13"/>
      <c r="K92" s="13"/>
      <c r="L92" s="13"/>
    </row>
    <row r="93" spans="10:12" x14ac:dyDescent="0.25">
      <c r="J93" s="13"/>
      <c r="K93" s="13"/>
      <c r="L93" s="13"/>
    </row>
    <row r="94" spans="10:12" x14ac:dyDescent="0.25">
      <c r="J94" s="13"/>
      <c r="K94" s="13"/>
      <c r="L94" s="13"/>
    </row>
    <row r="95" spans="10:12" x14ac:dyDescent="0.25">
      <c r="J95" s="13"/>
      <c r="K95" s="13"/>
      <c r="L95" s="13"/>
    </row>
    <row r="96" spans="10:12" x14ac:dyDescent="0.25">
      <c r="J96" s="13"/>
      <c r="K96" s="13"/>
      <c r="L96" s="13"/>
    </row>
    <row r="97" spans="10:12" x14ac:dyDescent="0.25">
      <c r="J97" s="13"/>
      <c r="K97" s="13"/>
      <c r="L97" s="13"/>
    </row>
    <row r="98" spans="10:12" x14ac:dyDescent="0.25">
      <c r="J98" s="13"/>
      <c r="K98" s="13"/>
      <c r="L98" s="13"/>
    </row>
  </sheetData>
  <sortState ref="V2:V21">
    <sortCondition ref="V2:V21"/>
  </sortState>
  <mergeCells count="1">
    <mergeCell ref="S2:S3"/>
  </mergeCells>
  <conditionalFormatting sqref="I3 M3">
    <cfRule type="top10" dxfId="64" priority="31" rank="1"/>
  </conditionalFormatting>
  <conditionalFormatting sqref="I4 M4">
    <cfRule type="top10" dxfId="63" priority="32" rank="1"/>
  </conditionalFormatting>
  <conditionalFormatting sqref="I5 M5">
    <cfRule type="top10" dxfId="62" priority="33" rank="1"/>
  </conditionalFormatting>
  <conditionalFormatting sqref="I6 M6">
    <cfRule type="top10" dxfId="61" priority="34" rank="1"/>
  </conditionalFormatting>
  <conditionalFormatting sqref="I7 M7">
    <cfRule type="top10" dxfId="60" priority="35" rank="1"/>
  </conditionalFormatting>
  <conditionalFormatting sqref="I8 M8">
    <cfRule type="top10" dxfId="59" priority="36" rank="1"/>
  </conditionalFormatting>
  <conditionalFormatting sqref="I9 M9">
    <cfRule type="top10" dxfId="58" priority="37" rank="1"/>
  </conditionalFormatting>
  <conditionalFormatting sqref="I10 M10">
    <cfRule type="top10" dxfId="57" priority="38" rank="1"/>
  </conditionalFormatting>
  <conditionalFormatting sqref="I11 M11">
    <cfRule type="top10" dxfId="56" priority="39" rank="1"/>
  </conditionalFormatting>
  <conditionalFormatting sqref="I12 M12">
    <cfRule type="top10" dxfId="55" priority="40" rank="1"/>
  </conditionalFormatting>
  <conditionalFormatting sqref="I13 M13">
    <cfRule type="top10" dxfId="54" priority="41" rank="1"/>
  </conditionalFormatting>
  <conditionalFormatting sqref="I14 M14">
    <cfRule type="top10" dxfId="53" priority="42" rank="1"/>
  </conditionalFormatting>
  <conditionalFormatting sqref="I15 M15">
    <cfRule type="top10" dxfId="52" priority="43" rank="1"/>
  </conditionalFormatting>
  <conditionalFormatting sqref="I16 M16">
    <cfRule type="top10" dxfId="51" priority="44" rank="1"/>
  </conditionalFormatting>
  <conditionalFormatting sqref="I17 M17">
    <cfRule type="top10" dxfId="50" priority="45" rank="1"/>
  </conditionalFormatting>
  <conditionalFormatting sqref="I18 M18">
    <cfRule type="top10" dxfId="49" priority="46" rank="1"/>
  </conditionalFormatting>
  <conditionalFormatting sqref="I19 M19">
    <cfRule type="top10" dxfId="48" priority="47" rank="1"/>
  </conditionalFormatting>
  <conditionalFormatting sqref="I20 M20">
    <cfRule type="top10" dxfId="47" priority="48" rank="1"/>
  </conditionalFormatting>
  <conditionalFormatting sqref="I21 M21">
    <cfRule type="top10" dxfId="46" priority="49" rank="1"/>
  </conditionalFormatting>
  <conditionalFormatting sqref="I24 M24">
    <cfRule type="top10" dxfId="45" priority="50" rank="1"/>
  </conditionalFormatting>
  <conditionalFormatting sqref="I25 M25">
    <cfRule type="top10" dxfId="44" priority="51" rank="1"/>
  </conditionalFormatting>
  <conditionalFormatting sqref="I39 M39">
    <cfRule type="top10" dxfId="43" priority="52" rank="1"/>
  </conditionalFormatting>
  <conditionalFormatting sqref="I38 M38">
    <cfRule type="top10" dxfId="42" priority="53" rank="1"/>
  </conditionalFormatting>
  <conditionalFormatting sqref="I37 M37">
    <cfRule type="top10" dxfId="41" priority="54" rank="1"/>
  </conditionalFormatting>
  <conditionalFormatting sqref="I36 M36">
    <cfRule type="top10" dxfId="40" priority="55" rank="1"/>
  </conditionalFormatting>
  <conditionalFormatting sqref="I35 M35">
    <cfRule type="top10" dxfId="39" priority="56" rank="1"/>
  </conditionalFormatting>
  <conditionalFormatting sqref="I34 M34">
    <cfRule type="top10" dxfId="38" priority="57" rank="1"/>
  </conditionalFormatting>
  <conditionalFormatting sqref="I33 M33">
    <cfRule type="top10" dxfId="37" priority="58" rank="1"/>
  </conditionalFormatting>
  <conditionalFormatting sqref="I32 M32">
    <cfRule type="top10" dxfId="36" priority="59" rank="1"/>
  </conditionalFormatting>
  <conditionalFormatting sqref="I31 M31">
    <cfRule type="top10" dxfId="35" priority="60" rank="1"/>
  </conditionalFormatting>
  <conditionalFormatting sqref="I30 M30">
    <cfRule type="top10" dxfId="34" priority="61" rank="1"/>
  </conditionalFormatting>
  <conditionalFormatting sqref="I29 M29">
    <cfRule type="top10" dxfId="33" priority="62" rank="1"/>
  </conditionalFormatting>
  <conditionalFormatting sqref="I27 M27">
    <cfRule type="top10" dxfId="32" priority="64" rank="1"/>
  </conditionalFormatting>
  <conditionalFormatting sqref="I26 M26">
    <cfRule type="top10" dxfId="31" priority="65" rank="1"/>
  </conditionalFormatting>
  <conditionalFormatting sqref="I22 M22">
    <cfRule type="top10" dxfId="30" priority="29" rank="1"/>
  </conditionalFormatting>
  <conditionalFormatting sqref="I23 M23">
    <cfRule type="top10" dxfId="29" priority="28" rank="1"/>
  </conditionalFormatting>
  <conditionalFormatting sqref="J2:L2">
    <cfRule type="top10" dxfId="28" priority="27" bottom="1" rank="1"/>
  </conditionalFormatting>
  <conditionalFormatting sqref="J3:L3">
    <cfRule type="top10" dxfId="27" priority="26" bottom="1" rank="1"/>
  </conditionalFormatting>
  <conditionalFormatting sqref="J4:L4">
    <cfRule type="top10" dxfId="26" priority="25" bottom="1" rank="1"/>
  </conditionalFormatting>
  <conditionalFormatting sqref="J27:L27">
    <cfRule type="top10" dxfId="25" priority="23" bottom="1" rank="1"/>
  </conditionalFormatting>
  <conditionalFormatting sqref="J26:L26">
    <cfRule type="top10" dxfId="24" priority="22" bottom="1" rank="1"/>
  </conditionalFormatting>
  <conditionalFormatting sqref="J25:L25">
    <cfRule type="top10" dxfId="23" priority="21" bottom="1" rank="1"/>
  </conditionalFormatting>
  <conditionalFormatting sqref="J24:L24">
    <cfRule type="top10" dxfId="22" priority="20" bottom="1" rank="1"/>
  </conditionalFormatting>
  <conditionalFormatting sqref="J23:L23">
    <cfRule type="top10" dxfId="21" priority="19" bottom="1" rank="1"/>
  </conditionalFormatting>
  <conditionalFormatting sqref="J22:L22">
    <cfRule type="top10" dxfId="20" priority="18" bottom="1" rank="1"/>
  </conditionalFormatting>
  <conditionalFormatting sqref="J21:L21">
    <cfRule type="top10" dxfId="19" priority="17" bottom="1" rank="1"/>
  </conditionalFormatting>
  <conditionalFormatting sqref="J20:L20">
    <cfRule type="top10" dxfId="18" priority="16" bottom="1" rank="1"/>
  </conditionalFormatting>
  <conditionalFormatting sqref="J19:L19">
    <cfRule type="top10" dxfId="17" priority="15" bottom="1" rank="1"/>
  </conditionalFormatting>
  <conditionalFormatting sqref="J18:L18">
    <cfRule type="top10" dxfId="16" priority="14" bottom="1" rank="1"/>
  </conditionalFormatting>
  <conditionalFormatting sqref="J17:L17">
    <cfRule type="top10" dxfId="15" priority="13" bottom="1" rank="1"/>
  </conditionalFormatting>
  <conditionalFormatting sqref="J16:L16">
    <cfRule type="top10" dxfId="14" priority="12" bottom="1" rank="1"/>
  </conditionalFormatting>
  <conditionalFormatting sqref="J15:L15">
    <cfRule type="top10" dxfId="13" priority="11" bottom="1" rank="1"/>
  </conditionalFormatting>
  <conditionalFormatting sqref="J14:L14">
    <cfRule type="top10" dxfId="12" priority="10" bottom="1" rank="1"/>
  </conditionalFormatting>
  <conditionalFormatting sqref="J13:L13">
    <cfRule type="top10" dxfId="11" priority="9" bottom="1" rank="1"/>
  </conditionalFormatting>
  <conditionalFormatting sqref="J12:L12">
    <cfRule type="top10" dxfId="10" priority="8" bottom="1" rank="1"/>
  </conditionalFormatting>
  <conditionalFormatting sqref="J11:L11">
    <cfRule type="top10" dxfId="9" priority="7" bottom="1" rank="1"/>
  </conditionalFormatting>
  <conditionalFormatting sqref="J10:L10">
    <cfRule type="top10" dxfId="8" priority="6" bottom="1" rank="1"/>
  </conditionalFormatting>
  <conditionalFormatting sqref="J9:L9">
    <cfRule type="top10" dxfId="7" priority="5" bottom="1" rank="1"/>
  </conditionalFormatting>
  <conditionalFormatting sqref="J8:L8">
    <cfRule type="top10" dxfId="6" priority="4" bottom="1" rank="1"/>
  </conditionalFormatting>
  <conditionalFormatting sqref="J7:L7">
    <cfRule type="top10" dxfId="5" priority="3" bottom="1" rank="1"/>
  </conditionalFormatting>
  <conditionalFormatting sqref="J6:L6">
    <cfRule type="top10" dxfId="4" priority="2" bottom="1" rank="1"/>
  </conditionalFormatting>
  <conditionalFormatting sqref="J5:L5">
    <cfRule type="top10" dxfId="3" priority="1" bottom="1" rank="1"/>
  </conditionalFormatting>
  <conditionalFormatting sqref="I2 M2 P2:P39">
    <cfRule type="top10" dxfId="2" priority="66" rank="1"/>
  </conditionalFormatting>
  <conditionalFormatting sqref="I28 M28">
    <cfRule type="top10" dxfId="1" priority="81" rank="1"/>
  </conditionalFormatting>
  <conditionalFormatting sqref="J28:L98">
    <cfRule type="top10" dxfId="0" priority="83" bottom="1" rank="1"/>
  </conditionalFormatting>
  <dataValidations count="2">
    <dataValidation type="list" allowBlank="1" showInputMessage="1" showErrorMessage="1" sqref="C2:C1048576">
      <formula1>"Amical,Ligue 1, Coupe de France,Coupe de la ligue,Europa League,Champions league, Super coupe,"</formula1>
    </dataValidation>
    <dataValidation type="list" allowBlank="1" showInputMessage="1" showErrorMessage="1" sqref="S2:S3">
      <formula1>$Y$2:$Y$21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mb</cp:lastModifiedBy>
  <dcterms:created xsi:type="dcterms:W3CDTF">2016-08-27T21:32:36Z</dcterms:created>
  <dcterms:modified xsi:type="dcterms:W3CDTF">2016-08-28T07:38:45Z</dcterms:modified>
</cp:coreProperties>
</file>