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5475" yWindow="2295" windowWidth="27840" windowHeight="16440"/>
  </bookViews>
  <sheets>
    <sheet name="Résumé Dépenses -  Entrées 2017" sheetId="2" r:id="rId1"/>
    <sheet name="Feuil1" sheetId="1" r:id="rId2"/>
  </sheets>
  <externalReferences>
    <externalReference r:id="rId3"/>
  </externalReferences>
  <definedNames>
    <definedName name="_xlnm.Print_Area" localSheetId="0">'Résumé Dépenses -  Entrées 2017'!$A$2:$M$36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2" l="1"/>
  <c r="J6" i="2"/>
  <c r="J10" i="2"/>
  <c r="J14" i="2"/>
  <c r="C6" i="2"/>
  <c r="C8" i="2"/>
  <c r="C10" i="2"/>
  <c r="C12" i="2"/>
  <c r="C14" i="2"/>
  <c r="C16" i="2"/>
  <c r="C18" i="2"/>
  <c r="C20" i="2"/>
  <c r="C22" i="2"/>
  <c r="C24" i="2"/>
  <c r="C26" i="2"/>
  <c r="C28" i="2"/>
  <c r="C30" i="2"/>
  <c r="C32" i="2"/>
  <c r="C34" i="2"/>
  <c r="C35" i="2"/>
  <c r="L6" i="2"/>
  <c r="L10" i="2"/>
  <c r="L12" i="2"/>
  <c r="L14" i="2"/>
  <c r="L16" i="2"/>
  <c r="L18" i="2"/>
  <c r="L20" i="2"/>
  <c r="L22" i="2"/>
  <c r="L24" i="2"/>
  <c r="L26" i="2"/>
  <c r="L28" i="2"/>
  <c r="L32" i="2"/>
  <c r="L34" i="2"/>
  <c r="K34" i="2"/>
  <c r="M34" i="2"/>
  <c r="E6" i="2"/>
  <c r="E10" i="2"/>
  <c r="E12" i="2"/>
  <c r="E14" i="2"/>
  <c r="E16" i="2"/>
  <c r="E18" i="2"/>
  <c r="E20" i="2"/>
  <c r="E22" i="2"/>
  <c r="E24" i="2"/>
  <c r="E26" i="2"/>
  <c r="E28" i="2"/>
  <c r="E32" i="2"/>
  <c r="E34" i="2"/>
  <c r="D34" i="2"/>
  <c r="F34" i="2"/>
  <c r="M32" i="2"/>
  <c r="F32" i="2"/>
  <c r="M28" i="2"/>
  <c r="F28" i="2"/>
  <c r="M26" i="2"/>
  <c r="F26" i="2"/>
  <c r="M24" i="2"/>
  <c r="F24" i="2"/>
  <c r="M22" i="2"/>
  <c r="F22" i="2"/>
  <c r="M20" i="2"/>
  <c r="F20" i="2"/>
  <c r="M18" i="2"/>
  <c r="F18" i="2"/>
  <c r="M16" i="2"/>
  <c r="F16" i="2"/>
  <c r="M14" i="2"/>
  <c r="F14" i="2"/>
  <c r="M12" i="2"/>
  <c r="F12" i="2"/>
  <c r="M10" i="2"/>
  <c r="F10" i="2"/>
  <c r="M6" i="2"/>
  <c r="F6" i="2"/>
</calcChain>
</file>

<file path=xl/sharedStrings.xml><?xml version="1.0" encoding="utf-8"?>
<sst xmlns="http://schemas.openxmlformats.org/spreadsheetml/2006/main" count="33" uniqueCount="26">
  <si>
    <t>Charges - 2017</t>
  </si>
  <si>
    <t>Produits - 2017</t>
  </si>
  <si>
    <t>Code grand livre</t>
  </si>
  <si>
    <t>Intitulé du compte</t>
  </si>
  <si>
    <t>Montant réel</t>
  </si>
  <si>
    <t>Budget</t>
  </si>
  <si>
    <t>Restant (en €)</t>
  </si>
  <si>
    <t>Restant (en %)</t>
  </si>
  <si>
    <t>Retrait Privé</t>
  </si>
  <si>
    <t>Co - location</t>
  </si>
  <si>
    <t>Carte de Crédit</t>
  </si>
  <si>
    <t>Achat matériel</t>
  </si>
  <si>
    <t>Domicialisation</t>
  </si>
  <si>
    <t>Frais de repas</t>
  </si>
  <si>
    <t>Téléphone</t>
  </si>
  <si>
    <t>Vente d'avion</t>
  </si>
  <si>
    <t>Autres Charges d'exploitation</t>
  </si>
  <si>
    <t>Loyer - chauffage - SIG</t>
  </si>
  <si>
    <t>Frais de publicité</t>
  </si>
  <si>
    <t>Assurance Atelier</t>
  </si>
  <si>
    <t>Frais Administratif</t>
  </si>
  <si>
    <t>Epargne</t>
  </si>
  <si>
    <t>Informatique</t>
  </si>
  <si>
    <t>Parrainage</t>
  </si>
  <si>
    <t>Véhicule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</si>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</sst>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CHF&quot;"/>
    <numFmt numFmtId="165" formatCode="_(&quot;$&quot;* #,##0.00_);_(&quot;$&quot;* \(#,##0.00\);_(&quot;$&quot;* &quot;-&quot;??_);_(@_)"/>
    <numFmt numFmtId="166" formatCode="#,##0.000\ &quot;CHF&quot;"/>
  </numFmts>
  <fonts count="7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b/>
      <sz val="14"/>
      <color theme="3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22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22"/>
      </right>
      <top/>
      <bottom style="double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3">
    <xf numFmtId="0" fontId="0" fillId="0" borderId="0" xfId="0"/>
    <xf numFmtId="0" fontId="1" fillId="0" borderId="0" xfId="1" applyFont="1" applyAlignment="1">
      <alignment vertical="center"/>
    </xf>
    <xf numFmtId="0" fontId="2" fillId="0" borderId="0" xfId="1" applyFont="1" applyAlignment="1">
      <alignment horizontal="center"/>
    </xf>
    <xf numFmtId="164" fontId="2" fillId="0" borderId="0" xfId="1" applyNumberFormat="1" applyFont="1" applyAlignment="1">
      <alignment horizontal="center"/>
    </xf>
    <xf numFmtId="0" fontId="2" fillId="0" borderId="0" xfId="1" applyFont="1"/>
    <xf numFmtId="0" fontId="1" fillId="0" borderId="0" xfId="1" applyFont="1"/>
    <xf numFmtId="0" fontId="2" fillId="0" borderId="0" xfId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2" fillId="2" borderId="0" xfId="1" applyFont="1" applyFill="1" applyAlignment="1">
      <alignment vertical="center"/>
    </xf>
    <xf numFmtId="164" fontId="2" fillId="2" borderId="0" xfId="1" applyNumberFormat="1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0" borderId="0" xfId="2" applyFont="1" applyAlignment="1">
      <alignment horizontal="center" vertical="center"/>
    </xf>
    <xf numFmtId="0" fontId="4" fillId="0" borderId="0" xfId="2" applyFont="1" applyAlignment="1">
      <alignment vertical="center"/>
    </xf>
    <xf numFmtId="164" fontId="4" fillId="0" borderId="0" xfId="1" applyNumberFormat="1" applyFont="1" applyAlignment="1">
      <alignment vertical="center"/>
    </xf>
    <xf numFmtId="10" fontId="4" fillId="0" borderId="1" xfId="1" applyNumberFormat="1" applyFont="1" applyBorder="1" applyAlignment="1">
      <alignment vertical="center"/>
    </xf>
    <xf numFmtId="0" fontId="2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vertical="center"/>
    </xf>
    <xf numFmtId="164" fontId="4" fillId="2" borderId="0" xfId="1" applyNumberFormat="1" applyFont="1" applyFill="1" applyAlignment="1">
      <alignment vertical="center"/>
    </xf>
    <xf numFmtId="165" fontId="4" fillId="2" borderId="1" xfId="1" applyNumberFormat="1" applyFont="1" applyFill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4" fillId="0" borderId="2" xfId="2" applyFont="1" applyBorder="1" applyAlignment="1">
      <alignment vertical="center"/>
    </xf>
    <xf numFmtId="164" fontId="4" fillId="0" borderId="2" xfId="1" applyNumberFormat="1" applyFont="1" applyBorder="1" applyAlignment="1">
      <alignment vertical="center"/>
    </xf>
    <xf numFmtId="10" fontId="4" fillId="0" borderId="3" xfId="1" applyNumberFormat="1" applyFont="1" applyBorder="1" applyAlignment="1">
      <alignment vertical="center"/>
    </xf>
    <xf numFmtId="0" fontId="1" fillId="2" borderId="0" xfId="1" applyFont="1" applyFill="1" applyAlignment="1">
      <alignment vertical="center"/>
    </xf>
    <xf numFmtId="164" fontId="1" fillId="2" borderId="0" xfId="1" applyNumberFormat="1" applyFont="1" applyFill="1" applyAlignment="1">
      <alignment vertical="center"/>
    </xf>
    <xf numFmtId="165" fontId="1" fillId="2" borderId="1" xfId="1" applyNumberFormat="1" applyFont="1" applyFill="1" applyBorder="1" applyAlignment="1">
      <alignment vertical="center"/>
    </xf>
    <xf numFmtId="164" fontId="2" fillId="0" borderId="0" xfId="1" applyNumberFormat="1" applyFont="1" applyAlignment="1">
      <alignment vertical="center"/>
    </xf>
    <xf numFmtId="10" fontId="2" fillId="0" borderId="0" xfId="1" applyNumberFormat="1" applyFont="1" applyAlignment="1">
      <alignment vertical="center"/>
    </xf>
    <xf numFmtId="166" fontId="5" fillId="0" borderId="4" xfId="1" applyNumberFormat="1" applyFont="1" applyBorder="1" applyAlignment="1">
      <alignment horizontal="center" vertical="center"/>
    </xf>
    <xf numFmtId="164" fontId="6" fillId="0" borderId="0" xfId="1" applyNumberFormat="1" applyFont="1"/>
    <xf numFmtId="164" fontId="1" fillId="0" borderId="0" xfId="1" applyNumberFormat="1" applyFont="1"/>
    <xf numFmtId="0" fontId="2" fillId="0" borderId="0" xfId="1" applyFont="1" applyAlignment="1">
      <alignment horizontal="center" vertical="center"/>
    </xf>
  </cellXfs>
  <cellStyles count="3">
    <cellStyle name="Normal" xfId="0" builtinId="0"/>
    <cellStyle name="Normal 2" xfId="1"/>
    <cellStyle name="Normal_Sheet1" xfId="2"/>
  </cellStyles>
  <dxfs count="1"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My%20Passport/Atelier%20-%20Meuh/COMPTA%20ATELIER/2017/Budget%20commercial%20-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enses détaillées"/>
      <sheetName val="Résumé - Dépenses mensuelles"/>
      <sheetName val="Entrées Détaillées (2)"/>
      <sheetName val="Résumé - Entrées mensuelles (2)"/>
      <sheetName val="Résumé Dépenses -  Entrées 2017"/>
      <sheetName val="Dons caritatifs et parrainages"/>
      <sheetName val="Résumé Dépenses - Entrées 2017"/>
    </sheetNames>
    <sheetDataSet>
      <sheetData sheetId="0"/>
      <sheetData sheetId="1">
        <row r="6">
          <cell r="O6">
            <v>4117.54</v>
          </cell>
        </row>
        <row r="8">
          <cell r="O8">
            <v>-1613.3</v>
          </cell>
        </row>
        <row r="10">
          <cell r="O10">
            <v>16517.3</v>
          </cell>
        </row>
        <row r="12">
          <cell r="O12">
            <v>3746.85</v>
          </cell>
        </row>
        <row r="14">
          <cell r="O14">
            <v>729.35</v>
          </cell>
        </row>
        <row r="16">
          <cell r="O16">
            <v>3822.2</v>
          </cell>
        </row>
        <row r="18">
          <cell r="O18">
            <v>21019.499999999996</v>
          </cell>
        </row>
        <row r="20">
          <cell r="O20">
            <v>280.05</v>
          </cell>
        </row>
        <row r="22">
          <cell r="O22">
            <v>585</v>
          </cell>
        </row>
        <row r="24">
          <cell r="O24">
            <v>1088.3</v>
          </cell>
        </row>
        <row r="26">
          <cell r="O26">
            <v>450</v>
          </cell>
        </row>
        <row r="28">
          <cell r="O28">
            <v>252.70000000000002</v>
          </cell>
        </row>
        <row r="30">
          <cell r="O30">
            <v>687.1</v>
          </cell>
        </row>
        <row r="32">
          <cell r="O32">
            <v>2793.1</v>
          </cell>
        </row>
      </sheetData>
      <sheetData sheetId="2"/>
      <sheetData sheetId="3">
        <row r="6">
          <cell r="O6">
            <v>38549.5</v>
          </cell>
        </row>
        <row r="10">
          <cell r="O10">
            <v>14360.550000000001</v>
          </cell>
        </row>
        <row r="14">
          <cell r="O14">
            <v>0</v>
          </cell>
        </row>
      </sheetData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35"/>
  <sheetViews>
    <sheetView tabSelected="1" topLeftCell="A13" zoomScale="110" zoomScaleNormal="110" workbookViewId="0">
      <selection activeCell="C35" sqref="C35"/>
    </sheetView>
  </sheetViews>
  <sheetFormatPr baseColWidth="10" defaultColWidth="9.125" defaultRowHeight="12.75" x14ac:dyDescent="0.2"/>
  <cols>
    <col min="1" max="1" width="20.125" style="5" bestFit="1" customWidth="1"/>
    <col min="2" max="2" width="32.5" style="5" bestFit="1" customWidth="1"/>
    <col min="3" max="3" width="29.125" style="31" customWidth="1"/>
    <col min="4" max="5" width="21.125" style="31" hidden="1" customWidth="1"/>
    <col min="6" max="6" width="17.5" style="5" hidden="1" customWidth="1"/>
    <col min="7" max="7" width="9.125" style="5"/>
    <col min="8" max="8" width="20.125" style="5" bestFit="1" customWidth="1"/>
    <col min="9" max="9" width="31.375" style="5" customWidth="1"/>
    <col min="10" max="10" width="22" style="5" customWidth="1"/>
    <col min="11" max="12" width="18" style="5" hidden="1" customWidth="1"/>
    <col min="13" max="13" width="15.5" style="5" hidden="1" customWidth="1"/>
    <col min="14" max="16384" width="9.125" style="5"/>
  </cols>
  <sheetData>
    <row r="2" spans="1:13" s="1" customFormat="1" ht="26.1" customHeight="1" x14ac:dyDescent="0.25">
      <c r="A2" s="32" t="s">
        <v>0</v>
      </c>
      <c r="B2" s="32"/>
      <c r="C2" s="32"/>
      <c r="D2" s="32"/>
      <c r="E2" s="32"/>
      <c r="F2" s="32"/>
      <c r="H2" s="32" t="s">
        <v>1</v>
      </c>
      <c r="I2" s="32"/>
      <c r="J2" s="32"/>
      <c r="K2" s="32"/>
      <c r="L2" s="32"/>
      <c r="M2" s="32"/>
    </row>
    <row r="3" spans="1:13" ht="15.75" x14ac:dyDescent="0.25">
      <c r="A3" s="2"/>
      <c r="B3" s="2"/>
      <c r="C3" s="3"/>
      <c r="D3" s="3"/>
      <c r="E3" s="3"/>
      <c r="F3" s="4"/>
      <c r="G3" s="4"/>
      <c r="H3" s="2"/>
      <c r="I3" s="2"/>
      <c r="J3" s="3"/>
      <c r="K3" s="3"/>
      <c r="L3" s="3"/>
      <c r="M3" s="4"/>
    </row>
    <row r="4" spans="1:13" ht="21.75" customHeight="1" x14ac:dyDescent="0.25">
      <c r="A4" s="6" t="s">
        <v>2</v>
      </c>
      <c r="B4" s="6" t="s">
        <v>3</v>
      </c>
      <c r="C4" s="7" t="s">
        <v>4</v>
      </c>
      <c r="D4" s="7" t="s">
        <v>5</v>
      </c>
      <c r="E4" s="7" t="s">
        <v>6</v>
      </c>
      <c r="F4" s="8" t="s">
        <v>7</v>
      </c>
      <c r="G4" s="4"/>
      <c r="H4" s="6" t="s">
        <v>2</v>
      </c>
      <c r="I4" s="6" t="s">
        <v>3</v>
      </c>
      <c r="J4" s="7" t="s">
        <v>4</v>
      </c>
      <c r="K4" s="7" t="s">
        <v>5</v>
      </c>
      <c r="L4" s="7" t="s">
        <v>6</v>
      </c>
      <c r="M4" s="8" t="s">
        <v>7</v>
      </c>
    </row>
    <row r="5" spans="1:13" ht="14.1" customHeight="1" x14ac:dyDescent="0.25">
      <c r="A5" s="9"/>
      <c r="B5" s="9"/>
      <c r="C5" s="10"/>
      <c r="D5" s="10"/>
      <c r="E5" s="10"/>
      <c r="F5" s="11"/>
      <c r="G5" s="4"/>
      <c r="H5" s="9"/>
      <c r="I5" s="9"/>
      <c r="J5" s="10"/>
      <c r="K5" s="10"/>
      <c r="L5" s="10"/>
      <c r="M5" s="11"/>
    </row>
    <row r="6" spans="1:13" ht="21.75" customHeight="1" x14ac:dyDescent="0.25">
      <c r="A6" s="12">
        <v>1000</v>
      </c>
      <c r="B6" s="13" t="s">
        <v>8</v>
      </c>
      <c r="C6" s="14">
        <f>'[1]Résumé - Dépenses mensuelles'!O6</f>
        <v>4117.54</v>
      </c>
      <c r="D6" s="14">
        <v>100000</v>
      </c>
      <c r="E6" s="14">
        <f>SUM(+D6-C6)</f>
        <v>95882.46</v>
      </c>
      <c r="F6" s="15">
        <f>SUM(E6/D6)</f>
        <v>0.95882460000000003</v>
      </c>
      <c r="G6" s="4"/>
      <c r="H6" s="12">
        <v>1000</v>
      </c>
      <c r="I6" s="13" t="s">
        <v>9</v>
      </c>
      <c r="J6" s="14">
        <f>'[1]Résumé - Entrées mensuelles (2)'!O6</f>
        <v>38549.5</v>
      </c>
      <c r="K6" s="14">
        <v>100000</v>
      </c>
      <c r="L6" s="14">
        <f>SUM(+K6-J6)</f>
        <v>61450.5</v>
      </c>
      <c r="M6" s="15">
        <f>SUM(L6/K6)</f>
        <v>0.61450499999999997</v>
      </c>
    </row>
    <row r="7" spans="1:13" ht="14.1" customHeight="1" x14ac:dyDescent="0.25">
      <c r="A7" s="16"/>
      <c r="B7" s="17"/>
      <c r="C7" s="18"/>
      <c r="D7" s="18"/>
      <c r="E7" s="18"/>
      <c r="F7" s="19"/>
      <c r="G7" s="4"/>
      <c r="H7" s="16"/>
      <c r="I7" s="17"/>
      <c r="J7" s="18"/>
      <c r="K7" s="18"/>
      <c r="L7" s="18"/>
      <c r="M7" s="19"/>
    </row>
    <row r="8" spans="1:13" ht="21.75" customHeight="1" x14ac:dyDescent="0.25">
      <c r="A8" s="12">
        <v>1500</v>
      </c>
      <c r="B8" s="13" t="s">
        <v>10</v>
      </c>
      <c r="C8" s="14">
        <f>'[1]Résumé - Dépenses mensuelles'!O8</f>
        <v>-1613.3</v>
      </c>
      <c r="D8" s="14"/>
      <c r="E8" s="14"/>
      <c r="F8" s="15"/>
      <c r="G8" s="4"/>
      <c r="H8" s="12"/>
      <c r="I8" s="13"/>
      <c r="J8" s="14"/>
      <c r="K8" s="14"/>
      <c r="L8" s="14"/>
      <c r="M8" s="15"/>
    </row>
    <row r="9" spans="1:13" ht="14.1" customHeight="1" x14ac:dyDescent="0.25">
      <c r="A9" s="16"/>
      <c r="B9" s="17"/>
      <c r="C9" s="18"/>
      <c r="D9" s="18"/>
      <c r="E9" s="18"/>
      <c r="F9" s="19"/>
      <c r="G9" s="4"/>
      <c r="H9" s="16"/>
      <c r="I9" s="17"/>
      <c r="J9" s="18"/>
      <c r="K9" s="18"/>
      <c r="L9" s="18"/>
      <c r="M9" s="19"/>
    </row>
    <row r="10" spans="1:13" ht="21.75" customHeight="1" x14ac:dyDescent="0.25">
      <c r="A10" s="12">
        <v>2000</v>
      </c>
      <c r="B10" s="13" t="s">
        <v>11</v>
      </c>
      <c r="C10" s="14">
        <f>'[1]Résumé - Dépenses mensuelles'!O10</f>
        <v>16517.3</v>
      </c>
      <c r="D10" s="14">
        <v>100000</v>
      </c>
      <c r="E10" s="14">
        <f>SUM(+D10-C10)</f>
        <v>83482.7</v>
      </c>
      <c r="F10" s="15">
        <f>SUM(E10/D10)</f>
        <v>0.83482699999999999</v>
      </c>
      <c r="G10" s="4"/>
      <c r="H10" s="12">
        <v>3000</v>
      </c>
      <c r="I10" s="13" t="s">
        <v>12</v>
      </c>
      <c r="J10" s="14">
        <f>'[1]Résumé - Entrées mensuelles (2)'!O10</f>
        <v>14360.550000000001</v>
      </c>
      <c r="K10" s="14">
        <v>100000</v>
      </c>
      <c r="L10" s="14">
        <f>SUM(+K10-J10)</f>
        <v>85639.45</v>
      </c>
      <c r="M10" s="15">
        <f>SUM(L10/K10)</f>
        <v>0.85639449999999995</v>
      </c>
    </row>
    <row r="11" spans="1:13" ht="14.1" customHeight="1" x14ac:dyDescent="0.25">
      <c r="A11" s="16"/>
      <c r="B11" s="17"/>
      <c r="C11" s="18"/>
      <c r="D11" s="18"/>
      <c r="E11" s="18"/>
      <c r="F11" s="19"/>
      <c r="G11" s="4"/>
      <c r="H11" s="16"/>
      <c r="I11" s="17"/>
      <c r="J11" s="18"/>
      <c r="K11" s="18"/>
      <c r="L11" s="18"/>
      <c r="M11" s="19"/>
    </row>
    <row r="12" spans="1:13" ht="21.75" customHeight="1" x14ac:dyDescent="0.25">
      <c r="A12" s="12">
        <v>3000</v>
      </c>
      <c r="B12" s="13" t="s">
        <v>13</v>
      </c>
      <c r="C12" s="14">
        <f>'[1]Résumé - Dépenses mensuelles'!O12</f>
        <v>3746.85</v>
      </c>
      <c r="D12" s="14">
        <v>100000</v>
      </c>
      <c r="E12" s="14">
        <f>SUM(+D12-C12)</f>
        <v>96253.15</v>
      </c>
      <c r="F12" s="15">
        <f>SUM(E12/D12)</f>
        <v>0.96253149999999998</v>
      </c>
      <c r="G12" s="4"/>
      <c r="H12" s="12"/>
      <c r="I12" s="13"/>
      <c r="J12" s="14"/>
      <c r="K12" s="14">
        <v>100000</v>
      </c>
      <c r="L12" s="14">
        <f>SUM(+K12-J12)</f>
        <v>100000</v>
      </c>
      <c r="M12" s="15">
        <f>SUM(L12/K12)</f>
        <v>1</v>
      </c>
    </row>
    <row r="13" spans="1:13" ht="14.1" customHeight="1" x14ac:dyDescent="0.25">
      <c r="A13" s="16"/>
      <c r="B13" s="17"/>
      <c r="C13" s="18"/>
      <c r="D13" s="18"/>
      <c r="E13" s="18"/>
      <c r="F13" s="19"/>
      <c r="G13" s="4"/>
      <c r="H13" s="16"/>
      <c r="I13" s="17"/>
      <c r="J13" s="18"/>
      <c r="K13" s="18"/>
      <c r="L13" s="18"/>
      <c r="M13" s="19"/>
    </row>
    <row r="14" spans="1:13" ht="21.75" customHeight="1" x14ac:dyDescent="0.25">
      <c r="A14" s="12">
        <v>4000</v>
      </c>
      <c r="B14" s="13" t="s">
        <v>14</v>
      </c>
      <c r="C14" s="14">
        <f>'[1]Résumé - Dépenses mensuelles'!O14</f>
        <v>729.35</v>
      </c>
      <c r="D14" s="14">
        <v>100000</v>
      </c>
      <c r="E14" s="14">
        <f>SUM(+D14-C14)</f>
        <v>99270.65</v>
      </c>
      <c r="F14" s="15">
        <f>SUM(E14/D14)</f>
        <v>0.99270649999999994</v>
      </c>
      <c r="G14" s="4"/>
      <c r="H14" s="12">
        <v>5000</v>
      </c>
      <c r="I14" s="13" t="s">
        <v>15</v>
      </c>
      <c r="J14" s="14">
        <f>'[1]Résumé - Entrées mensuelles (2)'!O14</f>
        <v>0</v>
      </c>
      <c r="K14" s="14">
        <v>100000</v>
      </c>
      <c r="L14" s="14">
        <f>SUM(+K14-J14)</f>
        <v>100000</v>
      </c>
      <c r="M14" s="15">
        <f>SUM(L14/K14)</f>
        <v>1</v>
      </c>
    </row>
    <row r="15" spans="1:13" ht="14.1" customHeight="1" x14ac:dyDescent="0.25">
      <c r="A15" s="16"/>
      <c r="B15" s="17"/>
      <c r="C15" s="18"/>
      <c r="D15" s="18"/>
      <c r="E15" s="18"/>
      <c r="F15" s="19"/>
      <c r="G15" s="4"/>
      <c r="H15" s="16"/>
      <c r="I15" s="17"/>
      <c r="J15" s="18"/>
      <c r="K15" s="18"/>
      <c r="L15" s="18"/>
      <c r="M15" s="19"/>
    </row>
    <row r="16" spans="1:13" ht="21.75" customHeight="1" x14ac:dyDescent="0.25">
      <c r="A16" s="12">
        <v>5000</v>
      </c>
      <c r="B16" s="13" t="s">
        <v>16</v>
      </c>
      <c r="C16" s="14">
        <f>'[1]Résumé - Dépenses mensuelles'!O16</f>
        <v>3822.2</v>
      </c>
      <c r="D16" s="14">
        <v>50000</v>
      </c>
      <c r="E16" s="14">
        <f>SUM(+D16-C16)</f>
        <v>46177.8</v>
      </c>
      <c r="F16" s="15">
        <f>SUM(E16/D16)</f>
        <v>0.92355600000000004</v>
      </c>
      <c r="G16" s="4"/>
      <c r="H16" s="12"/>
      <c r="I16" s="13"/>
      <c r="J16" s="14"/>
      <c r="K16" s="14">
        <v>50000</v>
      </c>
      <c r="L16" s="14">
        <f>SUM(+K16-J16)</f>
        <v>50000</v>
      </c>
      <c r="M16" s="15">
        <f>SUM(L16/K16)</f>
        <v>1</v>
      </c>
    </row>
    <row r="17" spans="1:13" ht="14.1" customHeight="1" x14ac:dyDescent="0.25">
      <c r="A17" s="16"/>
      <c r="B17" s="17"/>
      <c r="C17" s="18"/>
      <c r="D17" s="18"/>
      <c r="E17" s="18"/>
      <c r="F17" s="19"/>
      <c r="G17" s="4"/>
      <c r="H17" s="16"/>
      <c r="I17" s="17"/>
      <c r="J17" s="18"/>
      <c r="K17" s="18"/>
      <c r="L17" s="18"/>
      <c r="M17" s="19"/>
    </row>
    <row r="18" spans="1:13" ht="21.75" customHeight="1" x14ac:dyDescent="0.25">
      <c r="A18" s="12">
        <v>6000</v>
      </c>
      <c r="B18" s="13" t="s">
        <v>17</v>
      </c>
      <c r="C18" s="14">
        <f>'[1]Résumé - Dépenses mensuelles'!O18</f>
        <v>21019.499999999996</v>
      </c>
      <c r="D18" s="14">
        <v>25000</v>
      </c>
      <c r="E18" s="14">
        <f>SUM(+D18-C18)</f>
        <v>3980.5000000000036</v>
      </c>
      <c r="F18" s="15">
        <f>SUM(E18/D18)</f>
        <v>0.15922000000000014</v>
      </c>
      <c r="G18" s="4"/>
      <c r="H18" s="12"/>
      <c r="I18" s="13"/>
      <c r="J18" s="14"/>
      <c r="K18" s="14">
        <v>25000</v>
      </c>
      <c r="L18" s="14">
        <f>SUM(+K18-J18)</f>
        <v>25000</v>
      </c>
      <c r="M18" s="15">
        <f>SUM(L18/K18)</f>
        <v>1</v>
      </c>
    </row>
    <row r="19" spans="1:13" ht="14.1" customHeight="1" x14ac:dyDescent="0.25">
      <c r="A19" s="16"/>
      <c r="B19" s="17"/>
      <c r="C19" s="18"/>
      <c r="D19" s="18"/>
      <c r="E19" s="18"/>
      <c r="F19" s="19"/>
      <c r="G19" s="4"/>
      <c r="H19" s="16"/>
      <c r="I19" s="17"/>
      <c r="J19" s="18"/>
      <c r="K19" s="18"/>
      <c r="L19" s="18"/>
      <c r="M19" s="19"/>
    </row>
    <row r="20" spans="1:13" ht="21.75" customHeight="1" x14ac:dyDescent="0.25">
      <c r="A20" s="12">
        <v>7000</v>
      </c>
      <c r="B20" s="13" t="s">
        <v>18</v>
      </c>
      <c r="C20" s="14">
        <f>'[1]Résumé - Dépenses mensuelles'!O20</f>
        <v>280.05</v>
      </c>
      <c r="D20" s="14">
        <v>75000</v>
      </c>
      <c r="E20" s="14">
        <f>SUM(+D20-C20)</f>
        <v>74719.95</v>
      </c>
      <c r="F20" s="15">
        <f>SUM(E20/D20)</f>
        <v>0.99626599999999998</v>
      </c>
      <c r="G20" s="4"/>
      <c r="H20" s="12"/>
      <c r="I20" s="13"/>
      <c r="J20" s="14"/>
      <c r="K20" s="14">
        <v>75000</v>
      </c>
      <c r="L20" s="14">
        <f>SUM(+K20-J20)</f>
        <v>75000</v>
      </c>
      <c r="M20" s="15">
        <f>SUM(L20/K20)</f>
        <v>1</v>
      </c>
    </row>
    <row r="21" spans="1:13" ht="14.1" customHeight="1" x14ac:dyDescent="0.25">
      <c r="A21" s="16"/>
      <c r="B21" s="17"/>
      <c r="C21" s="18"/>
      <c r="D21" s="18"/>
      <c r="E21" s="18"/>
      <c r="F21" s="19"/>
      <c r="G21" s="4"/>
      <c r="H21" s="16"/>
      <c r="I21" s="17"/>
      <c r="J21" s="18"/>
      <c r="K21" s="18"/>
      <c r="L21" s="18"/>
      <c r="M21" s="19"/>
    </row>
    <row r="22" spans="1:13" ht="21.75" customHeight="1" x14ac:dyDescent="0.25">
      <c r="A22" s="12">
        <v>8000</v>
      </c>
      <c r="B22" s="13" t="s">
        <v>19</v>
      </c>
      <c r="C22" s="14">
        <f>'[1]Résumé - Dépenses mensuelles'!O22</f>
        <v>585</v>
      </c>
      <c r="D22" s="14">
        <v>65000</v>
      </c>
      <c r="E22" s="14">
        <f>SUM(+D22-C22)</f>
        <v>64415</v>
      </c>
      <c r="F22" s="15">
        <f>SUM(E22/D22)</f>
        <v>0.99099999999999999</v>
      </c>
      <c r="G22" s="4"/>
      <c r="H22" s="12"/>
      <c r="I22" s="13"/>
      <c r="J22" s="14"/>
      <c r="K22" s="14">
        <v>65000</v>
      </c>
      <c r="L22" s="14">
        <f>SUM(+K22-J22)</f>
        <v>65000</v>
      </c>
      <c r="M22" s="15">
        <f>SUM(L22/K22)</f>
        <v>1</v>
      </c>
    </row>
    <row r="23" spans="1:13" ht="14.1" customHeight="1" x14ac:dyDescent="0.25">
      <c r="A23" s="16"/>
      <c r="B23" s="17"/>
      <c r="C23" s="18"/>
      <c r="D23" s="18"/>
      <c r="E23" s="18"/>
      <c r="F23" s="19"/>
      <c r="G23" s="4"/>
      <c r="H23" s="16"/>
      <c r="I23" s="17"/>
      <c r="J23" s="18"/>
      <c r="K23" s="18"/>
      <c r="L23" s="18"/>
      <c r="M23" s="19"/>
    </row>
    <row r="24" spans="1:13" ht="21.75" customHeight="1" x14ac:dyDescent="0.25">
      <c r="A24" s="12">
        <v>9000</v>
      </c>
      <c r="B24" s="13" t="s">
        <v>20</v>
      </c>
      <c r="C24" s="14">
        <f>'[1]Résumé - Dépenses mensuelles'!O24</f>
        <v>1088.3</v>
      </c>
      <c r="D24" s="14">
        <v>125000</v>
      </c>
      <c r="E24" s="14">
        <f>SUM(+D24-C24)</f>
        <v>123911.7</v>
      </c>
      <c r="F24" s="15">
        <f>SUM(E24/D24)</f>
        <v>0.9912936</v>
      </c>
      <c r="G24" s="4"/>
      <c r="H24" s="12"/>
      <c r="I24" s="13"/>
      <c r="J24" s="14"/>
      <c r="K24" s="14">
        <v>125000</v>
      </c>
      <c r="L24" s="14">
        <f>SUM(+K24-J24)</f>
        <v>125000</v>
      </c>
      <c r="M24" s="15">
        <f>SUM(L24/K24)</f>
        <v>1</v>
      </c>
    </row>
    <row r="25" spans="1:13" ht="14.1" customHeight="1" x14ac:dyDescent="0.25">
      <c r="A25" s="16"/>
      <c r="B25" s="17"/>
      <c r="C25" s="18"/>
      <c r="D25" s="18"/>
      <c r="E25" s="18"/>
      <c r="F25" s="19"/>
      <c r="G25" s="4"/>
      <c r="H25" s="16"/>
      <c r="I25" s="17"/>
      <c r="J25" s="18"/>
      <c r="K25" s="18"/>
      <c r="L25" s="18"/>
      <c r="M25" s="19"/>
    </row>
    <row r="26" spans="1:13" ht="21.75" customHeight="1" x14ac:dyDescent="0.25">
      <c r="A26" s="12">
        <v>10000</v>
      </c>
      <c r="B26" s="13" t="s">
        <v>21</v>
      </c>
      <c r="C26" s="14">
        <f>'[1]Résumé - Dépenses mensuelles'!O26</f>
        <v>450</v>
      </c>
      <c r="D26" s="14">
        <v>100000</v>
      </c>
      <c r="E26" s="14">
        <f>SUM(+D26-C26)</f>
        <v>99550</v>
      </c>
      <c r="F26" s="15">
        <f>SUM(E26/D26)</f>
        <v>0.99550000000000005</v>
      </c>
      <c r="G26" s="4"/>
      <c r="H26" s="12"/>
      <c r="I26" s="13"/>
      <c r="J26" s="14"/>
      <c r="K26" s="14">
        <v>100000</v>
      </c>
      <c r="L26" s="14">
        <f>SUM(+K26-J26)</f>
        <v>100000</v>
      </c>
      <c r="M26" s="15">
        <f>SUM(L26/K26)</f>
        <v>1</v>
      </c>
    </row>
    <row r="27" spans="1:13" ht="14.1" customHeight="1" x14ac:dyDescent="0.25">
      <c r="A27" s="16"/>
      <c r="B27" s="17"/>
      <c r="C27" s="18"/>
      <c r="D27" s="18"/>
      <c r="E27" s="18"/>
      <c r="F27" s="19"/>
      <c r="G27" s="4"/>
      <c r="H27" s="16"/>
      <c r="I27" s="17"/>
      <c r="J27" s="18"/>
      <c r="K27" s="18"/>
      <c r="L27" s="18"/>
      <c r="M27" s="19"/>
    </row>
    <row r="28" spans="1:13" ht="21.75" customHeight="1" x14ac:dyDescent="0.25">
      <c r="A28" s="12">
        <v>11000</v>
      </c>
      <c r="B28" s="13" t="s">
        <v>22</v>
      </c>
      <c r="C28" s="14">
        <f>'[1]Résumé - Dépenses mensuelles'!O28</f>
        <v>252.70000000000002</v>
      </c>
      <c r="D28" s="14">
        <v>250000</v>
      </c>
      <c r="E28" s="14">
        <f>SUM(+D28-C28)</f>
        <v>249747.3</v>
      </c>
      <c r="F28" s="15">
        <f>SUM(E28/D28)</f>
        <v>0.99898919999999991</v>
      </c>
      <c r="G28" s="4"/>
      <c r="H28" s="12"/>
      <c r="I28" s="13"/>
      <c r="J28" s="14"/>
      <c r="K28" s="14">
        <v>250000</v>
      </c>
      <c r="L28" s="14">
        <f>SUM(+K28-J28)</f>
        <v>250000</v>
      </c>
      <c r="M28" s="15">
        <f>SUM(L28/K28)</f>
        <v>1</v>
      </c>
    </row>
    <row r="29" spans="1:13" ht="14.1" customHeight="1" x14ac:dyDescent="0.25">
      <c r="A29" s="16"/>
      <c r="B29" s="17"/>
      <c r="C29" s="18"/>
      <c r="D29" s="18"/>
      <c r="E29" s="18"/>
      <c r="F29" s="19"/>
      <c r="G29" s="4"/>
      <c r="H29" s="16"/>
      <c r="I29" s="17"/>
      <c r="J29" s="18"/>
      <c r="K29" s="18"/>
      <c r="L29" s="18"/>
      <c r="M29" s="19"/>
    </row>
    <row r="30" spans="1:13" ht="21.75" customHeight="1" x14ac:dyDescent="0.25">
      <c r="A30" s="12">
        <v>11500</v>
      </c>
      <c r="B30" s="13" t="s">
        <v>23</v>
      </c>
      <c r="C30" s="14">
        <f>'[1]Résumé - Dépenses mensuelles'!O30</f>
        <v>687.1</v>
      </c>
      <c r="D30" s="14"/>
      <c r="E30" s="14"/>
      <c r="F30" s="15"/>
      <c r="G30" s="4"/>
      <c r="H30" s="12"/>
      <c r="I30" s="13"/>
      <c r="J30" s="14"/>
      <c r="K30" s="14"/>
      <c r="L30" s="14"/>
      <c r="M30" s="15"/>
    </row>
    <row r="31" spans="1:13" ht="14.1" customHeight="1" x14ac:dyDescent="0.25">
      <c r="A31" s="16"/>
      <c r="B31" s="17"/>
      <c r="C31" s="18"/>
      <c r="D31" s="18"/>
      <c r="E31" s="18"/>
      <c r="F31" s="19"/>
      <c r="G31" s="4"/>
      <c r="H31" s="16"/>
      <c r="I31" s="17"/>
      <c r="J31" s="18"/>
      <c r="K31" s="18"/>
      <c r="L31" s="18"/>
      <c r="M31" s="19"/>
    </row>
    <row r="32" spans="1:13" ht="21.75" customHeight="1" thickBot="1" x14ac:dyDescent="0.3">
      <c r="A32" s="20">
        <v>12000</v>
      </c>
      <c r="B32" s="21" t="s">
        <v>24</v>
      </c>
      <c r="C32" s="22">
        <f>'[1]Résumé - Dépenses mensuelles'!O32</f>
        <v>2793.1</v>
      </c>
      <c r="D32" s="22">
        <v>50000</v>
      </c>
      <c r="E32" s="22">
        <f>SUM(+D32-C32)</f>
        <v>47206.9</v>
      </c>
      <c r="F32" s="23">
        <f>SUM(E32/D32)</f>
        <v>0.94413800000000003</v>
      </c>
      <c r="G32" s="4"/>
      <c r="H32" s="20"/>
      <c r="I32" s="21"/>
      <c r="J32" s="22"/>
      <c r="K32" s="22">
        <v>50000</v>
      </c>
      <c r="L32" s="22">
        <f>SUM(+K32-J32)</f>
        <v>50000</v>
      </c>
      <c r="M32" s="23">
        <f>SUM(L32/K32)</f>
        <v>1</v>
      </c>
    </row>
    <row r="33" spans="1:13" ht="14.1" customHeight="1" thickTop="1" x14ac:dyDescent="0.2">
      <c r="A33" s="24"/>
      <c r="B33" s="24"/>
      <c r="C33" s="25"/>
      <c r="D33" s="25"/>
      <c r="E33" s="25"/>
      <c r="F33" s="26"/>
      <c r="H33" s="24"/>
      <c r="I33" s="24"/>
      <c r="J33" s="25"/>
      <c r="K33" s="25"/>
      <c r="L33" s="25"/>
      <c r="M33" s="26"/>
    </row>
    <row r="34" spans="1:13" ht="21.75" customHeight="1" x14ac:dyDescent="0.2">
      <c r="A34" s="1"/>
      <c r="B34" s="8" t="s">
        <v>25</v>
      </c>
      <c r="C34" s="27">
        <f>SUM(C6:C32)</f>
        <v>54475.689999999995</v>
      </c>
      <c r="D34" s="27">
        <f>SUM(D6:D32)</f>
        <v>1140000</v>
      </c>
      <c r="E34" s="27">
        <f>SUM(E6:E32)</f>
        <v>1084598.1099999999</v>
      </c>
      <c r="F34" s="28">
        <f>SUM(E34/D34)</f>
        <v>0.95140185087719287</v>
      </c>
      <c r="H34" s="1"/>
      <c r="I34" s="8" t="s">
        <v>25</v>
      </c>
      <c r="J34" s="27">
        <f>SUM(J6:J32)</f>
        <v>52910.05</v>
      </c>
      <c r="K34" s="27">
        <f>SUM(K6:K32)</f>
        <v>1140000</v>
      </c>
      <c r="L34" s="27">
        <f>SUM(L6:L32)</f>
        <v>1087089.95</v>
      </c>
      <c r="M34" s="28">
        <f>SUM(L34/K34)</f>
        <v>0.95358767543859646</v>
      </c>
    </row>
    <row r="35" spans="1:13" ht="18" x14ac:dyDescent="0.25">
      <c r="B35" s="8"/>
      <c r="C35" s="29" t="str">
        <f>IF(J34&gt;C34,"Excédent "&amp;TEXT(J34-C34,"# ##0"),"Déficit "&amp;TEXT(J34-C34,"# ##0"))</f>
        <v>Déficit -1 566</v>
      </c>
      <c r="D35" s="30"/>
      <c r="E35" s="30"/>
    </row>
  </sheetData>
  <mergeCells count="2">
    <mergeCell ref="A2:F2"/>
    <mergeCell ref="H2:M2"/>
  </mergeCells>
  <conditionalFormatting sqref="C35">
    <cfRule type="expression" dxfId="0" priority="1">
      <formula>$J$34-$C$34&lt;0</formula>
    </cfRule>
  </conditionalFormatting>
  <pageMargins left="0" right="0" top="1" bottom="1" header="0.5" footer="0.5"/>
  <pageSetup paperSize="9" scale="7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Résumé Dépenses -  Entrées 2017</vt:lpstr>
      <vt:lpstr>Feuil1</vt:lpstr>
      <vt:lpstr>'Résumé Dépenses -  Entrées 2017'!Zone_d_impression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Arbon</dc:creator>
  <cp:lastModifiedBy>mb</cp:lastModifiedBy>
  <dcterms:created xsi:type="dcterms:W3CDTF">2018-03-10T13:50:20Z</dcterms:created>
  <dcterms:modified xsi:type="dcterms:W3CDTF">2018-03-10T15:25:59Z</dcterms:modified>
</cp:coreProperties>
</file>