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23040" windowHeight="8925" tabRatio="574"/>
  </bookViews>
  <sheets>
    <sheet name="DIvidendes 2017" sheetId="3" r:id="rId1"/>
    <sheet name="Boursorama" sheetId="1" r:id="rId2"/>
    <sheet name="PEA Louis" sheetId="4" r:id="rId3"/>
  </sheets>
  <calcPr calcId="144525"/>
</workbook>
</file>

<file path=xl/calcChain.xml><?xml version="1.0" encoding="utf-8"?>
<calcChain xmlns="http://schemas.openxmlformats.org/spreadsheetml/2006/main">
  <c r="C39" i="3" l="1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38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4" i="3"/>
  <c r="C6" i="1" l="1"/>
  <c r="C3" i="3" l="1"/>
  <c r="B45" i="3"/>
  <c r="B44" i="3"/>
  <c r="B43" i="3"/>
  <c r="B46" i="3"/>
  <c r="B48" i="3"/>
  <c r="B53" i="3"/>
  <c r="B52" i="3"/>
  <c r="B51" i="3"/>
  <c r="B50" i="3"/>
  <c r="B42" i="3" l="1"/>
  <c r="B41" i="3"/>
  <c r="B40" i="3"/>
  <c r="B39" i="3"/>
  <c r="B38" i="3"/>
  <c r="B49" i="3"/>
  <c r="B7" i="3" l="1"/>
  <c r="B8" i="3"/>
  <c r="B13" i="3"/>
  <c r="B11" i="3"/>
  <c r="B12" i="3"/>
  <c r="B10" i="3"/>
  <c r="B9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6" i="3" l="1"/>
  <c r="B5" i="3"/>
  <c r="B4" i="3"/>
</calcChain>
</file>

<file path=xl/sharedStrings.xml><?xml version="1.0" encoding="utf-8"?>
<sst xmlns="http://schemas.openxmlformats.org/spreadsheetml/2006/main" count="299" uniqueCount="170">
  <si>
    <t>FR0010755611</t>
  </si>
  <si>
    <t>Cours de l'action</t>
  </si>
  <si>
    <t>FR0010344879</t>
  </si>
  <si>
    <t>FR0010344978</t>
  </si>
  <si>
    <t xml:space="preserve"> </t>
  </si>
  <si>
    <t>Div Engie             1/2</t>
  </si>
  <si>
    <t>Div Engie  FID 18 1/2</t>
  </si>
  <si>
    <t>Div Engie  FIDEL   1/2</t>
  </si>
  <si>
    <t>Div Ober</t>
  </si>
  <si>
    <t>Div Orange</t>
  </si>
  <si>
    <t>Div ABC arbitrage  1/ 2  2/2</t>
  </si>
  <si>
    <t>Div Bourbon</t>
  </si>
  <si>
    <t>Div Carrefour</t>
  </si>
  <si>
    <t>Div EDF 2/2</t>
  </si>
  <si>
    <t>Cifo Engie</t>
  </si>
  <si>
    <t>Div GTT       2/2</t>
  </si>
  <si>
    <t>Div Eutelsat</t>
  </si>
  <si>
    <t>Div HF company</t>
  </si>
  <si>
    <t>Div Néopost   2/2</t>
  </si>
  <si>
    <t>Div Total 3/4  4/4</t>
  </si>
  <si>
    <t>Div U10</t>
  </si>
  <si>
    <t>CNP</t>
  </si>
  <si>
    <t>EDF</t>
  </si>
  <si>
    <t>AXA</t>
  </si>
  <si>
    <t>BNP</t>
  </si>
  <si>
    <t>COFACE</t>
  </si>
  <si>
    <t>CREDIT AGRICOLE</t>
  </si>
  <si>
    <t>GTT</t>
  </si>
  <si>
    <t>LAGARDERE</t>
  </si>
  <si>
    <t>LOCINDUS</t>
  </si>
  <si>
    <t>M6 Métrople</t>
  </si>
  <si>
    <t>NATIXIS</t>
  </si>
  <si>
    <t>NETGEM</t>
  </si>
  <si>
    <t>OBER</t>
  </si>
  <si>
    <t>ORANGE</t>
  </si>
  <si>
    <t>SUEZ ENVIR.</t>
  </si>
  <si>
    <t>TF1</t>
  </si>
  <si>
    <t>TOTAL</t>
  </si>
  <si>
    <t>TOUAX</t>
  </si>
  <si>
    <t>VEOLIA</t>
  </si>
  <si>
    <t>ABC ARBITRAGE</t>
  </si>
  <si>
    <t>BOURBON</t>
  </si>
  <si>
    <t>U 10</t>
  </si>
  <si>
    <t>HF COMPANY</t>
  </si>
  <si>
    <t>EUTELSAT</t>
  </si>
  <si>
    <t>VIVENDI</t>
  </si>
  <si>
    <t>http://www.boursorama.com/cours.phtml?symbole=1rPABCA</t>
  </si>
  <si>
    <t>FR0004040608</t>
  </si>
  <si>
    <t>FR0000120628</t>
  </si>
  <si>
    <t>http://www.boursorama.com/cours.phtml?symbole=1sAXA</t>
  </si>
  <si>
    <t>http://www.boursorama.com/cours.phtml?symbole=1rPBNP</t>
  </si>
  <si>
    <t>FR0000131104</t>
  </si>
  <si>
    <t>FR0000120222</t>
  </si>
  <si>
    <t>http://www.boursorama.com/cours.phtml?symbole=1rPCNP</t>
  </si>
  <si>
    <t>FR0004548873</t>
  </si>
  <si>
    <t>http://www.boursorama.com/cours.phtml?symbole=1rPGBB</t>
  </si>
  <si>
    <t>CARREFOUR</t>
  </si>
  <si>
    <t>FR0000120172</t>
  </si>
  <si>
    <t>http://www.boursorama.com/cours.phtml?symbole=1rPCA</t>
  </si>
  <si>
    <t>Type de compte</t>
  </si>
  <si>
    <t>Valorisation au</t>
  </si>
  <si>
    <t xml:space="preserve">Tous les montants sont en euro à l'exception éventuelle des cours communiqués dans la devise de la valeur. </t>
  </si>
  <si>
    <t>Montant</t>
  </si>
  <si>
    <t>+/- Value</t>
  </si>
  <si>
    <t>Total positions sous dossier</t>
  </si>
  <si>
    <t>Solde espèces</t>
  </si>
  <si>
    <t>Plus ou moins values SRD en cours</t>
  </si>
  <si>
    <t>Total positions en cours de liquidation</t>
  </si>
  <si>
    <t>Solde de liquidation en cours</t>
  </si>
  <si>
    <t>Valeur totale</t>
  </si>
  <si>
    <t>Total positions SRD en cours</t>
  </si>
  <si>
    <t>Valeur</t>
  </si>
  <si>
    <t>Code Isin</t>
  </si>
  <si>
    <t>Place de cotation</t>
  </si>
  <si>
    <t>Position</t>
  </si>
  <si>
    <t>Quantité</t>
  </si>
  <si>
    <t>Cours</t>
  </si>
  <si>
    <t>Prix moyen</t>
  </si>
  <si>
    <t>Valorisation</t>
  </si>
  <si>
    <t>+/- value</t>
  </si>
  <si>
    <t>Performance (%)</t>
  </si>
  <si>
    <t>Poids</t>
  </si>
  <si>
    <t>EURONEXT PARIS</t>
  </si>
  <si>
    <t>Sous dossier</t>
  </si>
  <si>
    <t>AVANQUEST</t>
  </si>
  <si>
    <t>FR0004026714</t>
  </si>
  <si>
    <t>BOURBON CORPORATION</t>
  </si>
  <si>
    <t>CNP ASSURANCES</t>
  </si>
  <si>
    <t>ELECTRICITE DE FRANCE</t>
  </si>
  <si>
    <t>FR0010242511</t>
  </si>
  <si>
    <t>ENGIE</t>
  </si>
  <si>
    <t>FR0010208488</t>
  </si>
  <si>
    <t>ENGIE PRIM.FID.18</t>
  </si>
  <si>
    <t>FR0013055100</t>
  </si>
  <si>
    <t>OPCVM</t>
  </si>
  <si>
    <t>ENGIE PRIME FIDEL.</t>
  </si>
  <si>
    <t>FR0013215407</t>
  </si>
  <si>
    <t>GAZTRANSPORT TECHNIGAZ</t>
  </si>
  <si>
    <t>FR0011726835</t>
  </si>
  <si>
    <t>FR0000038531</t>
  </si>
  <si>
    <t>FR0000130213</t>
  </si>
  <si>
    <t>FR0000121352</t>
  </si>
  <si>
    <t>FR0000120685</t>
  </si>
  <si>
    <t>FR0004154060</t>
  </si>
  <si>
    <t>FR0010330613</t>
  </si>
  <si>
    <t>FR0000133308</t>
  </si>
  <si>
    <t>SUEZ</t>
  </si>
  <si>
    <t>FR0010613471</t>
  </si>
  <si>
    <t>FR0000054900</t>
  </si>
  <si>
    <t>FR0000120271</t>
  </si>
  <si>
    <t>VEOLIA ENVIRONNEMENT</t>
  </si>
  <si>
    <t>FR0000124141</t>
  </si>
  <si>
    <t>FR0010667147</t>
  </si>
  <si>
    <t>M6 METROPOLE TELEVISION</t>
  </si>
  <si>
    <t>FR0000053225</t>
  </si>
  <si>
    <t>MCPHY ENERGY</t>
  </si>
  <si>
    <t>FR0011742329</t>
  </si>
  <si>
    <t>FR0000033003</t>
  </si>
  <si>
    <t>U10</t>
  </si>
  <si>
    <t>FR0000079147</t>
  </si>
  <si>
    <t>FR0000127771</t>
  </si>
  <si>
    <t>http://www.boursorama.com/cours.phtml?symbole=1rPCOFA</t>
  </si>
  <si>
    <t>http://www.boursorama.com/cours.phtml?symbole=1rPACA</t>
  </si>
  <si>
    <t>http://www.boursorama.com/cours.phtml?symbole=1rPEDF</t>
  </si>
  <si>
    <t>http://www.boursorama.com/cours.phtml?symbole=1rPETL</t>
  </si>
  <si>
    <t>http://www.boursorama.com/cours.phtml?symbole=1rPHF</t>
  </si>
  <si>
    <t>http://www.boursorama.com/cours.phtml?symbole=1rPMMB</t>
  </si>
  <si>
    <t>http://www.boursorama.com/cours.phtml?symbole=1rPLD</t>
  </si>
  <si>
    <t>http://www.boursorama.com/cours.phtml?symbole=1rPMMT</t>
  </si>
  <si>
    <t>http://www.boursorama.com/cours.phtml?symbole=1rPKN</t>
  </si>
  <si>
    <t>http://www.boursorama.com/cours.phtml?symbole=1rPNEO</t>
  </si>
  <si>
    <t>http://www.boursorama.com/cours.phtml?symbole=1rPNTG</t>
  </si>
  <si>
    <t>http://www.boursorama.com/cours.phtml?symbole=1rEPALOBR</t>
  </si>
  <si>
    <t>http://www.boursorama.com/cours.phtml?symbole=1rPORA</t>
  </si>
  <si>
    <t>http://www.boursorama.com/cours.phtml?symbole=1rPSEV</t>
  </si>
  <si>
    <t>http://www.boursorama.com/cours.phtml?symbole=1rPTFI</t>
  </si>
  <si>
    <t>http://www.boursorama.com/cours.phtml?symbole=1rPFP</t>
  </si>
  <si>
    <t>http://www.boursorama.com/cours.phtml?symbole=1rPTOUP</t>
  </si>
  <si>
    <t>http://www.boursorama.com/cours.phtml?symbole=1rPUDIS</t>
  </si>
  <si>
    <t>http://www.boursorama.com/cours.phtml?symbole=1rPVIE</t>
  </si>
  <si>
    <t>http://www.boursorama.com/cours.phtml?symbole=1rPVIV</t>
  </si>
  <si>
    <t>NEOPOST</t>
  </si>
  <si>
    <t>http://www.boursorama.com/cours.phtml?symbole=1rPGTT</t>
  </si>
  <si>
    <t>FR0000120560</t>
  </si>
  <si>
    <t>http://www.boursorama.com/cours.phtml?symbole=1rPENGI</t>
  </si>
  <si>
    <t>ENGIE PIM FID 18</t>
  </si>
  <si>
    <t>ENGIEPRIM FIDEL</t>
  </si>
  <si>
    <t>Louis</t>
  </si>
  <si>
    <t>Axa</t>
  </si>
  <si>
    <t>Coface</t>
  </si>
  <si>
    <t>Créditagricole</t>
  </si>
  <si>
    <t>EDF1/2</t>
  </si>
  <si>
    <t>ENGIECIFO</t>
  </si>
  <si>
    <t>Engie1/2</t>
  </si>
  <si>
    <t>EngieFID181/2</t>
  </si>
  <si>
    <t>EngieFIDEL1/2</t>
  </si>
  <si>
    <t>GTT1/2</t>
  </si>
  <si>
    <t>Lagardere</t>
  </si>
  <si>
    <t>Locindus</t>
  </si>
  <si>
    <t>M6Métrople</t>
  </si>
  <si>
    <t>Natixis</t>
  </si>
  <si>
    <t>Netgem</t>
  </si>
  <si>
    <t>Néopost1/2</t>
  </si>
  <si>
    <t>Ober</t>
  </si>
  <si>
    <t>Orange</t>
  </si>
  <si>
    <t>Suezenvironnement</t>
  </si>
  <si>
    <t>Total1/42/4</t>
  </si>
  <si>
    <t>Touax</t>
  </si>
  <si>
    <t>Véolia</t>
  </si>
  <si>
    <t>Vivendi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</si>
</sst>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4"/>
      <color indexed="10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rgb="FF30303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Fill="1"/>
    <xf numFmtId="0" fontId="0" fillId="0" borderId="0" xfId="0" applyBorder="1"/>
    <xf numFmtId="0" fontId="1" fillId="0" borderId="0" xfId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0" fillId="2" borderId="0" xfId="0" applyFill="1" applyBorder="1"/>
    <xf numFmtId="0" fontId="4" fillId="2" borderId="0" xfId="0" applyFont="1" applyFill="1" applyBorder="1"/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6" fillId="3" borderId="0" xfId="0" applyFont="1" applyFill="1" applyBorder="1"/>
    <xf numFmtId="164" fontId="6" fillId="3" borderId="1" xfId="0" applyNumberFormat="1" applyFont="1" applyFill="1" applyBorder="1"/>
    <xf numFmtId="0" fontId="6" fillId="2" borderId="3" xfId="0" applyFont="1" applyFill="1" applyBorder="1"/>
    <xf numFmtId="164" fontId="0" fillId="0" borderId="1" xfId="0" applyNumberFormat="1" applyBorder="1"/>
    <xf numFmtId="0" fontId="0" fillId="0" borderId="0" xfId="0" applyFill="1" applyBorder="1"/>
    <xf numFmtId="0" fontId="6" fillId="3" borderId="3" xfId="0" applyFont="1" applyFill="1" applyBorder="1"/>
    <xf numFmtId="0" fontId="6" fillId="2" borderId="0" xfId="0" applyFont="1" applyFill="1" applyBorder="1"/>
    <xf numFmtId="0" fontId="6" fillId="0" borderId="3" xfId="0" applyFont="1" applyBorder="1"/>
    <xf numFmtId="164" fontId="0" fillId="2" borderId="0" xfId="0" applyNumberFormat="1" applyFill="1" applyBorder="1"/>
    <xf numFmtId="164" fontId="0" fillId="0" borderId="0" xfId="0" applyNumberFormat="1" applyBorder="1"/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3" xfId="0" applyBorder="1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3" borderId="0" xfId="0" applyFill="1"/>
    <xf numFmtId="0" fontId="6" fillId="0" borderId="0" xfId="0" applyFont="1" applyFill="1" applyBorder="1"/>
    <xf numFmtId="14" fontId="0" fillId="0" borderId="0" xfId="0" applyNumberFormat="1"/>
    <xf numFmtId="0" fontId="1" fillId="0" borderId="0" xfId="1" applyAlignment="1" applyProtection="1"/>
    <xf numFmtId="0" fontId="1" fillId="3" borderId="0" xfId="1" applyFill="1"/>
    <xf numFmtId="0" fontId="0" fillId="3" borderId="0" xfId="0" applyFill="1" applyBorder="1"/>
    <xf numFmtId="0" fontId="7" fillId="0" borderId="0" xfId="0" applyFont="1"/>
    <xf numFmtId="164" fontId="5" fillId="2" borderId="4" xfId="0" applyNumberFormat="1" applyFont="1" applyFill="1" applyBorder="1" applyAlignment="1">
      <alignment horizontal="center" vertical="center"/>
    </xf>
    <xf numFmtId="164" fontId="6" fillId="3" borderId="5" xfId="0" applyNumberFormat="1" applyFont="1" applyFill="1" applyBorder="1"/>
    <xf numFmtId="14" fontId="0" fillId="4" borderId="2" xfId="0" applyNumberFormat="1" applyFill="1" applyBorder="1" applyAlignment="1">
      <alignment horizontal="center"/>
    </xf>
    <xf numFmtId="0" fontId="0" fillId="0" borderId="0" xfId="0" applyAlignment="1">
      <alignment wrapText="1"/>
    </xf>
    <xf numFmtId="0" fontId="5" fillId="3" borderId="0" xfId="0" applyFont="1" applyFill="1" applyBorder="1"/>
  </cellXfs>
  <cellStyles count="2">
    <cellStyle name="Lien hypertexte" xfId="1" builtinId="8"/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476250</xdr:colOff>
          <xdr:row>0</xdr:row>
          <xdr:rowOff>76200</xdr:rowOff>
        </xdr:from>
        <xdr:to>
          <xdr:col>20</xdr:col>
          <xdr:colOff>200025</xdr:colOff>
          <xdr:row>2</xdr:row>
          <xdr:rowOff>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ursorama.com/cours.phtml?symbole=1rPACA" TargetMode="External"/><Relationship Id="rId13" Type="http://schemas.openxmlformats.org/officeDocument/2006/relationships/hyperlink" Target="http://www.boursorama.com/cours.phtml?symbole=1rPKN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://www.boursorama.com/cours.phtml?symbole=1rPABCA" TargetMode="External"/><Relationship Id="rId7" Type="http://schemas.openxmlformats.org/officeDocument/2006/relationships/hyperlink" Target="http://www.boursorama.com/cours.phtml?symbole=1rPCOFA" TargetMode="External"/><Relationship Id="rId12" Type="http://schemas.openxmlformats.org/officeDocument/2006/relationships/hyperlink" Target="http://www.boursorama.com/cours.phtml?symbole=1rPMMT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boursorama.com/cours.phtml?symbole=1rPBNP" TargetMode="External"/><Relationship Id="rId16" Type="http://schemas.openxmlformats.org/officeDocument/2006/relationships/hyperlink" Target="http://www.boursorama.com/cours.phtml?symbole=1rPENGI" TargetMode="External"/><Relationship Id="rId20" Type="http://schemas.openxmlformats.org/officeDocument/2006/relationships/ctrlProp" Target="../ctrlProps/ctrlProp1.xml"/><Relationship Id="rId1" Type="http://schemas.openxmlformats.org/officeDocument/2006/relationships/hyperlink" Target="http://www.boursorama.com/cours.phtml?symbole=1rPGBB" TargetMode="External"/><Relationship Id="rId6" Type="http://schemas.openxmlformats.org/officeDocument/2006/relationships/hyperlink" Target="http://www.boursorama.com/cours.phtml?symbole=1rPCA" TargetMode="External"/><Relationship Id="rId11" Type="http://schemas.openxmlformats.org/officeDocument/2006/relationships/hyperlink" Target="http://www.boursorama.com/cours.phtml?symbole=1rPNEO" TargetMode="External"/><Relationship Id="rId5" Type="http://schemas.openxmlformats.org/officeDocument/2006/relationships/hyperlink" Target="http://www.boursorama.com/cours.phtml?symbole=1rPCNP" TargetMode="External"/><Relationship Id="rId15" Type="http://schemas.openxmlformats.org/officeDocument/2006/relationships/hyperlink" Target="http://www.boursorama.com/cours.phtml?symbole=1rPENGI" TargetMode="External"/><Relationship Id="rId10" Type="http://schemas.openxmlformats.org/officeDocument/2006/relationships/hyperlink" Target="http://www.boursorama.com/cours.phtml?symbole=1rPLD" TargetMode="External"/><Relationship Id="rId19" Type="http://schemas.openxmlformats.org/officeDocument/2006/relationships/vmlDrawing" Target="../drawings/vmlDrawing1.vml"/><Relationship Id="rId4" Type="http://schemas.openxmlformats.org/officeDocument/2006/relationships/hyperlink" Target="http://www.boursorama.com/cours.phtml?symbole=1sAXA" TargetMode="External"/><Relationship Id="rId9" Type="http://schemas.openxmlformats.org/officeDocument/2006/relationships/hyperlink" Target="http://www.boursorama.com/cours.phtml?symbole=1rPEDF" TargetMode="External"/><Relationship Id="rId14" Type="http://schemas.openxmlformats.org/officeDocument/2006/relationships/hyperlink" Target="http://www.boursorama.com/cours.phtml?symbole=1rPET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85"/>
  <sheetViews>
    <sheetView tabSelected="1" zoomScaleNormal="100" workbookViewId="0">
      <pane xSplit="3" topLeftCell="D1" activePane="topRight" state="frozen"/>
      <selection pane="topRight" activeCell="C4" sqref="C4"/>
    </sheetView>
  </sheetViews>
  <sheetFormatPr baseColWidth="10" defaultRowHeight="15" x14ac:dyDescent="0.25"/>
  <cols>
    <col min="1" max="1" width="23.85546875" customWidth="1"/>
    <col min="2" max="2" width="9.5703125" customWidth="1"/>
    <col min="3" max="3" width="14" style="8" customWidth="1"/>
  </cols>
  <sheetData>
    <row r="1" spans="1:41" ht="18" x14ac:dyDescent="0.25">
      <c r="A1" s="4">
        <v>2017</v>
      </c>
      <c r="B1" s="4"/>
      <c r="C1" s="5"/>
      <c r="D1" s="2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</row>
    <row r="2" spans="1:41" ht="15.75" thickBot="1" x14ac:dyDescent="0.3">
      <c r="C2" s="35" t="s">
        <v>147</v>
      </c>
      <c r="D2" s="2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</row>
    <row r="3" spans="1:41" ht="15.75" thickBot="1" x14ac:dyDescent="0.3">
      <c r="A3" s="10"/>
      <c r="B3" s="10"/>
      <c r="C3" s="37">
        <f>'PEA Louis'!B3</f>
        <v>42851</v>
      </c>
      <c r="D3" s="2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x14ac:dyDescent="0.25">
      <c r="A4" s="12" t="s">
        <v>148</v>
      </c>
      <c r="B4" s="13">
        <f>Boursorama!T5</f>
        <v>24.6</v>
      </c>
      <c r="C4" s="36">
        <f>IFERROR(VLOOKUP(A4,'PEA Louis'!$A$18:$G$45,7,0),"")</f>
        <v>23.318999999999999</v>
      </c>
      <c r="D4" s="2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</row>
    <row r="5" spans="1:41" x14ac:dyDescent="0.25">
      <c r="A5" s="12" t="s">
        <v>24</v>
      </c>
      <c r="B5" s="13">
        <f>Boursorama!T6</f>
        <v>64.78</v>
      </c>
      <c r="C5" s="36" t="str">
        <f>IFERROR(VLOOKUP(A5,'PEA Louis'!$A$18:$G$45,7,0),"")</f>
        <v/>
      </c>
      <c r="D5" s="2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</row>
    <row r="6" spans="1:41" x14ac:dyDescent="0.25">
      <c r="A6" s="14" t="s">
        <v>21</v>
      </c>
      <c r="B6" s="15">
        <f>Boursorama!T9</f>
        <v>19.170000000000002</v>
      </c>
      <c r="C6" s="36" t="str">
        <f>IFERROR(VLOOKUP(A6,'PEA Louis'!$A$18:$G$45,7,0),"")</f>
        <v/>
      </c>
      <c r="D6" s="2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</row>
    <row r="7" spans="1:41" x14ac:dyDescent="0.25">
      <c r="A7" s="2" t="s">
        <v>149</v>
      </c>
      <c r="B7" s="15">
        <f>Boursorama!T10</f>
        <v>7.18</v>
      </c>
      <c r="C7" s="36">
        <f>IFERROR(VLOOKUP(A7,'PEA Louis'!$A$18:$G$45,7,0),"")</f>
        <v>7.5720000000000001</v>
      </c>
      <c r="D7" s="2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</row>
    <row r="8" spans="1:41" x14ac:dyDescent="0.25">
      <c r="A8" s="2" t="s">
        <v>150</v>
      </c>
      <c r="B8" s="13">
        <f>Boursorama!T11</f>
        <v>13.65</v>
      </c>
      <c r="C8" s="36" t="str">
        <f>IFERROR(VLOOKUP(A8,'PEA Louis'!$A$18:$G$45,7,0),"")</f>
        <v/>
      </c>
      <c r="D8" s="2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</row>
    <row r="9" spans="1:41" x14ac:dyDescent="0.25">
      <c r="A9" s="2" t="s">
        <v>151</v>
      </c>
      <c r="B9" s="36">
        <f>Boursorama!T12</f>
        <v>7.6660000000000004</v>
      </c>
      <c r="C9" s="36" t="str">
        <f>IFERROR(VLOOKUP(A9,'PEA Louis'!$A$18:$G$45,7,0),"")</f>
        <v/>
      </c>
      <c r="D9" s="2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</row>
    <row r="10" spans="1:41" x14ac:dyDescent="0.25">
      <c r="A10" s="2" t="s">
        <v>152</v>
      </c>
      <c r="B10" s="13">
        <f>Boursorama!T13</f>
        <v>12.95</v>
      </c>
      <c r="C10" s="36" t="str">
        <f>IFERROR(VLOOKUP(A10,'PEA Louis'!$A$18:$G$45,7,0),"")</f>
        <v/>
      </c>
      <c r="D10" s="2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</row>
    <row r="11" spans="1:41" x14ac:dyDescent="0.25">
      <c r="A11" s="14" t="s">
        <v>153</v>
      </c>
      <c r="B11" s="13">
        <f>Boursorama!T13</f>
        <v>12.95</v>
      </c>
      <c r="C11" s="36" t="str">
        <f>IFERROR(VLOOKUP(A11,'PEA Louis'!$A$18:$G$45,7,0),"")</f>
        <v/>
      </c>
      <c r="D11" s="2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</row>
    <row r="12" spans="1:41" x14ac:dyDescent="0.25">
      <c r="A12" s="14" t="s">
        <v>154</v>
      </c>
      <c r="B12" s="13">
        <f>Boursorama!T13</f>
        <v>12.95</v>
      </c>
      <c r="C12" s="36" t="str">
        <f>IFERROR(VLOOKUP(A12,'PEA Louis'!$A$18:$G$45,7,0),"")</f>
        <v/>
      </c>
      <c r="D12" s="2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</row>
    <row r="13" spans="1:41" x14ac:dyDescent="0.25">
      <c r="A13" s="14" t="s">
        <v>155</v>
      </c>
      <c r="B13" s="13">
        <f>Boursorama!T13</f>
        <v>12.95</v>
      </c>
      <c r="C13" s="36" t="str">
        <f>IFERROR(VLOOKUP(A13,'PEA Louis'!$A$18:$G$45,7,0),"")</f>
        <v/>
      </c>
      <c r="D13" s="2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</row>
    <row r="14" spans="1:41" x14ac:dyDescent="0.25">
      <c r="A14" s="14" t="s">
        <v>156</v>
      </c>
      <c r="B14" s="13">
        <f>Boursorama!T17</f>
        <v>34.270000000000003</v>
      </c>
      <c r="C14" s="36" t="str">
        <f>IFERROR(VLOOKUP(A14,'PEA Louis'!$A$18:$G$45,7,0),"")</f>
        <v/>
      </c>
      <c r="D14" s="2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</row>
    <row r="15" spans="1:41" x14ac:dyDescent="0.25">
      <c r="A15" s="14" t="s">
        <v>157</v>
      </c>
      <c r="B15" s="13">
        <f>Boursorama!T19</f>
        <v>28.12</v>
      </c>
      <c r="C15" s="36">
        <f>IFERROR(VLOOKUP(A15,'PEA Louis'!$A$18:$G$45,7,0),"")</f>
        <v>27.888000000000002</v>
      </c>
      <c r="D15" s="2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</row>
    <row r="16" spans="1:41" x14ac:dyDescent="0.25">
      <c r="A16" s="14" t="s">
        <v>158</v>
      </c>
      <c r="B16" s="13">
        <f>Boursorama!T20</f>
        <v>18.399999999999999</v>
      </c>
      <c r="C16" s="36">
        <f>IFERROR(VLOOKUP(A16,'PEA Louis'!$A$18:$G$45,7,0),"")</f>
        <v>19.231999999999999</v>
      </c>
      <c r="D16" s="2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</row>
    <row r="17" spans="1:41" x14ac:dyDescent="0.25">
      <c r="A17" s="14" t="s">
        <v>159</v>
      </c>
      <c r="B17" s="13">
        <f>Boursorama!T21</f>
        <v>20.914999999999999</v>
      </c>
      <c r="C17" s="36" t="str">
        <f>IFERROR(VLOOKUP(A17,'PEA Louis'!$A$18:$G$45,7,0),"")</f>
        <v/>
      </c>
      <c r="D17" s="2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</row>
    <row r="18" spans="1:41" x14ac:dyDescent="0.25">
      <c r="A18" s="14" t="s">
        <v>160</v>
      </c>
      <c r="B18" s="13">
        <f>Boursorama!T22</f>
        <v>6.3869999999999996</v>
      </c>
      <c r="C18" s="36">
        <f>IFERROR(VLOOKUP(A18,'PEA Louis'!$A$18:$G$45,7,0),"")</f>
        <v>5.4050000000000002</v>
      </c>
      <c r="D18" s="2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</row>
    <row r="19" spans="1:41" x14ac:dyDescent="0.25">
      <c r="A19" s="14" t="s">
        <v>161</v>
      </c>
      <c r="B19" s="13">
        <f>Boursorama!T24</f>
        <v>2.5</v>
      </c>
      <c r="C19" s="36">
        <f>IFERROR(VLOOKUP(A19,'PEA Louis'!$A$18:$G$45,7,0),"")</f>
        <v>2.2000000000000002</v>
      </c>
      <c r="D19" s="2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</row>
    <row r="20" spans="1:41" x14ac:dyDescent="0.25">
      <c r="A20" s="14" t="s">
        <v>162</v>
      </c>
      <c r="B20" s="13">
        <f>Boursorama!T23</f>
        <v>37.229999999999997</v>
      </c>
      <c r="C20" s="36" t="str">
        <f>IFERROR(VLOOKUP(A20,'PEA Louis'!$A$18:$G$45,7,0),"")</f>
        <v/>
      </c>
      <c r="D20" s="2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</row>
    <row r="21" spans="1:41" x14ac:dyDescent="0.25">
      <c r="A21" s="14" t="s">
        <v>163</v>
      </c>
      <c r="B21" s="13">
        <f>Boursorama!T25</f>
        <v>13.2</v>
      </c>
      <c r="C21" s="36">
        <f>IFERROR(VLOOKUP(A21,'PEA Louis'!$A$18:$G$45,7,0),"")</f>
        <v>11.157</v>
      </c>
      <c r="D21" s="2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</row>
    <row r="22" spans="1:41" x14ac:dyDescent="0.25">
      <c r="A22" s="17" t="s">
        <v>164</v>
      </c>
      <c r="B22" s="13">
        <f>Boursorama!T26</f>
        <v>14.2</v>
      </c>
      <c r="C22" s="36">
        <f>IFERROR(VLOOKUP(A22,'PEA Louis'!$A$18:$G$45,7,0),"")</f>
        <v>14.614000000000001</v>
      </c>
      <c r="D22" s="2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</row>
    <row r="23" spans="1:41" x14ac:dyDescent="0.25">
      <c r="A23" s="17" t="s">
        <v>165</v>
      </c>
      <c r="B23" s="13">
        <f>Boursorama!T27</f>
        <v>15.085000000000001</v>
      </c>
      <c r="C23" s="36" t="str">
        <f>IFERROR(VLOOKUP(A23,'PEA Louis'!$A$18:$G$45,7,0),"")</f>
        <v/>
      </c>
      <c r="D23" s="2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</row>
    <row r="24" spans="1:41" x14ac:dyDescent="0.25">
      <c r="A24" s="18" t="s">
        <v>36</v>
      </c>
      <c r="B24" s="13">
        <f>Boursorama!T28</f>
        <v>11.26</v>
      </c>
      <c r="C24" s="36">
        <f>IFERROR(VLOOKUP(A24,'PEA Louis'!$A$18:$G$45,7,0),"")</f>
        <v>12.564</v>
      </c>
      <c r="D24" s="2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</row>
    <row r="25" spans="1:41" x14ac:dyDescent="0.25">
      <c r="A25" s="18" t="s">
        <v>166</v>
      </c>
      <c r="B25" s="13">
        <f>Boursorama!T29</f>
        <v>47.17</v>
      </c>
      <c r="C25" s="36" t="str">
        <f>IFERROR(VLOOKUP(A25,'PEA Louis'!$A$18:$G$45,7,0),"")</f>
        <v/>
      </c>
      <c r="D25" s="2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</row>
    <row r="26" spans="1:41" x14ac:dyDescent="0.25">
      <c r="A26" s="2" t="s">
        <v>167</v>
      </c>
      <c r="B26" s="13">
        <f>Boursorama!T30</f>
        <v>11.31</v>
      </c>
      <c r="C26" s="36">
        <f>IFERROR(VLOOKUP(A26,'PEA Louis'!$A$18:$G$45,7,0),"")</f>
        <v>15.284000000000001</v>
      </c>
      <c r="D26" s="2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</row>
    <row r="27" spans="1:41" x14ac:dyDescent="0.25">
      <c r="A27" s="2" t="s">
        <v>168</v>
      </c>
      <c r="B27" s="13">
        <f>Boursorama!T32</f>
        <v>17.440000000000001</v>
      </c>
      <c r="C27" s="36" t="str">
        <f>IFERROR(VLOOKUP(A27,'PEA Louis'!$A$18:$G$45,7,0),"")</f>
        <v/>
      </c>
      <c r="D27" s="2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</row>
    <row r="28" spans="1:41" x14ac:dyDescent="0.25">
      <c r="A28" s="19" t="s">
        <v>169</v>
      </c>
      <c r="B28" s="13">
        <f>Boursorama!T33</f>
        <v>18.215</v>
      </c>
      <c r="C28" s="36">
        <f>IFERROR(VLOOKUP(A28,'PEA Louis'!$A$18:$G$45,7,0),"")</f>
        <v>19.960999999999999</v>
      </c>
      <c r="D28" s="2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</row>
    <row r="29" spans="1:41" x14ac:dyDescent="0.25">
      <c r="A29" s="2"/>
      <c r="B29" s="6"/>
      <c r="C29" s="20"/>
      <c r="D29" s="2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</row>
    <row r="30" spans="1:41" x14ac:dyDescent="0.25">
      <c r="A30" s="2"/>
      <c r="B30" s="6"/>
      <c r="C30" s="20"/>
      <c r="D30" s="2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</row>
    <row r="31" spans="1:41" x14ac:dyDescent="0.25">
      <c r="A31" s="2"/>
      <c r="B31" s="6"/>
      <c r="C31" s="20"/>
      <c r="D31" s="2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</row>
    <row r="32" spans="1:41" x14ac:dyDescent="0.25">
      <c r="B32" s="6"/>
      <c r="C32" s="20"/>
      <c r="D32" s="2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</row>
    <row r="33" spans="1:41" x14ac:dyDescent="0.25">
      <c r="B33" s="6"/>
      <c r="C33" s="20"/>
      <c r="D33" s="2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</row>
    <row r="34" spans="1:41" x14ac:dyDescent="0.25">
      <c r="A34" s="6"/>
      <c r="B34" s="6"/>
      <c r="C34" s="20"/>
      <c r="D34" s="2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</row>
    <row r="35" spans="1:41" x14ac:dyDescent="0.25">
      <c r="B35" s="2"/>
      <c r="C35" s="21"/>
      <c r="D35" s="2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</row>
    <row r="36" spans="1:41" x14ac:dyDescent="0.25">
      <c r="A36" s="22"/>
      <c r="B36" s="9"/>
      <c r="C36" s="23"/>
      <c r="D36" s="2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</row>
    <row r="37" spans="1:41" x14ac:dyDescent="0.25">
      <c r="A37" s="24"/>
      <c r="B37" s="24"/>
      <c r="C37" s="11" t="s">
        <v>147</v>
      </c>
      <c r="D37" s="2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</row>
    <row r="38" spans="1:41" x14ac:dyDescent="0.25">
      <c r="A38" s="17" t="s">
        <v>10</v>
      </c>
      <c r="B38" s="13">
        <f>Boursorama!T4</f>
        <v>6.5</v>
      </c>
      <c r="C38" s="13">
        <f>IFERROR(VLOOKUP(A4,'PEA Louis'!$A$18:$G$45,7,0),"")</f>
        <v>23.318999999999999</v>
      </c>
      <c r="D38" s="2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</row>
    <row r="39" spans="1:41" x14ac:dyDescent="0.25">
      <c r="A39" s="39" t="s">
        <v>11</v>
      </c>
      <c r="B39" s="13">
        <f>Boursorama!T7</f>
        <v>10.35</v>
      </c>
      <c r="C39" s="13" t="str">
        <f>IFERROR(VLOOKUP(A5,'PEA Louis'!$A$18:$G$45,7,0),"")</f>
        <v/>
      </c>
      <c r="D39" s="2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</row>
    <row r="40" spans="1:41" x14ac:dyDescent="0.25">
      <c r="A40" s="12" t="s">
        <v>12</v>
      </c>
      <c r="B40" s="13">
        <f>Boursorama!T8</f>
        <v>21.625</v>
      </c>
      <c r="C40" s="13" t="str">
        <f>IFERROR(VLOOKUP(A6,'PEA Louis'!$A$18:$G$45,7,0),"")</f>
        <v/>
      </c>
      <c r="D40" s="2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</row>
    <row r="41" spans="1:41" x14ac:dyDescent="0.25">
      <c r="A41" s="17" t="s">
        <v>13</v>
      </c>
      <c r="B41" s="13">
        <f>Boursorama!T12</f>
        <v>7.6660000000000004</v>
      </c>
      <c r="C41" s="13">
        <f>IFERROR(VLOOKUP(A7,'PEA Louis'!$A$18:$G$45,7,0),"")</f>
        <v>7.5720000000000001</v>
      </c>
      <c r="D41" s="2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</row>
    <row r="42" spans="1:41" x14ac:dyDescent="0.25">
      <c r="A42" s="17" t="s">
        <v>14</v>
      </c>
      <c r="B42" s="13">
        <f>Boursorama!T13</f>
        <v>12.95</v>
      </c>
      <c r="C42" s="13" t="str">
        <f>IFERROR(VLOOKUP(A8,'PEA Louis'!$A$18:$G$45,7,0),"")</f>
        <v/>
      </c>
      <c r="D42" s="2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</row>
    <row r="43" spans="1:41" x14ac:dyDescent="0.25">
      <c r="A43" s="17" t="s">
        <v>5</v>
      </c>
      <c r="B43" s="13">
        <f>Boursorama!T13</f>
        <v>12.95</v>
      </c>
      <c r="C43" s="13" t="str">
        <f>IFERROR(VLOOKUP(A9,'PEA Louis'!$A$18:$G$45,7,0),"")</f>
        <v/>
      </c>
      <c r="D43" s="2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</row>
    <row r="44" spans="1:41" x14ac:dyDescent="0.25">
      <c r="A44" s="17" t="s">
        <v>6</v>
      </c>
      <c r="B44" s="13">
        <f>Boursorama!T14</f>
        <v>12.95</v>
      </c>
      <c r="C44" s="13" t="str">
        <f>IFERROR(VLOOKUP(A10,'PEA Louis'!$A$18:$G$45,7,0),"")</f>
        <v/>
      </c>
      <c r="D44" s="2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</row>
    <row r="45" spans="1:41" x14ac:dyDescent="0.25">
      <c r="A45" s="17" t="s">
        <v>7</v>
      </c>
      <c r="B45" s="13">
        <f>Boursorama!T15</f>
        <v>12.95</v>
      </c>
      <c r="C45" s="13" t="str">
        <f>IFERROR(VLOOKUP(A11,'PEA Louis'!$A$18:$G$45,7,0),"")</f>
        <v/>
      </c>
      <c r="D45" s="2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</row>
    <row r="46" spans="1:41" x14ac:dyDescent="0.25">
      <c r="A46" s="17" t="s">
        <v>15</v>
      </c>
      <c r="B46" s="13">
        <f>Boursorama!T17</f>
        <v>34.270000000000003</v>
      </c>
      <c r="C46" s="13" t="str">
        <f>IFERROR(VLOOKUP(A12,'PEA Louis'!$A$18:$G$45,7,0),"")</f>
        <v/>
      </c>
      <c r="D46" s="2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</row>
    <row r="47" spans="1:41" x14ac:dyDescent="0.25">
      <c r="A47" s="17" t="s">
        <v>16</v>
      </c>
      <c r="B47" s="13">
        <v>21.41</v>
      </c>
      <c r="C47" s="13" t="str">
        <f>IFERROR(VLOOKUP(A13,'PEA Louis'!$A$18:$G$45,7,0),"")</f>
        <v/>
      </c>
      <c r="D47" s="2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</row>
    <row r="48" spans="1:41" x14ac:dyDescent="0.25">
      <c r="A48" s="12" t="s">
        <v>17</v>
      </c>
      <c r="B48" s="13">
        <f>Boursorama!T18</f>
        <v>8.65</v>
      </c>
      <c r="C48" s="13" t="str">
        <f>IFERROR(VLOOKUP(A14,'PEA Louis'!$A$18:$G$45,7,0),"")</f>
        <v/>
      </c>
      <c r="D48" s="2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</row>
    <row r="49" spans="1:41" x14ac:dyDescent="0.25">
      <c r="A49" s="17" t="s">
        <v>18</v>
      </c>
      <c r="B49" s="13">
        <f>Boursorama!T23</f>
        <v>37.229999999999997</v>
      </c>
      <c r="C49" s="13">
        <f>IFERROR(VLOOKUP(A15,'PEA Louis'!$A$18:$G$45,7,0),"")</f>
        <v>27.888000000000002</v>
      </c>
      <c r="D49" s="2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</row>
    <row r="50" spans="1:41" x14ac:dyDescent="0.25">
      <c r="A50" s="17" t="s">
        <v>8</v>
      </c>
      <c r="B50" s="13">
        <f>Boursorama!T25</f>
        <v>13.2</v>
      </c>
      <c r="C50" s="13">
        <f>IFERROR(VLOOKUP(A16,'PEA Louis'!$A$18:$G$45,7,0),"")</f>
        <v>19.231999999999999</v>
      </c>
      <c r="D50" s="2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</row>
    <row r="51" spans="1:41" x14ac:dyDescent="0.25">
      <c r="A51" s="17" t="s">
        <v>9</v>
      </c>
      <c r="B51" s="13">
        <f>Boursorama!T26</f>
        <v>14.2</v>
      </c>
      <c r="C51" s="13" t="str">
        <f>IFERROR(VLOOKUP(A17,'PEA Louis'!$A$18:$G$45,7,0),"")</f>
        <v/>
      </c>
      <c r="D51" s="2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</row>
    <row r="52" spans="1:41" x14ac:dyDescent="0.25">
      <c r="A52" s="17" t="s">
        <v>19</v>
      </c>
      <c r="B52" s="13">
        <f>Boursorama!T29</f>
        <v>47.17</v>
      </c>
      <c r="C52" s="13">
        <f>IFERROR(VLOOKUP(A18,'PEA Louis'!$A$18:$G$45,7,0),"")</f>
        <v>5.4050000000000002</v>
      </c>
      <c r="D52" s="2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</row>
    <row r="53" spans="1:41" x14ac:dyDescent="0.25">
      <c r="A53" s="39" t="s">
        <v>20</v>
      </c>
      <c r="B53" s="13">
        <f>Boursorama!T31</f>
        <v>4.0199999999999996</v>
      </c>
      <c r="C53" s="13">
        <f>IFERROR(VLOOKUP(A19,'PEA Louis'!$A$18:$G$45,7,0),"")</f>
        <v>2.2000000000000002</v>
      </c>
      <c r="D53" s="2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</row>
    <row r="54" spans="1:41" x14ac:dyDescent="0.25">
      <c r="B54" s="2"/>
      <c r="C54" s="21"/>
    </row>
    <row r="55" spans="1:41" x14ac:dyDescent="0.25">
      <c r="A55" s="17"/>
      <c r="B55" s="2"/>
      <c r="C55" s="34"/>
      <c r="D55" s="2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</row>
    <row r="56" spans="1:41" x14ac:dyDescent="0.25">
      <c r="A56" s="25"/>
      <c r="B56" s="2"/>
      <c r="C56" s="21"/>
      <c r="D56" s="2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</row>
    <row r="57" spans="1:41" x14ac:dyDescent="0.25">
      <c r="A57" s="25"/>
      <c r="B57" s="2"/>
      <c r="C57" s="21"/>
      <c r="D57" s="2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</row>
    <row r="58" spans="1:41" x14ac:dyDescent="0.25">
      <c r="B58" s="2"/>
      <c r="C58" s="21"/>
      <c r="D58" s="2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</row>
    <row r="59" spans="1:41" x14ac:dyDescent="0.25">
      <c r="D59" s="2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</row>
    <row r="60" spans="1:41" x14ac:dyDescent="0.25">
      <c r="D60" s="2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</row>
    <row r="61" spans="1:41" x14ac:dyDescent="0.25">
      <c r="A61" s="26"/>
      <c r="B61" s="26"/>
      <c r="C61" s="27"/>
      <c r="D61" s="2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</row>
    <row r="62" spans="1:41" x14ac:dyDescent="0.25"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</row>
    <row r="63" spans="1:41" x14ac:dyDescent="0.25"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</row>
    <row r="64" spans="1:41" x14ac:dyDescent="0.25"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</row>
    <row r="65" spans="5:41" ht="15" customHeight="1" x14ac:dyDescent="0.25"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</row>
    <row r="66" spans="5:41" x14ac:dyDescent="0.25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</row>
    <row r="84" ht="13.9" customHeight="1" x14ac:dyDescent="0.25"/>
    <row r="85" ht="19.149999999999999" customHeight="1" x14ac:dyDescent="0.25"/>
  </sheetData>
  <conditionalFormatting sqref="C39">
    <cfRule type="cellIs" dxfId="13" priority="7" operator="greaterThan">
      <formula>$B$39</formula>
    </cfRule>
    <cfRule type="cellIs" dxfId="12" priority="13" operator="greaterThan">
      <formula>$B$39</formula>
    </cfRule>
  </conditionalFormatting>
  <conditionalFormatting sqref="B39">
    <cfRule type="cellIs" dxfId="11" priority="12" operator="greaterThan">
      <formula>$C$39</formula>
    </cfRule>
  </conditionalFormatting>
  <conditionalFormatting sqref="C4:C28">
    <cfRule type="cellIs" dxfId="10" priority="3" operator="greaterThan">
      <formula>$B$4</formula>
    </cfRule>
    <cfRule type="cellIs" dxfId="9" priority="10" operator="greaterThan">
      <formula>$B$4</formula>
    </cfRule>
  </conditionalFormatting>
  <conditionalFormatting sqref="C38:C53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33"/>
  <sheetViews>
    <sheetView topLeftCell="D7" zoomScaleNormal="100" workbookViewId="0">
      <selection activeCell="P52" sqref="P52"/>
    </sheetView>
  </sheetViews>
  <sheetFormatPr baseColWidth="10" defaultColWidth="9.140625" defaultRowHeight="15" x14ac:dyDescent="0.25"/>
  <cols>
    <col min="1" max="3" width="0" hidden="1" customWidth="1"/>
    <col min="7" max="9" width="0" hidden="1" customWidth="1"/>
    <col min="10" max="12" width="1" hidden="1" customWidth="1"/>
    <col min="13" max="14" width="12.85546875" hidden="1" customWidth="1"/>
    <col min="15" max="15" width="13.5703125" customWidth="1"/>
    <col min="16" max="16" width="24.7109375" customWidth="1"/>
    <col min="17" max="17" width="3.5703125" customWidth="1"/>
    <col min="18" max="19" width="0" hidden="1" customWidth="1"/>
    <col min="20" max="20" width="15.5703125" bestFit="1" customWidth="1"/>
  </cols>
  <sheetData>
    <row r="1" spans="1:20" x14ac:dyDescent="0.25">
      <c r="A1" s="3"/>
    </row>
    <row r="2" spans="1:20" x14ac:dyDescent="0.25">
      <c r="T2" t="s">
        <v>1</v>
      </c>
    </row>
    <row r="3" spans="1:20" x14ac:dyDescent="0.25">
      <c r="A3" s="3"/>
    </row>
    <row r="4" spans="1:20" s="28" customFormat="1" x14ac:dyDescent="0.25">
      <c r="E4" s="12" t="s">
        <v>40</v>
      </c>
      <c r="M4" s="32"/>
      <c r="O4" s="28" t="s">
        <v>47</v>
      </c>
      <c r="P4" s="32" t="s">
        <v>46</v>
      </c>
      <c r="Q4" s="32" t="s">
        <v>4</v>
      </c>
      <c r="S4" s="33"/>
      <c r="T4">
        <v>6.5</v>
      </c>
    </row>
    <row r="5" spans="1:20" s="28" customFormat="1" x14ac:dyDescent="0.25">
      <c r="A5" s="32"/>
      <c r="E5" s="12" t="s">
        <v>23</v>
      </c>
      <c r="M5" s="32"/>
      <c r="O5" s="28" t="s">
        <v>48</v>
      </c>
      <c r="P5" s="32" t="s">
        <v>49</v>
      </c>
      <c r="Q5" s="32" t="s">
        <v>4</v>
      </c>
      <c r="S5" s="33"/>
      <c r="T5">
        <v>24.6</v>
      </c>
    </row>
    <row r="6" spans="1:20" s="28" customFormat="1" x14ac:dyDescent="0.25">
      <c r="C6" s="28" t="e">
        <f>#REF!</f>
        <v>#REF!</v>
      </c>
      <c r="E6" s="12" t="s">
        <v>24</v>
      </c>
      <c r="M6" s="32"/>
      <c r="O6" s="28" t="s">
        <v>51</v>
      </c>
      <c r="P6" s="32" t="s">
        <v>50</v>
      </c>
      <c r="Q6" s="32" t="s">
        <v>4</v>
      </c>
      <c r="S6" s="33"/>
      <c r="T6">
        <v>64.78</v>
      </c>
    </row>
    <row r="7" spans="1:20" s="28" customFormat="1" x14ac:dyDescent="0.25">
      <c r="A7" s="32"/>
      <c r="E7" s="12" t="s">
        <v>41</v>
      </c>
      <c r="M7" s="32"/>
      <c r="O7" s="28" t="s">
        <v>54</v>
      </c>
      <c r="P7" s="32" t="s">
        <v>55</v>
      </c>
      <c r="Q7" s="32" t="s">
        <v>4</v>
      </c>
      <c r="S7" s="33"/>
      <c r="T7">
        <v>10.35</v>
      </c>
    </row>
    <row r="8" spans="1:20" s="28" customFormat="1" x14ac:dyDescent="0.25">
      <c r="C8" s="12"/>
      <c r="E8" s="28" t="s">
        <v>56</v>
      </c>
      <c r="O8" s="28" t="s">
        <v>57</v>
      </c>
      <c r="P8" s="32" t="s">
        <v>58</v>
      </c>
      <c r="Q8" s="32" t="s">
        <v>4</v>
      </c>
      <c r="T8">
        <v>21.625</v>
      </c>
    </row>
    <row r="9" spans="1:20" s="28" customFormat="1" x14ac:dyDescent="0.25">
      <c r="E9" s="12" t="s">
        <v>21</v>
      </c>
      <c r="M9" s="32"/>
      <c r="O9" s="28" t="s">
        <v>52</v>
      </c>
      <c r="P9" s="32" t="s">
        <v>53</v>
      </c>
      <c r="Q9" s="32" t="s">
        <v>4</v>
      </c>
      <c r="S9" s="33"/>
      <c r="T9">
        <v>19.170000000000002</v>
      </c>
    </row>
    <row r="10" spans="1:20" x14ac:dyDescent="0.25">
      <c r="E10" s="16" t="s">
        <v>25</v>
      </c>
      <c r="M10" s="3"/>
      <c r="N10" s="1"/>
      <c r="O10" t="s">
        <v>112</v>
      </c>
      <c r="P10" s="31" t="s">
        <v>121</v>
      </c>
      <c r="Q10" s="3" t="s">
        <v>4</v>
      </c>
      <c r="S10" s="2"/>
      <c r="T10">
        <v>7.18</v>
      </c>
    </row>
    <row r="11" spans="1:20" x14ac:dyDescent="0.25">
      <c r="E11" s="29" t="s">
        <v>26</v>
      </c>
      <c r="M11" s="3"/>
      <c r="N11" s="1"/>
      <c r="O11" t="s">
        <v>2</v>
      </c>
      <c r="P11" s="31" t="s">
        <v>122</v>
      </c>
      <c r="Q11" s="3" t="s">
        <v>4</v>
      </c>
      <c r="S11" s="2"/>
      <c r="T11">
        <v>13.65</v>
      </c>
    </row>
    <row r="12" spans="1:20" x14ac:dyDescent="0.25">
      <c r="E12" s="29" t="s">
        <v>22</v>
      </c>
      <c r="M12" s="3"/>
      <c r="N12" s="1"/>
      <c r="O12" t="s">
        <v>3</v>
      </c>
      <c r="P12" s="31" t="s">
        <v>123</v>
      </c>
      <c r="Q12" s="3" t="s">
        <v>4</v>
      </c>
      <c r="S12" s="2"/>
      <c r="T12">
        <v>7.6660000000000004</v>
      </c>
    </row>
    <row r="13" spans="1:20" x14ac:dyDescent="0.25">
      <c r="E13" s="29" t="s">
        <v>90</v>
      </c>
      <c r="M13" s="3"/>
      <c r="N13" s="1"/>
      <c r="O13" t="s">
        <v>91</v>
      </c>
      <c r="P13" s="31" t="s">
        <v>144</v>
      </c>
      <c r="Q13" s="3" t="s">
        <v>4</v>
      </c>
      <c r="S13" s="2"/>
      <c r="T13">
        <v>12.95</v>
      </c>
    </row>
    <row r="14" spans="1:20" x14ac:dyDescent="0.25">
      <c r="E14" s="29" t="s">
        <v>145</v>
      </c>
      <c r="M14" s="3"/>
      <c r="N14" s="1"/>
      <c r="O14" t="s">
        <v>93</v>
      </c>
      <c r="P14" s="31" t="s">
        <v>144</v>
      </c>
      <c r="Q14" s="3" t="s">
        <v>4</v>
      </c>
      <c r="S14" s="2"/>
      <c r="T14">
        <v>12.95</v>
      </c>
    </row>
    <row r="15" spans="1:20" x14ac:dyDescent="0.25">
      <c r="E15" s="29" t="s">
        <v>146</v>
      </c>
      <c r="M15" s="3"/>
      <c r="N15" s="1"/>
      <c r="O15" t="s">
        <v>96</v>
      </c>
      <c r="P15" s="31" t="s">
        <v>144</v>
      </c>
      <c r="Q15" s="3" t="s">
        <v>4</v>
      </c>
      <c r="S15" s="2"/>
      <c r="T15">
        <v>12.95</v>
      </c>
    </row>
    <row r="16" spans="1:20" x14ac:dyDescent="0.25">
      <c r="E16" s="29" t="s">
        <v>44</v>
      </c>
      <c r="O16" s="1" t="s">
        <v>0</v>
      </c>
      <c r="P16" s="31" t="s">
        <v>124</v>
      </c>
      <c r="Q16" s="3" t="s">
        <v>4</v>
      </c>
      <c r="S16" s="2"/>
      <c r="T16">
        <v>21.73</v>
      </c>
    </row>
    <row r="17" spans="5:20" x14ac:dyDescent="0.25">
      <c r="E17" s="29" t="s">
        <v>27</v>
      </c>
      <c r="O17" t="s">
        <v>98</v>
      </c>
      <c r="P17" t="s">
        <v>142</v>
      </c>
      <c r="Q17" s="3" t="s">
        <v>4</v>
      </c>
      <c r="T17">
        <v>34.270000000000003</v>
      </c>
    </row>
    <row r="18" spans="5:20" x14ac:dyDescent="0.25">
      <c r="E18" s="29" t="s">
        <v>43</v>
      </c>
      <c r="O18" t="s">
        <v>99</v>
      </c>
      <c r="P18" t="s">
        <v>125</v>
      </c>
      <c r="Q18" s="3" t="s">
        <v>4</v>
      </c>
      <c r="T18">
        <v>8.65</v>
      </c>
    </row>
    <row r="19" spans="5:20" x14ac:dyDescent="0.25">
      <c r="E19" s="29" t="s">
        <v>28</v>
      </c>
      <c r="O19" t="s">
        <v>100</v>
      </c>
      <c r="P19" t="s">
        <v>126</v>
      </c>
      <c r="Q19" s="3" t="s">
        <v>4</v>
      </c>
      <c r="T19">
        <v>28.12</v>
      </c>
    </row>
    <row r="20" spans="5:20" x14ac:dyDescent="0.25">
      <c r="E20" s="29" t="s">
        <v>29</v>
      </c>
      <c r="O20" t="s">
        <v>101</v>
      </c>
      <c r="P20" s="3" t="s">
        <v>127</v>
      </c>
      <c r="Q20" s="3" t="s">
        <v>4</v>
      </c>
      <c r="T20">
        <v>18.399999999999999</v>
      </c>
    </row>
    <row r="21" spans="5:20" x14ac:dyDescent="0.25">
      <c r="E21" s="29" t="s">
        <v>30</v>
      </c>
      <c r="O21" t="s">
        <v>114</v>
      </c>
      <c r="P21" s="3" t="s">
        <v>128</v>
      </c>
      <c r="Q21" s="3" t="s">
        <v>4</v>
      </c>
      <c r="T21">
        <v>20.914999999999999</v>
      </c>
    </row>
    <row r="22" spans="5:20" x14ac:dyDescent="0.25">
      <c r="E22" s="29" t="s">
        <v>31</v>
      </c>
      <c r="O22" t="s">
        <v>102</v>
      </c>
      <c r="P22" s="3" t="s">
        <v>129</v>
      </c>
      <c r="Q22" s="3" t="s">
        <v>4</v>
      </c>
      <c r="T22">
        <v>6.3869999999999996</v>
      </c>
    </row>
    <row r="23" spans="5:20" x14ac:dyDescent="0.25">
      <c r="E23" s="29" t="s">
        <v>141</v>
      </c>
      <c r="O23" t="s">
        <v>143</v>
      </c>
      <c r="P23" s="3" t="s">
        <v>130</v>
      </c>
      <c r="Q23" s="3" t="s">
        <v>4</v>
      </c>
      <c r="T23">
        <v>37.229999999999997</v>
      </c>
    </row>
    <row r="24" spans="5:20" x14ac:dyDescent="0.25">
      <c r="E24" s="29" t="s">
        <v>32</v>
      </c>
      <c r="O24" t="s">
        <v>103</v>
      </c>
      <c r="P24" t="s">
        <v>131</v>
      </c>
      <c r="Q24" s="3" t="s">
        <v>4</v>
      </c>
      <c r="T24">
        <v>2.5</v>
      </c>
    </row>
    <row r="25" spans="5:20" x14ac:dyDescent="0.25">
      <c r="E25" s="29" t="s">
        <v>33</v>
      </c>
      <c r="O25" t="s">
        <v>104</v>
      </c>
      <c r="P25" t="s">
        <v>132</v>
      </c>
      <c r="Q25" s="3" t="s">
        <v>4</v>
      </c>
      <c r="T25">
        <v>13.2</v>
      </c>
    </row>
    <row r="26" spans="5:20" x14ac:dyDescent="0.25">
      <c r="E26" s="29" t="s">
        <v>34</v>
      </c>
      <c r="O26" t="s">
        <v>105</v>
      </c>
      <c r="P26" t="s">
        <v>133</v>
      </c>
      <c r="Q26" s="3" t="s">
        <v>4</v>
      </c>
      <c r="T26">
        <v>14.2</v>
      </c>
    </row>
    <row r="27" spans="5:20" x14ac:dyDescent="0.25">
      <c r="E27" s="29" t="s">
        <v>35</v>
      </c>
      <c r="O27" t="s">
        <v>107</v>
      </c>
      <c r="P27" t="s">
        <v>134</v>
      </c>
      <c r="Q27" s="3" t="s">
        <v>4</v>
      </c>
      <c r="T27">
        <v>15.085000000000001</v>
      </c>
    </row>
    <row r="28" spans="5:20" x14ac:dyDescent="0.25">
      <c r="E28" s="29" t="s">
        <v>36</v>
      </c>
      <c r="O28" t="s">
        <v>108</v>
      </c>
      <c r="P28" t="s">
        <v>135</v>
      </c>
      <c r="Q28" s="3" t="s">
        <v>4</v>
      </c>
      <c r="T28">
        <v>11.26</v>
      </c>
    </row>
    <row r="29" spans="5:20" x14ac:dyDescent="0.25">
      <c r="E29" s="29" t="s">
        <v>37</v>
      </c>
      <c r="O29" t="s">
        <v>109</v>
      </c>
      <c r="P29" t="s">
        <v>136</v>
      </c>
      <c r="Q29" s="3" t="s">
        <v>4</v>
      </c>
      <c r="T29">
        <v>47.17</v>
      </c>
    </row>
    <row r="30" spans="5:20" x14ac:dyDescent="0.25">
      <c r="E30" s="16" t="s">
        <v>38</v>
      </c>
      <c r="O30" t="s">
        <v>117</v>
      </c>
      <c r="P30" t="s">
        <v>137</v>
      </c>
      <c r="Q30" s="3" t="s">
        <v>4</v>
      </c>
      <c r="T30">
        <v>11.31</v>
      </c>
    </row>
    <row r="31" spans="5:20" x14ac:dyDescent="0.25">
      <c r="E31" s="29" t="s">
        <v>42</v>
      </c>
      <c r="O31" t="s">
        <v>119</v>
      </c>
      <c r="P31" t="s">
        <v>138</v>
      </c>
      <c r="Q31" s="3" t="s">
        <v>4</v>
      </c>
      <c r="T31">
        <v>4.0199999999999996</v>
      </c>
    </row>
    <row r="32" spans="5:20" x14ac:dyDescent="0.25">
      <c r="E32" s="16" t="s">
        <v>39</v>
      </c>
      <c r="O32" t="s">
        <v>111</v>
      </c>
      <c r="P32" t="s">
        <v>139</v>
      </c>
      <c r="Q32" s="3" t="s">
        <v>4</v>
      </c>
      <c r="T32">
        <v>17.440000000000001</v>
      </c>
    </row>
    <row r="33" spans="5:20" x14ac:dyDescent="0.25">
      <c r="E33" s="29" t="s">
        <v>45</v>
      </c>
      <c r="O33" t="s">
        <v>120</v>
      </c>
      <c r="P33" t="s">
        <v>140</v>
      </c>
      <c r="Q33" s="3" t="s">
        <v>4</v>
      </c>
      <c r="T33">
        <v>18.215</v>
      </c>
    </row>
  </sheetData>
  <sortState ref="C4:C30">
    <sortCondition ref="C38"/>
  </sortState>
  <hyperlinks>
    <hyperlink ref="P7" r:id="rId1"/>
    <hyperlink ref="P6" r:id="rId2"/>
    <hyperlink ref="P4" r:id="rId3"/>
    <hyperlink ref="P5" r:id="rId4"/>
    <hyperlink ref="P9" r:id="rId5"/>
    <hyperlink ref="P8" r:id="rId6"/>
    <hyperlink ref="P10" r:id="rId7"/>
    <hyperlink ref="P11" r:id="rId8"/>
    <hyperlink ref="P12" r:id="rId9"/>
    <hyperlink ref="P20" r:id="rId10"/>
    <hyperlink ref="P23" r:id="rId11"/>
    <hyperlink ref="P21" r:id="rId12"/>
    <hyperlink ref="P22" r:id="rId13"/>
    <hyperlink ref="P16" r:id="rId14"/>
    <hyperlink ref="P13" r:id="rId15"/>
    <hyperlink ref="P14:P15" r:id="rId16" display="http://www.boursorama.com/cours.phtml?symbole=1rPENGI"/>
  </hyperlinks>
  <pageMargins left="0.7" right="0.7" top="0.75" bottom="0.75" header="0.3" footer="0.3"/>
  <pageSetup paperSize="9" orientation="portrait" r:id="rId17"/>
  <drawing r:id="rId18"/>
  <legacyDrawing r:id="rId1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20" name="Button 3">
              <controlPr defaultSize="0" print="0" autoFill="0" autoPict="0" macro="[0]!MajCotations">
                <anchor moveWithCells="1" sizeWithCells="1">
                  <from>
                    <xdr:col>18</xdr:col>
                    <xdr:colOff>476250</xdr:colOff>
                    <xdr:row>0</xdr:row>
                    <xdr:rowOff>76200</xdr:rowOff>
                  </from>
                  <to>
                    <xdr:col>20</xdr:col>
                    <xdr:colOff>200025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45"/>
  <sheetViews>
    <sheetView topLeftCell="A10" workbookViewId="0">
      <selection activeCell="A20" sqref="A20"/>
    </sheetView>
  </sheetViews>
  <sheetFormatPr baseColWidth="10" defaultRowHeight="15" x14ac:dyDescent="0.25"/>
  <cols>
    <col min="1" max="1" width="39.7109375" customWidth="1"/>
    <col min="2" max="2" width="15.28515625" customWidth="1"/>
  </cols>
  <sheetData>
    <row r="2" spans="1:3" x14ac:dyDescent="0.25">
      <c r="A2" t="s">
        <v>59</v>
      </c>
    </row>
    <row r="3" spans="1:3" x14ac:dyDescent="0.25">
      <c r="A3" t="s">
        <v>60</v>
      </c>
      <c r="B3" s="30">
        <v>42851</v>
      </c>
    </row>
    <row r="5" spans="1:3" ht="25.9" customHeight="1" x14ac:dyDescent="0.25">
      <c r="A5" s="38" t="s">
        <v>61</v>
      </c>
    </row>
    <row r="7" spans="1:3" x14ac:dyDescent="0.25">
      <c r="B7" t="s">
        <v>62</v>
      </c>
      <c r="C7" t="s">
        <v>63</v>
      </c>
    </row>
    <row r="8" spans="1:3" x14ac:dyDescent="0.25">
      <c r="A8" t="s">
        <v>64</v>
      </c>
      <c r="C8">
        <v>0</v>
      </c>
    </row>
    <row r="9" spans="1:3" x14ac:dyDescent="0.25">
      <c r="A9" t="s">
        <v>65</v>
      </c>
    </row>
    <row r="10" spans="1:3" x14ac:dyDescent="0.25">
      <c r="A10" t="s">
        <v>66</v>
      </c>
      <c r="B10">
        <v>0</v>
      </c>
    </row>
    <row r="11" spans="1:3" x14ac:dyDescent="0.25">
      <c r="A11" t="s">
        <v>67</v>
      </c>
      <c r="B11">
        <v>0</v>
      </c>
    </row>
    <row r="12" spans="1:3" x14ac:dyDescent="0.25">
      <c r="A12" t="s">
        <v>68</v>
      </c>
      <c r="B12">
        <v>0</v>
      </c>
    </row>
    <row r="13" spans="1:3" x14ac:dyDescent="0.25">
      <c r="A13" t="s">
        <v>69</v>
      </c>
    </row>
    <row r="15" spans="1:3" x14ac:dyDescent="0.25">
      <c r="A15" t="s">
        <v>70</v>
      </c>
      <c r="B15">
        <v>0</v>
      </c>
      <c r="C15">
        <v>0</v>
      </c>
    </row>
    <row r="17" spans="1:11" x14ac:dyDescent="0.25">
      <c r="A17" t="s">
        <v>71</v>
      </c>
      <c r="B17" t="s">
        <v>72</v>
      </c>
      <c r="C17" t="s">
        <v>73</v>
      </c>
      <c r="D17" t="s">
        <v>74</v>
      </c>
      <c r="E17" t="s">
        <v>75</v>
      </c>
      <c r="F17" t="s">
        <v>76</v>
      </c>
      <c r="G17" t="s">
        <v>77</v>
      </c>
      <c r="H17" t="s">
        <v>78</v>
      </c>
      <c r="I17" t="s">
        <v>79</v>
      </c>
      <c r="J17" t="s">
        <v>80</v>
      </c>
      <c r="K17" t="s">
        <v>81</v>
      </c>
    </row>
    <row r="18" spans="1:11" x14ac:dyDescent="0.25">
      <c r="A18" t="s">
        <v>40</v>
      </c>
      <c r="B18" t="s">
        <v>47</v>
      </c>
      <c r="C18" t="s">
        <v>82</v>
      </c>
      <c r="D18" t="s">
        <v>83</v>
      </c>
      <c r="F18">
        <v>6.49</v>
      </c>
      <c r="G18">
        <v>6.4720000000000004</v>
      </c>
    </row>
    <row r="19" spans="1:11" x14ac:dyDescent="0.25">
      <c r="A19" t="s">
        <v>84</v>
      </c>
      <c r="B19" t="s">
        <v>85</v>
      </c>
      <c r="C19" t="s">
        <v>82</v>
      </c>
      <c r="D19" t="s">
        <v>83</v>
      </c>
      <c r="F19">
        <v>0.35799999999999998</v>
      </c>
      <c r="G19">
        <v>0.32</v>
      </c>
    </row>
    <row r="20" spans="1:11" x14ac:dyDescent="0.25">
      <c r="A20" t="s">
        <v>23</v>
      </c>
      <c r="B20" t="s">
        <v>48</v>
      </c>
      <c r="C20" t="s">
        <v>82</v>
      </c>
      <c r="D20" t="s">
        <v>83</v>
      </c>
      <c r="F20">
        <v>25</v>
      </c>
      <c r="G20">
        <v>23.318999999999999</v>
      </c>
    </row>
    <row r="21" spans="1:11" x14ac:dyDescent="0.25">
      <c r="A21" t="s">
        <v>86</v>
      </c>
      <c r="B21" t="s">
        <v>54</v>
      </c>
      <c r="C21" t="s">
        <v>82</v>
      </c>
      <c r="D21" t="s">
        <v>83</v>
      </c>
      <c r="F21">
        <v>10.38</v>
      </c>
      <c r="G21">
        <v>12.38</v>
      </c>
    </row>
    <row r="22" spans="1:11" x14ac:dyDescent="0.25">
      <c r="A22" t="s">
        <v>56</v>
      </c>
      <c r="B22" t="s">
        <v>57</v>
      </c>
      <c r="C22" t="s">
        <v>82</v>
      </c>
      <c r="D22" t="s">
        <v>83</v>
      </c>
      <c r="F22">
        <v>21.54</v>
      </c>
      <c r="G22">
        <v>21.135000000000002</v>
      </c>
    </row>
    <row r="23" spans="1:11" x14ac:dyDescent="0.25">
      <c r="A23" t="s">
        <v>87</v>
      </c>
      <c r="B23" t="s">
        <v>52</v>
      </c>
      <c r="C23" t="s">
        <v>82</v>
      </c>
      <c r="D23" t="s">
        <v>83</v>
      </c>
      <c r="F23">
        <v>18.934999999999999</v>
      </c>
      <c r="G23">
        <v>19.071999999999999</v>
      </c>
    </row>
    <row r="24" spans="1:11" x14ac:dyDescent="0.25">
      <c r="A24" t="s">
        <v>25</v>
      </c>
      <c r="B24" t="s">
        <v>112</v>
      </c>
      <c r="C24" t="s">
        <v>82</v>
      </c>
      <c r="D24" t="s">
        <v>83</v>
      </c>
      <c r="F24">
        <v>7.15</v>
      </c>
      <c r="G24">
        <v>7.5720000000000001</v>
      </c>
    </row>
    <row r="25" spans="1:11" x14ac:dyDescent="0.25">
      <c r="A25" t="s">
        <v>88</v>
      </c>
      <c r="B25" t="s">
        <v>89</v>
      </c>
      <c r="C25" t="s">
        <v>82</v>
      </c>
      <c r="D25" t="s">
        <v>83</v>
      </c>
      <c r="F25">
        <v>7.6870000000000003</v>
      </c>
      <c r="G25">
        <v>20.497</v>
      </c>
    </row>
    <row r="26" spans="1:11" x14ac:dyDescent="0.25">
      <c r="A26" t="s">
        <v>90</v>
      </c>
      <c r="B26" t="s">
        <v>91</v>
      </c>
      <c r="C26" t="s">
        <v>82</v>
      </c>
      <c r="D26" t="s">
        <v>83</v>
      </c>
      <c r="F26">
        <v>13.23</v>
      </c>
      <c r="G26">
        <v>14.829000000000001</v>
      </c>
    </row>
    <row r="27" spans="1:11" x14ac:dyDescent="0.25">
      <c r="A27" t="s">
        <v>92</v>
      </c>
      <c r="B27" t="s">
        <v>93</v>
      </c>
      <c r="C27" t="s">
        <v>94</v>
      </c>
      <c r="D27" t="s">
        <v>83</v>
      </c>
      <c r="F27">
        <v>13.23</v>
      </c>
      <c r="G27">
        <v>15.034000000000001</v>
      </c>
    </row>
    <row r="28" spans="1:11" x14ac:dyDescent="0.25">
      <c r="A28" t="s">
        <v>95</v>
      </c>
      <c r="B28" t="s">
        <v>96</v>
      </c>
      <c r="C28" t="s">
        <v>94</v>
      </c>
      <c r="D28" t="s">
        <v>83</v>
      </c>
      <c r="F28">
        <v>13.23</v>
      </c>
      <c r="G28">
        <v>17.727</v>
      </c>
    </row>
    <row r="29" spans="1:11" x14ac:dyDescent="0.25">
      <c r="A29" t="s">
        <v>97</v>
      </c>
      <c r="B29" t="s">
        <v>98</v>
      </c>
      <c r="C29" t="s">
        <v>82</v>
      </c>
      <c r="D29" t="s">
        <v>83</v>
      </c>
      <c r="F29">
        <v>34.4</v>
      </c>
      <c r="G29">
        <v>35.545999999999999</v>
      </c>
    </row>
    <row r="30" spans="1:11" x14ac:dyDescent="0.25">
      <c r="A30" t="s">
        <v>43</v>
      </c>
      <c r="B30" t="s">
        <v>99</v>
      </c>
      <c r="C30" t="s">
        <v>82</v>
      </c>
      <c r="D30" t="s">
        <v>83</v>
      </c>
      <c r="F30">
        <v>8.74</v>
      </c>
      <c r="G30">
        <v>8.7669999999999995</v>
      </c>
    </row>
    <row r="31" spans="1:11" x14ac:dyDescent="0.25">
      <c r="A31" t="s">
        <v>28</v>
      </c>
      <c r="B31" t="s">
        <v>100</v>
      </c>
      <c r="C31" t="s">
        <v>82</v>
      </c>
      <c r="D31" t="s">
        <v>83</v>
      </c>
      <c r="F31">
        <v>27.914999999999999</v>
      </c>
      <c r="G31">
        <v>27.888000000000002</v>
      </c>
    </row>
    <row r="32" spans="1:11" x14ac:dyDescent="0.25">
      <c r="A32" t="s">
        <v>29</v>
      </c>
      <c r="B32" t="s">
        <v>101</v>
      </c>
      <c r="C32" t="s">
        <v>82</v>
      </c>
      <c r="D32" t="s">
        <v>83</v>
      </c>
      <c r="F32">
        <v>18.73</v>
      </c>
      <c r="G32">
        <v>19.231999999999999</v>
      </c>
    </row>
    <row r="33" spans="1:7" x14ac:dyDescent="0.25">
      <c r="A33" t="s">
        <v>113</v>
      </c>
      <c r="B33" t="s">
        <v>114</v>
      </c>
      <c r="C33" t="s">
        <v>82</v>
      </c>
      <c r="D33" t="s">
        <v>83</v>
      </c>
      <c r="F33">
        <v>20.895</v>
      </c>
      <c r="G33">
        <v>21.140999999999998</v>
      </c>
    </row>
    <row r="34" spans="1:7" x14ac:dyDescent="0.25">
      <c r="A34" t="s">
        <v>115</v>
      </c>
      <c r="B34" t="s">
        <v>116</v>
      </c>
      <c r="C34" t="s">
        <v>82</v>
      </c>
      <c r="D34" t="s">
        <v>83</v>
      </c>
      <c r="F34">
        <v>5.39</v>
      </c>
      <c r="G34">
        <v>6.0540000000000003</v>
      </c>
    </row>
    <row r="35" spans="1:7" x14ac:dyDescent="0.25">
      <c r="A35" t="s">
        <v>31</v>
      </c>
      <c r="B35" t="s">
        <v>102</v>
      </c>
      <c r="C35" t="s">
        <v>82</v>
      </c>
      <c r="D35" t="s">
        <v>83</v>
      </c>
      <c r="F35">
        <v>6.3479999999999999</v>
      </c>
      <c r="G35">
        <v>5.4050000000000002</v>
      </c>
    </row>
    <row r="36" spans="1:7" x14ac:dyDescent="0.25">
      <c r="A36" t="s">
        <v>32</v>
      </c>
      <c r="B36" t="s">
        <v>103</v>
      </c>
      <c r="C36" t="s">
        <v>82</v>
      </c>
      <c r="D36" t="s">
        <v>83</v>
      </c>
      <c r="F36">
        <v>2.42</v>
      </c>
      <c r="G36">
        <v>2.2000000000000002</v>
      </c>
    </row>
    <row r="37" spans="1:7" x14ac:dyDescent="0.25">
      <c r="A37" t="s">
        <v>33</v>
      </c>
      <c r="B37" t="s">
        <v>104</v>
      </c>
      <c r="C37" t="s">
        <v>82</v>
      </c>
      <c r="D37" t="s">
        <v>83</v>
      </c>
      <c r="F37">
        <v>13</v>
      </c>
      <c r="G37">
        <v>11.157</v>
      </c>
    </row>
    <row r="38" spans="1:7" x14ac:dyDescent="0.25">
      <c r="A38" t="s">
        <v>34</v>
      </c>
      <c r="B38" t="s">
        <v>105</v>
      </c>
      <c r="C38" t="s">
        <v>82</v>
      </c>
      <c r="D38" t="s">
        <v>83</v>
      </c>
      <c r="F38">
        <v>14.64</v>
      </c>
      <c r="G38">
        <v>14.614000000000001</v>
      </c>
    </row>
    <row r="39" spans="1:7" x14ac:dyDescent="0.25">
      <c r="A39" t="s">
        <v>106</v>
      </c>
      <c r="B39" t="s">
        <v>107</v>
      </c>
      <c r="C39" t="s">
        <v>82</v>
      </c>
      <c r="D39" t="s">
        <v>83</v>
      </c>
      <c r="F39">
        <v>15.145</v>
      </c>
      <c r="G39">
        <v>14.07</v>
      </c>
    </row>
    <row r="40" spans="1:7" x14ac:dyDescent="0.25">
      <c r="A40" t="s">
        <v>36</v>
      </c>
      <c r="B40" t="s">
        <v>108</v>
      </c>
      <c r="C40" t="s">
        <v>82</v>
      </c>
      <c r="D40" t="s">
        <v>83</v>
      </c>
      <c r="F40">
        <v>11.154999999999999</v>
      </c>
      <c r="G40">
        <v>12.564</v>
      </c>
    </row>
    <row r="41" spans="1:7" x14ac:dyDescent="0.25">
      <c r="A41" t="s">
        <v>37</v>
      </c>
      <c r="B41" t="s">
        <v>109</v>
      </c>
      <c r="C41" t="s">
        <v>82</v>
      </c>
      <c r="D41" t="s">
        <v>83</v>
      </c>
      <c r="F41">
        <v>47.825000000000003</v>
      </c>
      <c r="G41">
        <v>47.613999999999997</v>
      </c>
    </row>
    <row r="42" spans="1:7" x14ac:dyDescent="0.25">
      <c r="A42" t="s">
        <v>38</v>
      </c>
      <c r="B42" t="s">
        <v>117</v>
      </c>
      <c r="C42" t="s">
        <v>82</v>
      </c>
      <c r="D42" t="s">
        <v>83</v>
      </c>
      <c r="F42">
        <v>11.48</v>
      </c>
      <c r="G42">
        <v>15.284000000000001</v>
      </c>
    </row>
    <row r="43" spans="1:7" x14ac:dyDescent="0.25">
      <c r="A43" t="s">
        <v>118</v>
      </c>
      <c r="B43" t="s">
        <v>119</v>
      </c>
      <c r="C43" t="s">
        <v>82</v>
      </c>
      <c r="D43" t="s">
        <v>83</v>
      </c>
      <c r="F43">
        <v>3.93</v>
      </c>
      <c r="G43">
        <v>4.7549999999999999</v>
      </c>
    </row>
    <row r="44" spans="1:7" x14ac:dyDescent="0.25">
      <c r="A44" t="s">
        <v>110</v>
      </c>
      <c r="B44" t="s">
        <v>111</v>
      </c>
      <c r="C44" t="s">
        <v>82</v>
      </c>
      <c r="D44" t="s">
        <v>83</v>
      </c>
      <c r="F44">
        <v>17.495000000000001</v>
      </c>
      <c r="G44">
        <v>16.358000000000001</v>
      </c>
    </row>
    <row r="45" spans="1:7" x14ac:dyDescent="0.25">
      <c r="A45" t="s">
        <v>45</v>
      </c>
      <c r="B45" t="s">
        <v>120</v>
      </c>
      <c r="C45" t="s">
        <v>82</v>
      </c>
      <c r="D45" t="s">
        <v>83</v>
      </c>
      <c r="F45">
        <v>18.670000000000002</v>
      </c>
      <c r="G45">
        <v>19.960999999999999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DIvidendes 2017</vt:lpstr>
      <vt:lpstr>Boursorama</vt:lpstr>
      <vt:lpstr>PEA Louis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mb</cp:lastModifiedBy>
  <dcterms:created xsi:type="dcterms:W3CDTF">2006-09-16T00:00:00Z</dcterms:created>
  <dcterms:modified xsi:type="dcterms:W3CDTF">2017-05-01T08:58:20Z</dcterms:modified>
</cp:coreProperties>
</file>