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filterPrivacy="1" updateLinks="never" codeName="ThisWorkbook" defaultThemeVersion="124226"/>
  <bookViews>
    <workbookView xWindow="0" yWindow="0" windowWidth="28800" windowHeight="12435" activeTab="3"/>
  </bookViews>
  <sheets>
    <sheet name="Liste intervention" sheetId="2" r:id="rId1"/>
    <sheet name="Recap Type D'intervention" sheetId="3" r:id="rId2"/>
    <sheet name="Recap Services" sheetId="4" r:id="rId3"/>
    <sheet name="Tableaux Transpalette" sheetId="8" r:id="rId4"/>
  </sheets>
  <calcPr calcId="144525"/>
</workbook>
</file>

<file path=xl/calcChain.xml><?xml version="1.0" encoding="utf-8"?>
<calcChain xmlns="http://schemas.openxmlformats.org/spreadsheetml/2006/main">
  <c r="N6" i="8" l="1"/>
  <c r="O6" i="8"/>
  <c r="P6" i="8"/>
  <c r="Q6" i="8"/>
  <c r="R6" i="8"/>
  <c r="S6" i="8"/>
  <c r="T6" i="8"/>
  <c r="U6" i="8"/>
  <c r="V6" i="8"/>
  <c r="W6" i="8"/>
  <c r="M6" i="8"/>
  <c r="X6" i="8" l="1"/>
  <c r="J7" i="8" l="1"/>
  <c r="J8" i="8"/>
  <c r="J6" i="8"/>
  <c r="D6" i="4" l="1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C5" i="4"/>
  <c r="C6" i="4"/>
  <c r="C4" i="4"/>
  <c r="C3" i="4"/>
  <c r="N3" i="8" l="1"/>
  <c r="O3" i="8"/>
  <c r="M3" i="8"/>
  <c r="J2" i="8" l="1"/>
  <c r="J9" i="8"/>
  <c r="J5" i="8"/>
  <c r="J4" i="8"/>
  <c r="J3" i="8"/>
  <c r="C2" i="4" l="1"/>
  <c r="F6" i="3" l="1"/>
  <c r="E6" i="3"/>
  <c r="D6" i="3"/>
  <c r="C6" i="3"/>
  <c r="F5" i="3"/>
  <c r="E5" i="3"/>
  <c r="D5" i="3"/>
  <c r="C5" i="3"/>
  <c r="B6" i="3"/>
  <c r="B5" i="3"/>
  <c r="F4" i="3"/>
  <c r="E4" i="3"/>
  <c r="D4" i="3"/>
  <c r="C4" i="3"/>
  <c r="B4" i="3"/>
  <c r="G5" i="3" l="1"/>
  <c r="G6" i="3"/>
  <c r="AA7" i="4"/>
  <c r="V7" i="4"/>
  <c r="AE7" i="4"/>
  <c r="AB7" i="4"/>
  <c r="W7" i="4"/>
  <c r="U7" i="4"/>
  <c r="Q7" i="4"/>
  <c r="O7" i="4"/>
  <c r="G7" i="4"/>
  <c r="AD7" i="4"/>
  <c r="B6" i="4"/>
  <c r="B5" i="4"/>
  <c r="B4" i="4"/>
  <c r="N7" i="4"/>
  <c r="B3" i="4"/>
  <c r="Z7" i="4"/>
  <c r="R7" i="4"/>
  <c r="H7" i="4"/>
  <c r="B2" i="4"/>
  <c r="C7" i="4" l="1"/>
  <c r="G4" i="3"/>
  <c r="S7" i="4"/>
  <c r="J7" i="4"/>
  <c r="F7" i="4"/>
  <c r="X7" i="4"/>
  <c r="L7" i="4"/>
  <c r="E7" i="4"/>
  <c r="M7" i="4"/>
  <c r="K7" i="4"/>
  <c r="Y7" i="4"/>
  <c r="I7" i="4"/>
  <c r="P7" i="4"/>
  <c r="AC7" i="4"/>
  <c r="D7" i="4"/>
  <c r="T7" i="4"/>
  <c r="AF7" i="4"/>
</calcChain>
</file>

<file path=xl/sharedStrings.xml><?xml version="1.0" encoding="utf-8"?>
<sst xmlns="http://schemas.openxmlformats.org/spreadsheetml/2006/main" count="94" uniqueCount="74">
  <si>
    <t>Date</t>
  </si>
  <si>
    <t>Transpalette</t>
  </si>
  <si>
    <t>Nom</t>
  </si>
  <si>
    <t>Service</t>
  </si>
  <si>
    <t>Remarque</t>
  </si>
  <si>
    <t>Type d'intervention</t>
  </si>
  <si>
    <t>Temps</t>
  </si>
  <si>
    <t>Marque</t>
  </si>
  <si>
    <t>Numéro</t>
  </si>
  <si>
    <t>Emplacement</t>
  </si>
  <si>
    <t>Description</t>
  </si>
  <si>
    <t>Compte Rendu des Travaux effectuer</t>
  </si>
  <si>
    <t>Type Intervention</t>
  </si>
  <si>
    <t>Christophe</t>
  </si>
  <si>
    <t>Guillaume</t>
  </si>
  <si>
    <t>Julien</t>
  </si>
  <si>
    <t>Rémy</t>
  </si>
  <si>
    <t>Nicolas</t>
  </si>
  <si>
    <t>Moyenne</t>
  </si>
  <si>
    <t>Nb d'heurs d'intervention / Tech</t>
  </si>
  <si>
    <t xml:space="preserve"> </t>
  </si>
  <si>
    <t>Curatif</t>
  </si>
  <si>
    <t>Préventif</t>
  </si>
  <si>
    <t>Atelier</t>
  </si>
  <si>
    <t>Acidification</t>
  </si>
  <si>
    <t>Atelier AFFINAGE</t>
  </si>
  <si>
    <t>Atelier AFFINAGE CAVES R1</t>
  </si>
  <si>
    <t>Atelier AFFINAGE CAVES R2</t>
  </si>
  <si>
    <t>Atelier AFFINAGE CAVES R3</t>
  </si>
  <si>
    <t>Atelier AFFINAGE CAVES R4</t>
  </si>
  <si>
    <t>Atelier AFFINAGE CAVES R5</t>
  </si>
  <si>
    <t>Atelier AFFINAGE CAVES T1</t>
  </si>
  <si>
    <t>Atelier AFFINAGE CAVES T2</t>
  </si>
  <si>
    <t>Atelier AFFINAGE CAVES T3</t>
  </si>
  <si>
    <t>Atelier AFFINAGE CAVES T4</t>
  </si>
  <si>
    <t>Atelier AFFINAGE CAVES T5</t>
  </si>
  <si>
    <t>Atelier AFFINAGE CAVES T6</t>
  </si>
  <si>
    <t>Atelier AFFINAGE CAVES T7</t>
  </si>
  <si>
    <t>Atelier AFFINAGE CAVES T8</t>
  </si>
  <si>
    <t>Atelier AFFINAGE CAVES T9</t>
  </si>
  <si>
    <t>Atelier CONCENTRATION</t>
  </si>
  <si>
    <t>Atelier FABRICATION</t>
  </si>
  <si>
    <t>Atelier FABRICATION Beurrerie</t>
  </si>
  <si>
    <t>Atelier FABRICATION Fabrication</t>
  </si>
  <si>
    <t>Atelier FABRICATION Réception</t>
  </si>
  <si>
    <t>Atelier FABRICATION Traitement</t>
  </si>
  <si>
    <t>Atelier MAINTENANCE</t>
  </si>
  <si>
    <t>Atelier RAPE</t>
  </si>
  <si>
    <t>Expédition</t>
  </si>
  <si>
    <t>NAUTILUS</t>
  </si>
  <si>
    <t>Saumure</t>
  </si>
  <si>
    <t>SERVICES GENERAUX</t>
  </si>
  <si>
    <t>Station</t>
  </si>
  <si>
    <t>BT</t>
  </si>
  <si>
    <t>Frangy</t>
  </si>
  <si>
    <t>Logitrance</t>
  </si>
  <si>
    <t>Féternes</t>
  </si>
  <si>
    <t>Transpalettes</t>
  </si>
  <si>
    <t>Moyenne de temps de réparation par transpalette (h)</t>
  </si>
  <si>
    <t>Heurs passer a réparer les</t>
  </si>
  <si>
    <t>TVH</t>
  </si>
  <si>
    <t>Total heures passer a réparer les transpalettes (h)</t>
  </si>
  <si>
    <t>Samoëns</t>
  </si>
  <si>
    <t xml:space="preserve">Heurs </t>
  </si>
  <si>
    <t>Statut</t>
  </si>
  <si>
    <t>Transpalette réparer</t>
  </si>
  <si>
    <t>Mois</t>
  </si>
  <si>
    <t>Nb d'inter fait</t>
  </si>
  <si>
    <t>Terminé</t>
  </si>
  <si>
    <t>14/02/2018</t>
  </si>
  <si>
    <t>aaaa</t>
  </si>
  <si>
    <t>25</t>
  </si>
  <si>
    <t>aaaaa</t>
  </si>
  <si>
    <t>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</si>
</sst>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mm"/>
  </numFmts>
  <fonts count="9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2"/>
      <color theme="3"/>
      <name val="Arial"/>
      <family val="2"/>
    </font>
    <font>
      <sz val="14"/>
      <color theme="3"/>
      <name val="Arial"/>
      <family val="2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theme="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7">
    <xf numFmtId="0" fontId="0" fillId="0" borderId="0" xfId="0"/>
    <xf numFmtId="0" fontId="0" fillId="0" borderId="4" xfId="0" applyBorder="1"/>
    <xf numFmtId="0" fontId="2" fillId="0" borderId="4" xfId="0" applyFont="1" applyBorder="1"/>
    <xf numFmtId="0" fontId="0" fillId="3" borderId="4" xfId="0" applyFill="1" applyBorder="1"/>
    <xf numFmtId="0" fontId="0" fillId="4" borderId="4" xfId="0" applyFill="1" applyBorder="1"/>
    <xf numFmtId="0" fontId="0" fillId="5" borderId="4" xfId="0" applyFill="1" applyBorder="1"/>
    <xf numFmtId="0" fontId="0" fillId="0" borderId="0" xfId="0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1" applyNumberFormat="1" applyFont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0" fillId="6" borderId="12" xfId="0" applyFill="1" applyBorder="1"/>
    <xf numFmtId="0" fontId="2" fillId="6" borderId="13" xfId="0" applyFont="1" applyFill="1" applyBorder="1" applyAlignment="1">
      <alignment horizontal="center"/>
    </xf>
    <xf numFmtId="0" fontId="0" fillId="7" borderId="4" xfId="0" applyFill="1" applyBorder="1"/>
    <xf numFmtId="0" fontId="2" fillId="7" borderId="14" xfId="0" applyFont="1" applyFill="1" applyBorder="1" applyAlignment="1">
      <alignment horizontal="center"/>
    </xf>
    <xf numFmtId="0" fontId="0" fillId="8" borderId="10" xfId="0" applyFont="1" applyFill="1" applyBorder="1" applyAlignment="1">
      <alignment vertical="center"/>
    </xf>
    <xf numFmtId="0" fontId="2" fillId="8" borderId="15" xfId="0" applyFont="1" applyFill="1" applyBorder="1" applyAlignment="1">
      <alignment horizontal="center"/>
    </xf>
    <xf numFmtId="0" fontId="0" fillId="0" borderId="0" xfId="0" applyBorder="1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8" borderId="27" xfId="0" applyFont="1" applyFill="1" applyBorder="1" applyAlignment="1">
      <alignment vertical="center"/>
    </xf>
    <xf numFmtId="0" fontId="2" fillId="8" borderId="28" xfId="0" applyFont="1" applyFill="1" applyBorder="1" applyAlignment="1">
      <alignment horizontal="center"/>
    </xf>
    <xf numFmtId="0" fontId="2" fillId="0" borderId="21" xfId="0" applyFont="1" applyBorder="1" applyAlignment="1">
      <alignment horizontal="center"/>
    </xf>
    <xf numFmtId="164" fontId="5" fillId="0" borderId="0" xfId="0" applyNumberFormat="1" applyFont="1"/>
    <xf numFmtId="0" fontId="6" fillId="0" borderId="0" xfId="0" applyFont="1"/>
    <xf numFmtId="0" fontId="5" fillId="0" borderId="0" xfId="0" applyFont="1" applyAlignment="1">
      <alignment horizontal="center"/>
    </xf>
    <xf numFmtId="14" fontId="8" fillId="0" borderId="29" xfId="0" applyNumberFormat="1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2" fontId="8" fillId="0" borderId="29" xfId="0" applyNumberFormat="1" applyFont="1" applyBorder="1" applyAlignment="1">
      <alignment horizontal="center"/>
    </xf>
    <xf numFmtId="0" fontId="8" fillId="0" borderId="29" xfId="0" applyFont="1" applyBorder="1" applyAlignment="1">
      <alignment horizontal="left"/>
    </xf>
    <xf numFmtId="14" fontId="8" fillId="9" borderId="17" xfId="0" applyNumberFormat="1" applyFont="1" applyFill="1" applyBorder="1" applyAlignment="1">
      <alignment horizontal="center"/>
    </xf>
    <xf numFmtId="0" fontId="8" fillId="9" borderId="17" xfId="0" applyFont="1" applyFill="1" applyBorder="1" applyAlignment="1">
      <alignment horizontal="center"/>
    </xf>
    <xf numFmtId="0" fontId="8" fillId="9" borderId="17" xfId="0" applyNumberFormat="1" applyFont="1" applyFill="1" applyBorder="1" applyAlignment="1">
      <alignment horizontal="center"/>
    </xf>
    <xf numFmtId="0" fontId="8" fillId="9" borderId="17" xfId="0" applyFont="1" applyFill="1" applyBorder="1" applyAlignment="1">
      <alignment horizontal="left"/>
    </xf>
    <xf numFmtId="14" fontId="0" fillId="0" borderId="6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0" xfId="0" applyNumberFormat="1"/>
    <xf numFmtId="0" fontId="7" fillId="0" borderId="3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31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D''intervention'!$C$3</c:f>
              <c:strCache>
                <c:ptCount val="1"/>
                <c:pt idx="0">
                  <c:v>Guillaume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D''intervention'!$C$4:$C$6</c:f>
              <c:numCache>
                <c:formatCode>General</c:formatCode>
                <c:ptCount val="3"/>
                <c:pt idx="0">
                  <c:v>6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D''intervention'!$G$3</c:f>
              <c:strCache>
                <c:ptCount val="1"/>
                <c:pt idx="0">
                  <c:v>Moyenne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D''intervention'!$G$4:$G$6</c:f>
              <c:numCache>
                <c:formatCode>General</c:formatCode>
                <c:ptCount val="3"/>
                <c:pt idx="0">
                  <c:v>2.4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D''intervention'!$B$3</c:f>
              <c:strCache>
                <c:ptCount val="1"/>
                <c:pt idx="0">
                  <c:v>Christophe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D''intervention'!$B$4:$B$6</c:f>
              <c:numCache>
                <c:formatCode>General</c:formatCode>
                <c:ptCount val="3"/>
                <c:pt idx="0">
                  <c:v>6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D''intervention'!$D$3</c:f>
              <c:strCache>
                <c:ptCount val="1"/>
                <c:pt idx="0">
                  <c:v>Julien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D''intervention'!$D$4:$D$6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D''intervention'!$E$3</c:f>
              <c:strCache>
                <c:ptCount val="1"/>
                <c:pt idx="0">
                  <c:v>Rémy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D''intervention'!$E$4:$E$6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'Recap Type D''intervention'!$F$3</c:f>
              <c:strCache>
                <c:ptCount val="1"/>
                <c:pt idx="0">
                  <c:v>Nicolas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'Recap Type D''intervention'!$A$4:$A$6</c:f>
              <c:strCache>
                <c:ptCount val="3"/>
                <c:pt idx="0">
                  <c:v>Curatif</c:v>
                </c:pt>
                <c:pt idx="1">
                  <c:v>Préventif</c:v>
                </c:pt>
                <c:pt idx="2">
                  <c:v>Atelier</c:v>
                </c:pt>
              </c:strCache>
            </c:strRef>
          </c:cat>
          <c:val>
            <c:numRef>
              <c:f>'Recap Type D''intervention'!$F$4:$F$6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Services'!$B$2</c:f>
              <c:strCache>
                <c:ptCount val="1"/>
                <c:pt idx="0">
                  <c:v>Christophe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Services'!$C$2:$AF$2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3900160"/>
        <c:axId val="113901952"/>
      </c:barChart>
      <c:catAx>
        <c:axId val="113900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901952"/>
        <c:crosses val="autoZero"/>
        <c:auto val="1"/>
        <c:lblAlgn val="ctr"/>
        <c:lblOffset val="100"/>
        <c:noMultiLvlLbl val="0"/>
      </c:catAx>
      <c:valAx>
        <c:axId val="113901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900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Services'!$B$3</c:f>
              <c:strCache>
                <c:ptCount val="1"/>
                <c:pt idx="0">
                  <c:v>Guillaume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Services'!$C$3:$AF$3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3955200"/>
        <c:axId val="113956736"/>
      </c:barChart>
      <c:catAx>
        <c:axId val="113955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956736"/>
        <c:crosses val="autoZero"/>
        <c:auto val="1"/>
        <c:lblAlgn val="ctr"/>
        <c:lblOffset val="100"/>
        <c:noMultiLvlLbl val="0"/>
      </c:catAx>
      <c:valAx>
        <c:axId val="113956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955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Services'!$B$4</c:f>
              <c:strCache>
                <c:ptCount val="1"/>
                <c:pt idx="0">
                  <c:v>Julien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Services'!$C$4:$AF$4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3997312"/>
        <c:axId val="113998848"/>
      </c:barChart>
      <c:catAx>
        <c:axId val="1139973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998848"/>
        <c:crosses val="autoZero"/>
        <c:auto val="1"/>
        <c:lblAlgn val="ctr"/>
        <c:lblOffset val="100"/>
        <c:noMultiLvlLbl val="0"/>
      </c:catAx>
      <c:valAx>
        <c:axId val="113998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997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Services'!$B$5</c:f>
              <c:strCache>
                <c:ptCount val="1"/>
                <c:pt idx="0">
                  <c:v>Rémy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Services'!$C$5:$AF$5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4023040"/>
        <c:axId val="114028928"/>
      </c:barChart>
      <c:catAx>
        <c:axId val="114023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028928"/>
        <c:crosses val="autoZero"/>
        <c:auto val="1"/>
        <c:lblAlgn val="ctr"/>
        <c:lblOffset val="100"/>
        <c:noMultiLvlLbl val="0"/>
      </c:catAx>
      <c:valAx>
        <c:axId val="114028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4023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Services'!$B$6</c:f>
              <c:strCache>
                <c:ptCount val="1"/>
                <c:pt idx="0">
                  <c:v>Nicolas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Services'!$C$6:$AF$6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5625984"/>
        <c:axId val="115627520"/>
      </c:barChart>
      <c:catAx>
        <c:axId val="115625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627520"/>
        <c:crosses val="autoZero"/>
        <c:auto val="1"/>
        <c:lblAlgn val="ctr"/>
        <c:lblOffset val="100"/>
        <c:noMultiLvlLbl val="0"/>
      </c:catAx>
      <c:valAx>
        <c:axId val="115627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625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'Recap Services'!$B$7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'Recap Services'!$C$1:$AF$1</c:f>
              <c:strCache>
                <c:ptCount val="30"/>
                <c:pt idx="0">
                  <c:v>Acidification</c:v>
                </c:pt>
                <c:pt idx="1">
                  <c:v>Atelier AFFINAGE</c:v>
                </c:pt>
                <c:pt idx="2">
                  <c:v>Atelier AFFINAGE CAVES R1</c:v>
                </c:pt>
                <c:pt idx="3">
                  <c:v>Atelier AFFINAGE CAVES R2</c:v>
                </c:pt>
                <c:pt idx="4">
                  <c:v>Atelier AFFINAGE CAVES R3</c:v>
                </c:pt>
                <c:pt idx="5">
                  <c:v>Atelier AFFINAGE CAVES R4</c:v>
                </c:pt>
                <c:pt idx="6">
                  <c:v>Atelier AFFINAGE CAVES R5</c:v>
                </c:pt>
                <c:pt idx="7">
                  <c:v>Atelier AFFINAGE CAVES T1</c:v>
                </c:pt>
                <c:pt idx="8">
                  <c:v>Atelier AFFINAGE CAVES T2</c:v>
                </c:pt>
                <c:pt idx="9">
                  <c:v>Atelier AFFINAGE CAVES T3</c:v>
                </c:pt>
                <c:pt idx="10">
                  <c:v>Atelier AFFINAGE CAVES T4</c:v>
                </c:pt>
                <c:pt idx="11">
                  <c:v>Atelier AFFINAGE CAVES T5</c:v>
                </c:pt>
                <c:pt idx="12">
                  <c:v>Atelier AFFINAGE CAVES T6</c:v>
                </c:pt>
                <c:pt idx="13">
                  <c:v>Atelier AFFINAGE CAVES T7</c:v>
                </c:pt>
                <c:pt idx="14">
                  <c:v>Atelier AFFINAGE CAVES T8</c:v>
                </c:pt>
                <c:pt idx="15">
                  <c:v>Atelier AFFINAGE CAVES T9</c:v>
                </c:pt>
                <c:pt idx="16">
                  <c:v>Atelier CONCENTRATION</c:v>
                </c:pt>
                <c:pt idx="17">
                  <c:v>Atelier FABRICATION</c:v>
                </c:pt>
                <c:pt idx="18">
                  <c:v>Atelier FABRICATION Beurrerie</c:v>
                </c:pt>
                <c:pt idx="19">
                  <c:v>Atelier FABRICATION Fabrication</c:v>
                </c:pt>
                <c:pt idx="20">
                  <c:v>Atelier FABRICATION Réception</c:v>
                </c:pt>
                <c:pt idx="21">
                  <c:v>Atelier FABRICATION Traitement</c:v>
                </c:pt>
                <c:pt idx="22">
                  <c:v>Atelier MAINTENANCE</c:v>
                </c:pt>
                <c:pt idx="23">
                  <c:v>Atelier RAPE</c:v>
                </c:pt>
                <c:pt idx="24">
                  <c:v>Expédition</c:v>
                </c:pt>
                <c:pt idx="25">
                  <c:v>NAUTILUS</c:v>
                </c:pt>
                <c:pt idx="26">
                  <c:v>Saumure</c:v>
                </c:pt>
                <c:pt idx="27">
                  <c:v>SERVICES GENERAUX</c:v>
                </c:pt>
                <c:pt idx="28">
                  <c:v>Station</c:v>
                </c:pt>
                <c:pt idx="29">
                  <c:v>Transpalette</c:v>
                </c:pt>
              </c:strCache>
            </c:strRef>
          </c:cat>
          <c:val>
            <c:numRef>
              <c:f>'Recap Services'!$C$7:$AF$7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2.4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15671424"/>
        <c:axId val="115674112"/>
      </c:barChart>
      <c:catAx>
        <c:axId val="115671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674112"/>
        <c:crosses val="autoZero"/>
        <c:auto val="1"/>
        <c:lblAlgn val="ctr"/>
        <c:lblOffset val="100"/>
        <c:noMultiLvlLbl val="0"/>
      </c:catAx>
      <c:valAx>
        <c:axId val="115674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671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Tableau de réparation des transpalettes suivant la marque</a:t>
            </a:r>
          </a:p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rich>
      </c:tx>
      <c:layout>
        <c:manualLayout>
          <c:xMode val="edge"/>
          <c:yMode val="edge"/>
          <c:x val="0.1232349497093571"/>
          <c:y val="1.736529315241926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35273934661450335"/>
          <c:y val="0.25098626717636291"/>
          <c:w val="0.49937524468457289"/>
          <c:h val="0.68442821357798478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'Tableaux Transpalette'!$I$6:$I$8</c:f>
              <c:strCache>
                <c:ptCount val="3"/>
                <c:pt idx="0">
                  <c:v>BT</c:v>
                </c:pt>
                <c:pt idx="1">
                  <c:v>Logitrance</c:v>
                </c:pt>
                <c:pt idx="2">
                  <c:v>TVH</c:v>
                </c:pt>
              </c:strCache>
            </c:strRef>
          </c:cat>
          <c:val>
            <c:numRef>
              <c:f>'Tableaux Transpalette'!$J$6:$J$8</c:f>
              <c:numCache>
                <c:formatCode>General</c:formatCode>
                <c:ptCount val="3"/>
                <c:pt idx="0">
                  <c:v>2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0"/>
      </c:doughnut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0553715525801417"/>
          <c:y val="0.46334210910825407"/>
          <c:w val="0.12074491242855369"/>
          <c:h val="0.22473280780812643"/>
        </c:manualLayout>
      </c:layout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0" i="0" baseline="0">
                <a:effectLst/>
              </a:rPr>
              <a:t>Tableau de répartition des heures de réparations par rapport a leurs emplacement dans l'année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17488767455980569"/>
          <c:y val="2.383992868938316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'Tableaux Transpalette'!$M$2:$O$2</c:f>
              <c:strCache>
                <c:ptCount val="3"/>
                <c:pt idx="0">
                  <c:v>Féternes</c:v>
                </c:pt>
                <c:pt idx="1">
                  <c:v>Frangy</c:v>
                </c:pt>
                <c:pt idx="2">
                  <c:v>Samoëns</c:v>
                </c:pt>
              </c:strCache>
            </c:strRef>
          </c:cat>
          <c:val>
            <c:numRef>
              <c:f>'Tableaux Transpalette'!$M$3:$O$3</c:f>
              <c:numCache>
                <c:formatCode>General</c:formatCode>
                <c:ptCount val="3"/>
                <c:pt idx="0">
                  <c:v>6</c:v>
                </c:pt>
                <c:pt idx="1">
                  <c:v>6</c:v>
                </c:pt>
                <c:pt idx="2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16013312"/>
        <c:axId val="116045312"/>
      </c:barChart>
      <c:catAx>
        <c:axId val="1160133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Site</a:t>
                </a:r>
                <a:r>
                  <a:rPr lang="fr-FR" baseline="0"/>
                  <a:t> de fabrication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45312"/>
        <c:crosses val="autoZero"/>
        <c:auto val="1"/>
        <c:lblAlgn val="ctr"/>
        <c:lblOffset val="100"/>
        <c:noMultiLvlLbl val="0"/>
      </c:catAx>
      <c:valAx>
        <c:axId val="116045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Temsp</a:t>
                </a:r>
                <a:r>
                  <a:rPr lang="fr-FR" baseline="0"/>
                  <a:t> (h)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013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0" i="0" baseline="0">
                <a:effectLst/>
              </a:rPr>
              <a:t>Tableau de répartition des transpalettes dans l'année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'Tableaux Transpalette'!$L$6</c:f>
              <c:strCache>
                <c:ptCount val="1"/>
                <c:pt idx="0">
                  <c:v>Nb d'inter fait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'Tableaux Transpalette'!$M$5:$X$5</c:f>
              <c:numCache>
                <c:formatCode>m/d/yyyy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'Tableaux Transpalette'!$M$6:$X$6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5811840"/>
        <c:axId val="115813376"/>
      </c:barChart>
      <c:dateAx>
        <c:axId val="115811840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813376"/>
        <c:crosses val="autoZero"/>
        <c:auto val="1"/>
        <c:lblOffset val="100"/>
        <c:baseTimeUnit val="months"/>
      </c:dateAx>
      <c:valAx>
        <c:axId val="115813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811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</xdr:row>
          <xdr:rowOff>19050</xdr:rowOff>
        </xdr:from>
        <xdr:to>
          <xdr:col>2</xdr:col>
          <xdr:colOff>1866900</xdr:colOff>
          <xdr:row>6</xdr:row>
          <xdr:rowOff>57150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419100</xdr:colOff>
          <xdr:row>1</xdr:row>
          <xdr:rowOff>66675</xdr:rowOff>
        </xdr:from>
        <xdr:to>
          <xdr:col>4</xdr:col>
          <xdr:colOff>1200150</xdr:colOff>
          <xdr:row>4</xdr:row>
          <xdr:rowOff>114300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357187</xdr:colOff>
      <xdr:row>7</xdr:row>
      <xdr:rowOff>185737</xdr:rowOff>
    </xdr:from>
    <xdr:to>
      <xdr:col>12</xdr:col>
      <xdr:colOff>357187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619124</xdr:colOff>
      <xdr:row>7</xdr:row>
      <xdr:rowOff>133350</xdr:rowOff>
    </xdr:from>
    <xdr:to>
      <xdr:col>22</xdr:col>
      <xdr:colOff>704849</xdr:colOff>
      <xdr:row>37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66675</xdr:colOff>
      <xdr:row>8</xdr:row>
      <xdr:rowOff>0</xdr:rowOff>
    </xdr:from>
    <xdr:to>
      <xdr:col>5</xdr:col>
      <xdr:colOff>676275</xdr:colOff>
      <xdr:row>22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104775</xdr:colOff>
      <xdr:row>23</xdr:row>
      <xdr:rowOff>95250</xdr:rowOff>
    </xdr:from>
    <xdr:to>
      <xdr:col>5</xdr:col>
      <xdr:colOff>714375</xdr:colOff>
      <xdr:row>37</xdr:row>
      <xdr:rowOff>171450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419100</xdr:colOff>
      <xdr:row>23</xdr:row>
      <xdr:rowOff>0</xdr:rowOff>
    </xdr:from>
    <xdr:to>
      <xdr:col>12</xdr:col>
      <xdr:colOff>419100</xdr:colOff>
      <xdr:row>37</xdr:row>
      <xdr:rowOff>76200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142875</xdr:colOff>
      <xdr:row>38</xdr:row>
      <xdr:rowOff>76200</xdr:rowOff>
    </xdr:from>
    <xdr:to>
      <xdr:col>5</xdr:col>
      <xdr:colOff>752475</xdr:colOff>
      <xdr:row>52</xdr:row>
      <xdr:rowOff>152400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300036</xdr:colOff>
      <xdr:row>8</xdr:row>
      <xdr:rowOff>176212</xdr:rowOff>
    </xdr:from>
    <xdr:to>
      <xdr:col>12</xdr:col>
      <xdr:colOff>657224</xdr:colOff>
      <xdr:row>23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304800</xdr:colOff>
      <xdr:row>24</xdr:row>
      <xdr:rowOff>19050</xdr:rowOff>
    </xdr:from>
    <xdr:to>
      <xdr:col>12</xdr:col>
      <xdr:colOff>661988</xdr:colOff>
      <xdr:row>38</xdr:row>
      <xdr:rowOff>80963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314325</xdr:colOff>
      <xdr:row>38</xdr:row>
      <xdr:rowOff>180975</xdr:rowOff>
    </xdr:from>
    <xdr:to>
      <xdr:col>12</xdr:col>
      <xdr:colOff>671513</xdr:colOff>
      <xdr:row>53</xdr:row>
      <xdr:rowOff>52388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342900</xdr:colOff>
      <xdr:row>54</xdr:row>
      <xdr:rowOff>95250</xdr:rowOff>
    </xdr:from>
    <xdr:to>
      <xdr:col>12</xdr:col>
      <xdr:colOff>700088</xdr:colOff>
      <xdr:row>68</xdr:row>
      <xdr:rowOff>157163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371475</xdr:colOff>
      <xdr:row>70</xdr:row>
      <xdr:rowOff>0</xdr:rowOff>
    </xdr:from>
    <xdr:to>
      <xdr:col>12</xdr:col>
      <xdr:colOff>728663</xdr:colOff>
      <xdr:row>84</xdr:row>
      <xdr:rowOff>61913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304800</xdr:colOff>
      <xdr:row>8</xdr:row>
      <xdr:rowOff>152400</xdr:rowOff>
    </xdr:from>
    <xdr:to>
      <xdr:col>26</xdr:col>
      <xdr:colOff>61913</xdr:colOff>
      <xdr:row>29</xdr:row>
      <xdr:rowOff>171450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605957</xdr:colOff>
      <xdr:row>24</xdr:row>
      <xdr:rowOff>227481</xdr:rowOff>
    </xdr:from>
    <xdr:to>
      <xdr:col>11</xdr:col>
      <xdr:colOff>744070</xdr:colOff>
      <xdr:row>37</xdr:row>
      <xdr:rowOff>113180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660026</xdr:colOff>
      <xdr:row>39</xdr:row>
      <xdr:rowOff>64153</xdr:rowOff>
    </xdr:from>
    <xdr:to>
      <xdr:col>13</xdr:col>
      <xdr:colOff>56030</xdr:colOff>
      <xdr:row>51</xdr:row>
      <xdr:rowOff>11766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160420</xdr:colOff>
      <xdr:row>10</xdr:row>
      <xdr:rowOff>237624</xdr:rowOff>
    </xdr:from>
    <xdr:to>
      <xdr:col>15</xdr:col>
      <xdr:colOff>70184</xdr:colOff>
      <xdr:row>23</xdr:row>
      <xdr:rowOff>70184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ableau1" displayName="Tableau1" ref="A10:G12" totalsRowShown="0" headerRowDxfId="10" headerRowBorderDxfId="9">
  <autoFilter ref="A10:G12"/>
  <tableColumns count="7">
    <tableColumn id="1" name="Nom" dataDxfId="8"/>
    <tableColumn id="2" name="Date" dataDxfId="7"/>
    <tableColumn id="3" name="Service" dataDxfId="6"/>
    <tableColumn id="4" name="Temps" dataDxfId="5" dataCellStyle="Milliers"/>
    <tableColumn id="5" name="Remarque" dataDxfId="4"/>
    <tableColumn id="6" name="Statut" dataDxfId="3"/>
    <tableColumn id="7" name="Type d'intervention" dataDxfId="2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2:F7" totalsRowShown="0" headerRowDxfId="0" tableBorderDxfId="1">
  <autoFilter ref="A2:F7"/>
  <tableColumns count="6">
    <tableColumn id="1" name="Date"/>
    <tableColumn id="2" name="Marque"/>
    <tableColumn id="3" name="Numéro"/>
    <tableColumn id="4" name="Emplacement"/>
    <tableColumn id="5" name="Description"/>
    <tableColumn id="6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P12"/>
  <sheetViews>
    <sheetView workbookViewId="0">
      <selection activeCell="D14" sqref="D14"/>
    </sheetView>
  </sheetViews>
  <sheetFormatPr baseColWidth="10" defaultRowHeight="15" x14ac:dyDescent="0.25"/>
  <cols>
    <col min="1" max="1" width="17.28515625" style="10" customWidth="1"/>
    <col min="2" max="2" width="13.28515625" style="10" customWidth="1"/>
    <col min="3" max="3" width="31.5703125" style="10" customWidth="1"/>
    <col min="4" max="4" width="18.85546875" style="10" customWidth="1"/>
    <col min="5" max="5" width="39.42578125" style="15" customWidth="1"/>
    <col min="6" max="6" width="14" style="10" customWidth="1"/>
    <col min="7" max="7" width="25.140625" style="10" customWidth="1"/>
    <col min="11" max="11" width="11.5703125" style="10" customWidth="1"/>
    <col min="12" max="12" width="13.140625" style="10" customWidth="1"/>
    <col min="13" max="13" width="14.140625" style="10" customWidth="1"/>
    <col min="14" max="14" width="18.140625" style="10" customWidth="1"/>
    <col min="15" max="15" width="55.7109375" style="15" customWidth="1"/>
    <col min="16" max="16" width="16.42578125" style="10" customWidth="1"/>
  </cols>
  <sheetData>
    <row r="2" spans="1:16" x14ac:dyDescent="0.25">
      <c r="K2"/>
      <c r="L2"/>
      <c r="M2"/>
      <c r="N2"/>
      <c r="O2"/>
      <c r="P2"/>
    </row>
    <row r="3" spans="1:16" x14ac:dyDescent="0.25">
      <c r="K3"/>
      <c r="L3"/>
      <c r="M3"/>
      <c r="N3"/>
      <c r="O3"/>
      <c r="P3"/>
    </row>
    <row r="4" spans="1:16" x14ac:dyDescent="0.25">
      <c r="K4"/>
      <c r="L4"/>
      <c r="M4"/>
      <c r="N4"/>
      <c r="O4"/>
      <c r="P4"/>
    </row>
    <row r="5" spans="1:16" x14ac:dyDescent="0.25">
      <c r="K5"/>
      <c r="L5"/>
      <c r="M5"/>
      <c r="N5"/>
      <c r="O5"/>
      <c r="P5"/>
    </row>
    <row r="6" spans="1:16" x14ac:dyDescent="0.25">
      <c r="K6"/>
      <c r="L6"/>
      <c r="M6"/>
      <c r="N6"/>
      <c r="O6"/>
      <c r="P6"/>
    </row>
    <row r="7" spans="1:16" x14ac:dyDescent="0.25">
      <c r="K7"/>
      <c r="L7"/>
      <c r="M7"/>
      <c r="N7"/>
      <c r="O7"/>
      <c r="P7"/>
    </row>
    <row r="8" spans="1:16" ht="15.75" thickBot="1" x14ac:dyDescent="0.3"/>
    <row r="9" spans="1:16" ht="27" thickBot="1" x14ac:dyDescent="0.45">
      <c r="A9" s="49" t="s">
        <v>11</v>
      </c>
      <c r="B9" s="50"/>
      <c r="C9" s="51"/>
      <c r="M9" s="15"/>
      <c r="O9"/>
      <c r="P9"/>
    </row>
    <row r="10" spans="1:16" ht="15.75" thickBot="1" x14ac:dyDescent="0.3">
      <c r="A10" s="13" t="s">
        <v>2</v>
      </c>
      <c r="B10" s="11" t="s">
        <v>0</v>
      </c>
      <c r="C10" s="11" t="s">
        <v>3</v>
      </c>
      <c r="D10" s="11" t="s">
        <v>6</v>
      </c>
      <c r="E10" s="11" t="s">
        <v>4</v>
      </c>
      <c r="F10" s="11" t="s">
        <v>64</v>
      </c>
      <c r="G10" s="14" t="s">
        <v>5</v>
      </c>
    </row>
    <row r="11" spans="1:16" x14ac:dyDescent="0.25">
      <c r="A11" s="10" t="s">
        <v>13</v>
      </c>
      <c r="B11" s="12" t="s">
        <v>69</v>
      </c>
      <c r="C11" s="10" t="s">
        <v>1</v>
      </c>
      <c r="D11" s="16">
        <v>6</v>
      </c>
      <c r="E11" s="15" t="s">
        <v>70</v>
      </c>
      <c r="F11" s="10" t="s">
        <v>68</v>
      </c>
      <c r="G11" s="10" t="s">
        <v>21</v>
      </c>
    </row>
    <row r="12" spans="1:16" x14ac:dyDescent="0.25">
      <c r="A12" s="10" t="s">
        <v>14</v>
      </c>
      <c r="B12" s="12">
        <v>42861</v>
      </c>
      <c r="C12" s="10" t="s">
        <v>1</v>
      </c>
      <c r="D12" s="16">
        <v>6</v>
      </c>
      <c r="E12" s="15" t="s">
        <v>72</v>
      </c>
      <c r="F12" s="10" t="s">
        <v>68</v>
      </c>
      <c r="G12" s="10" t="s">
        <v>21</v>
      </c>
    </row>
  </sheetData>
  <sheetProtection formatCells="0" formatColumns="0" formatRows="0" insertColumns="0" insertRows="0" insertHyperlinks="0" deleteColumns="0" deleteRows="0" sort="0" autoFilter="0" pivotTables="0"/>
  <mergeCells count="1">
    <mergeCell ref="A9:C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defaultSize="0" autoLine="0" r:id="rId5">
            <anchor moveWithCells="1">
              <from>
                <xdr:col>3</xdr:col>
                <xdr:colOff>419100</xdr:colOff>
                <xdr:row>1</xdr:row>
                <xdr:rowOff>66675</xdr:rowOff>
              </from>
              <to>
                <xdr:col>4</xdr:col>
                <xdr:colOff>1200150</xdr:colOff>
                <xdr:row>4</xdr:row>
                <xdr:rowOff>114300</xdr:rowOff>
              </to>
            </anchor>
          </controlPr>
        </control>
      </mc:Choice>
      <mc:Fallback>
        <control shapeId="2052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0</xdr:col>
                <xdr:colOff>552450</xdr:colOff>
                <xdr:row>1</xdr:row>
                <xdr:rowOff>19050</xdr:rowOff>
              </from>
              <to>
                <xdr:col>2</xdr:col>
                <xdr:colOff>1866900</xdr:colOff>
                <xdr:row>6</xdr:row>
                <xdr:rowOff>57150</xdr:rowOff>
              </to>
            </anchor>
          </controlPr>
        </control>
      </mc:Choice>
      <mc:Fallback>
        <control shapeId="2049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6"/>
  <sheetViews>
    <sheetView workbookViewId="0">
      <selection activeCell="F7" sqref="F7"/>
    </sheetView>
  </sheetViews>
  <sheetFormatPr baseColWidth="10" defaultRowHeight="15" x14ac:dyDescent="0.25"/>
  <cols>
    <col min="1" max="1" width="17.140625" customWidth="1"/>
  </cols>
  <sheetData>
    <row r="3" spans="1:7" x14ac:dyDescent="0.25">
      <c r="A3" s="1" t="s">
        <v>12</v>
      </c>
      <c r="B3" s="1" t="s">
        <v>13</v>
      </c>
      <c r="C3" s="1" t="s">
        <v>14</v>
      </c>
      <c r="D3" s="1" t="s">
        <v>15</v>
      </c>
      <c r="E3" s="1" t="s">
        <v>16</v>
      </c>
      <c r="F3" s="1" t="s">
        <v>17</v>
      </c>
      <c r="G3" s="2" t="s">
        <v>18</v>
      </c>
    </row>
    <row r="4" spans="1:7" x14ac:dyDescent="0.25">
      <c r="A4" s="3" t="s">
        <v>21</v>
      </c>
      <c r="B4" s="1">
        <f>SUMIFS(Tableau1[Temps],Tableau1[Nom],B3,Tableau1[Type d''intervention],A4)</f>
        <v>6</v>
      </c>
      <c r="C4" s="1">
        <f>SUMIFS(Tableau1[Temps],Tableau1[Nom],C3,Tableau1[Type d''intervention],A4)</f>
        <v>6</v>
      </c>
      <c r="D4" s="1">
        <f>SUMIFS(Tableau1[Temps],Tableau1[Nom],D3,Tableau1[Type d''intervention],A4)</f>
        <v>0</v>
      </c>
      <c r="E4" s="1">
        <f>SUMIFS(Tableau1[Temps],Tableau1[Nom],E3,Tableau1[Type d''intervention],A4)</f>
        <v>0</v>
      </c>
      <c r="F4" s="1">
        <f>SUMIFS(Tableau1[Temps],Tableau1[Nom],F3,Tableau1[Type d''intervention],A4)</f>
        <v>0</v>
      </c>
      <c r="G4" s="1">
        <f>AVERAGE(B4:F4)</f>
        <v>2.4</v>
      </c>
    </row>
    <row r="5" spans="1:7" x14ac:dyDescent="0.25">
      <c r="A5" s="4" t="s">
        <v>22</v>
      </c>
      <c r="B5" s="1">
        <f>SUMIFS(Tableau1[Temps],Tableau1[Nom],B3,Tableau1[Type d''intervention],A5)</f>
        <v>0</v>
      </c>
      <c r="C5" s="1">
        <f>SUMIFS(Tableau1[Temps],Tableau1[Nom],C3,Tableau1[Type d''intervention],A5)</f>
        <v>0</v>
      </c>
      <c r="D5" s="1">
        <f>SUMIFS(Tableau1[Temps],Tableau1[Nom],D3,Tableau1[Type d''intervention],A5)</f>
        <v>0</v>
      </c>
      <c r="E5" s="1">
        <f>SUMIFS(Tableau1[Temps],Tableau1[Nom],E3,Tableau1[Type d''intervention],A5)</f>
        <v>0</v>
      </c>
      <c r="F5" s="1">
        <f>SUMIFS(Tableau1[Temps],Tableau1[Nom],F3,Tableau1[Type d''intervention],A5)</f>
        <v>0</v>
      </c>
      <c r="G5" s="1">
        <f t="shared" ref="G5:G6" si="0">AVERAGE(B5:F5)</f>
        <v>0</v>
      </c>
    </row>
    <row r="6" spans="1:7" x14ac:dyDescent="0.25">
      <c r="A6" s="5" t="s">
        <v>23</v>
      </c>
      <c r="B6" s="1">
        <f>SUMIFS(Tableau1[Temps],Tableau1[Nom],B3,Tableau1[Type d''intervention],A6)</f>
        <v>0</v>
      </c>
      <c r="C6" s="1">
        <f>SUMIFS(Tableau1[Temps],Tableau1[Nom],C3,Tableau1[Type d''intervention],A6)</f>
        <v>0</v>
      </c>
      <c r="D6" s="1">
        <f>SUMIFS(Tableau1[Temps],Tableau1[Nom],D3,Tableau1[Type d''intervention],A6)</f>
        <v>0</v>
      </c>
      <c r="E6" s="1">
        <f>SUMIFS(Tableau1[Temps],Tableau1[Nom],E3,Tableau1[Type d''intervention],A6)</f>
        <v>0</v>
      </c>
      <c r="F6" s="1">
        <f>SUMIFS(Tableau1[Temps],Tableau1[Nom],F3,Tableau1[Type d''intervention],A6)</f>
        <v>0</v>
      </c>
      <c r="G6" s="1">
        <f t="shared" si="0"/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7"/>
  <sheetViews>
    <sheetView zoomScaleNormal="100" workbookViewId="0">
      <selection activeCell="C7" sqref="C7"/>
    </sheetView>
  </sheetViews>
  <sheetFormatPr baseColWidth="10" defaultRowHeight="15" x14ac:dyDescent="0.25"/>
  <cols>
    <col min="2" max="2" width="13.5703125" customWidth="1"/>
    <col min="3" max="3" width="12.140625" customWidth="1"/>
    <col min="20" max="20" width="14" customWidth="1"/>
    <col min="21" max="21" width="13.7109375" customWidth="1"/>
    <col min="22" max="22" width="14.7109375" customWidth="1"/>
    <col min="23" max="23" width="14.42578125" customWidth="1"/>
    <col min="24" max="24" width="12.85546875" customWidth="1"/>
    <col min="25" max="25" width="14.28515625" customWidth="1"/>
    <col min="31" max="31" width="12.7109375" customWidth="1"/>
    <col min="32" max="32" width="12.5703125" customWidth="1"/>
  </cols>
  <sheetData>
    <row r="1" spans="1:32" s="6" customFormat="1" ht="63.75" customHeight="1" x14ac:dyDescent="0.25">
      <c r="B1" s="7" t="s">
        <v>19</v>
      </c>
      <c r="C1" s="8" t="s">
        <v>24</v>
      </c>
      <c r="D1" s="8" t="s">
        <v>25</v>
      </c>
      <c r="E1" s="8" t="s">
        <v>26</v>
      </c>
      <c r="F1" s="8" t="s">
        <v>27</v>
      </c>
      <c r="G1" s="8" t="s">
        <v>28</v>
      </c>
      <c r="H1" s="8" t="s">
        <v>29</v>
      </c>
      <c r="I1" s="8" t="s">
        <v>30</v>
      </c>
      <c r="J1" s="8" t="s">
        <v>31</v>
      </c>
      <c r="K1" s="8" t="s">
        <v>32</v>
      </c>
      <c r="L1" s="8" t="s">
        <v>33</v>
      </c>
      <c r="M1" s="8" t="s">
        <v>34</v>
      </c>
      <c r="N1" s="8" t="s">
        <v>35</v>
      </c>
      <c r="O1" s="8" t="s">
        <v>36</v>
      </c>
      <c r="P1" s="8" t="s">
        <v>37</v>
      </c>
      <c r="Q1" s="8" t="s">
        <v>38</v>
      </c>
      <c r="R1" s="8" t="s">
        <v>39</v>
      </c>
      <c r="S1" s="8" t="s">
        <v>40</v>
      </c>
      <c r="T1" s="8" t="s">
        <v>41</v>
      </c>
      <c r="U1" s="8" t="s">
        <v>42</v>
      </c>
      <c r="V1" s="8" t="s">
        <v>43</v>
      </c>
      <c r="W1" s="8" t="s">
        <v>44</v>
      </c>
      <c r="X1" s="8" t="s">
        <v>45</v>
      </c>
      <c r="Y1" s="8" t="s">
        <v>46</v>
      </c>
      <c r="Z1" s="8" t="s">
        <v>47</v>
      </c>
      <c r="AA1" s="8" t="s">
        <v>48</v>
      </c>
      <c r="AB1" s="8" t="s">
        <v>49</v>
      </c>
      <c r="AC1" s="8" t="s">
        <v>50</v>
      </c>
      <c r="AD1" s="8" t="s">
        <v>51</v>
      </c>
      <c r="AE1" s="8" t="s">
        <v>52</v>
      </c>
      <c r="AF1" s="8" t="s">
        <v>1</v>
      </c>
    </row>
    <row r="2" spans="1:32" x14ac:dyDescent="0.25">
      <c r="B2" s="1" t="str">
        <f>'Recap Type D''intervention'!B3</f>
        <v>Christophe</v>
      </c>
      <c r="C2" s="9">
        <f>SUMIFS(Tableau1[[Temps]:[Temps]],Tableau1[[Nom]:[Nom]],$B$2,Tableau1[[Service]:[Service]],C1)</f>
        <v>0</v>
      </c>
      <c r="D2" s="9">
        <f>SUMIFS(Tableau1[[Temps]:[Temps]],Tableau1[[Nom]:[Nom]],$B$2,Tableau1[[Service]:[Service]],D1)</f>
        <v>0</v>
      </c>
      <c r="E2" s="9">
        <f>SUMIFS(Tableau1[[Temps]:[Temps]],Tableau1[[Nom]:[Nom]],$B$2,Tableau1[[Service]:[Service]],E1)</f>
        <v>0</v>
      </c>
      <c r="F2" s="9">
        <f>SUMIFS(Tableau1[[Temps]:[Temps]],Tableau1[[Nom]:[Nom]],$B$2,Tableau1[[Service]:[Service]],F1)</f>
        <v>0</v>
      </c>
      <c r="G2" s="9">
        <f>SUMIFS(Tableau1[[Temps]:[Temps]],Tableau1[[Nom]:[Nom]],$B$2,Tableau1[[Service]:[Service]],G1)</f>
        <v>0</v>
      </c>
      <c r="H2" s="9">
        <f>SUMIFS(Tableau1[[Temps]:[Temps]],Tableau1[[Nom]:[Nom]],$B$2,Tableau1[[Service]:[Service]],H1)</f>
        <v>0</v>
      </c>
      <c r="I2" s="9">
        <f>SUMIFS(Tableau1[[Temps]:[Temps]],Tableau1[[Nom]:[Nom]],$B$2,Tableau1[[Service]:[Service]],I1)</f>
        <v>0</v>
      </c>
      <c r="J2" s="9">
        <f>SUMIFS(Tableau1[[Temps]:[Temps]],Tableau1[[Nom]:[Nom]],$B$2,Tableau1[[Service]:[Service]],J1)</f>
        <v>0</v>
      </c>
      <c r="K2" s="9">
        <f>SUMIFS(Tableau1[[Temps]:[Temps]],Tableau1[[Nom]:[Nom]],$B$2,Tableau1[[Service]:[Service]],K1)</f>
        <v>0</v>
      </c>
      <c r="L2" s="9">
        <f>SUMIFS(Tableau1[[Temps]:[Temps]],Tableau1[[Nom]:[Nom]],$B$2,Tableau1[[Service]:[Service]],L1)</f>
        <v>0</v>
      </c>
      <c r="M2" s="9">
        <f>SUMIFS(Tableau1[[Temps]:[Temps]],Tableau1[[Nom]:[Nom]],$B$2,Tableau1[[Service]:[Service]],M1)</f>
        <v>0</v>
      </c>
      <c r="N2" s="9">
        <f>SUMIFS(Tableau1[[Temps]:[Temps]],Tableau1[[Nom]:[Nom]],$B$2,Tableau1[[Service]:[Service]],N1)</f>
        <v>0</v>
      </c>
      <c r="O2" s="9">
        <f>SUMIFS(Tableau1[[Temps]:[Temps]],Tableau1[[Nom]:[Nom]],$B$2,Tableau1[[Service]:[Service]],O1)</f>
        <v>0</v>
      </c>
      <c r="P2" s="9">
        <f>SUMIFS(Tableau1[[Temps]:[Temps]],Tableau1[[Nom]:[Nom]],$B$2,Tableau1[[Service]:[Service]],P1)</f>
        <v>0</v>
      </c>
      <c r="Q2" s="9">
        <f>SUMIFS(Tableau1[[Temps]:[Temps]],Tableau1[[Nom]:[Nom]],$B$2,Tableau1[[Service]:[Service]],Q1)</f>
        <v>0</v>
      </c>
      <c r="R2" s="9">
        <f>SUMIFS(Tableau1[[Temps]:[Temps]],Tableau1[[Nom]:[Nom]],$B$2,Tableau1[[Service]:[Service]],R1)</f>
        <v>0</v>
      </c>
      <c r="S2" s="9">
        <f>SUMIFS(Tableau1[[Temps]:[Temps]],Tableau1[[Nom]:[Nom]],$B$2,Tableau1[[Service]:[Service]],S1)</f>
        <v>0</v>
      </c>
      <c r="T2" s="9">
        <f>SUMIFS(Tableau1[[Temps]:[Temps]],Tableau1[[Nom]:[Nom]],$B$2,Tableau1[[Service]:[Service]],T1)</f>
        <v>0</v>
      </c>
      <c r="U2" s="9">
        <f>SUMIFS(Tableau1[[Temps]:[Temps]],Tableau1[[Nom]:[Nom]],$B$2,Tableau1[[Service]:[Service]],U1)</f>
        <v>0</v>
      </c>
      <c r="V2" s="9">
        <f>SUMIFS(Tableau1[[Temps]:[Temps]],Tableau1[[Nom]:[Nom]],$B$2,Tableau1[[Service]:[Service]],V1)</f>
        <v>0</v>
      </c>
      <c r="W2" s="9">
        <f>SUMIFS(Tableau1[[Temps]:[Temps]],Tableau1[[Nom]:[Nom]],$B$2,Tableau1[[Service]:[Service]],W1)</f>
        <v>0</v>
      </c>
      <c r="X2" s="9">
        <f>SUMIFS(Tableau1[[Temps]:[Temps]],Tableau1[[Nom]:[Nom]],$B$2,Tableau1[[Service]:[Service]],X1)</f>
        <v>0</v>
      </c>
      <c r="Y2" s="9">
        <f>SUMIFS(Tableau1[[Temps]:[Temps]],Tableau1[[Nom]:[Nom]],$B$2,Tableau1[[Service]:[Service]],Y1)</f>
        <v>0</v>
      </c>
      <c r="Z2" s="9">
        <f>SUMIFS(Tableau1[[Temps]:[Temps]],Tableau1[[Nom]:[Nom]],$B$2,Tableau1[[Service]:[Service]],Z1)</f>
        <v>0</v>
      </c>
      <c r="AA2" s="9">
        <f>SUMIFS(Tableau1[[Temps]:[Temps]],Tableau1[[Nom]:[Nom]],$B$2,Tableau1[[Service]:[Service]],AA1)</f>
        <v>0</v>
      </c>
      <c r="AB2" s="9">
        <f>SUMIFS(Tableau1[[Temps]:[Temps]],Tableau1[[Nom]:[Nom]],$B$2,Tableau1[[Service]:[Service]],AB1)</f>
        <v>0</v>
      </c>
      <c r="AC2" s="9">
        <f>SUMIFS(Tableau1[[Temps]:[Temps]],Tableau1[[Nom]:[Nom]],$B$2,Tableau1[[Service]:[Service]],AC1)</f>
        <v>0</v>
      </c>
      <c r="AD2" s="9">
        <f>SUMIFS(Tableau1[[Temps]:[Temps]],Tableau1[[Nom]:[Nom]],$B$2,Tableau1[[Service]:[Service]],AD1)</f>
        <v>0</v>
      </c>
      <c r="AE2" s="9">
        <f>SUMIFS(Tableau1[[Temps]:[Temps]],Tableau1[[Nom]:[Nom]],$B$2,Tableau1[[Service]:[Service]],AE1)</f>
        <v>0</v>
      </c>
      <c r="AF2" s="9">
        <f>SUMIFS(Tableau1[[Temps]:[Temps]],Tableau1[[Nom]:[Nom]],$B$2,Tableau1[[Service]:[Service]],AF1)</f>
        <v>6</v>
      </c>
    </row>
    <row r="3" spans="1:32" x14ac:dyDescent="0.25">
      <c r="A3" t="s">
        <v>20</v>
      </c>
      <c r="B3" s="1" t="str">
        <f>'Recap Type D''intervention'!C3</f>
        <v>Guillaume</v>
      </c>
      <c r="C3" s="9">
        <f>SUMIFS(Tableau1[[Temps]:[Temps]],Tableau1[[Nom]:[Nom]],$B$3,Tableau1[[Service]:[Service]],C1)</f>
        <v>0</v>
      </c>
      <c r="D3" s="9">
        <f>SUMIFS(Tableau1[[Temps]:[Temps]],Tableau1[[Nom]:[Nom]],$B$3,Tableau1[[Service]:[Service]],D1)</f>
        <v>0</v>
      </c>
      <c r="E3" s="9">
        <f>SUMIFS(Tableau1[[Temps]:[Temps]],Tableau1[[Nom]:[Nom]],$B$3,Tableau1[[Service]:[Service]],E1)</f>
        <v>0</v>
      </c>
      <c r="F3" s="9">
        <f>SUMIFS(Tableau1[[Temps]:[Temps]],Tableau1[[Nom]:[Nom]],$B$3,Tableau1[[Service]:[Service]],F1)</f>
        <v>0</v>
      </c>
      <c r="G3" s="9">
        <f>SUMIFS(Tableau1[[Temps]:[Temps]],Tableau1[[Nom]:[Nom]],$B$3,Tableau1[[Service]:[Service]],G1)</f>
        <v>0</v>
      </c>
      <c r="H3" s="9">
        <f>SUMIFS(Tableau1[[Temps]:[Temps]],Tableau1[[Nom]:[Nom]],$B$3,Tableau1[[Service]:[Service]],H1)</f>
        <v>0</v>
      </c>
      <c r="I3" s="9">
        <f>SUMIFS(Tableau1[[Temps]:[Temps]],Tableau1[[Nom]:[Nom]],$B$3,Tableau1[[Service]:[Service]],I1)</f>
        <v>0</v>
      </c>
      <c r="J3" s="9">
        <f>SUMIFS(Tableau1[[Temps]:[Temps]],Tableau1[[Nom]:[Nom]],$B$3,Tableau1[[Service]:[Service]],J1)</f>
        <v>0</v>
      </c>
      <c r="K3" s="9">
        <f>SUMIFS(Tableau1[[Temps]:[Temps]],Tableau1[[Nom]:[Nom]],$B$3,Tableau1[[Service]:[Service]],K1)</f>
        <v>0</v>
      </c>
      <c r="L3" s="9">
        <f>SUMIFS(Tableau1[[Temps]:[Temps]],Tableau1[[Nom]:[Nom]],$B$3,Tableau1[[Service]:[Service]],L1)</f>
        <v>0</v>
      </c>
      <c r="M3" s="9">
        <f>SUMIFS(Tableau1[[Temps]:[Temps]],Tableau1[[Nom]:[Nom]],$B$3,Tableau1[[Service]:[Service]],M1)</f>
        <v>0</v>
      </c>
      <c r="N3" s="9">
        <f>SUMIFS(Tableau1[[Temps]:[Temps]],Tableau1[[Nom]:[Nom]],$B$3,Tableau1[[Service]:[Service]],N1)</f>
        <v>0</v>
      </c>
      <c r="O3" s="9">
        <f>SUMIFS(Tableau1[[Temps]:[Temps]],Tableau1[[Nom]:[Nom]],$B$3,Tableau1[[Service]:[Service]],O1)</f>
        <v>0</v>
      </c>
      <c r="P3" s="9">
        <f>SUMIFS(Tableau1[[Temps]:[Temps]],Tableau1[[Nom]:[Nom]],$B$3,Tableau1[[Service]:[Service]],P1)</f>
        <v>0</v>
      </c>
      <c r="Q3" s="9">
        <f>SUMIFS(Tableau1[[Temps]:[Temps]],Tableau1[[Nom]:[Nom]],$B$3,Tableau1[[Service]:[Service]],Q1)</f>
        <v>0</v>
      </c>
      <c r="R3" s="9">
        <f>SUMIFS(Tableau1[[Temps]:[Temps]],Tableau1[[Nom]:[Nom]],$B$3,Tableau1[[Service]:[Service]],R1)</f>
        <v>0</v>
      </c>
      <c r="S3" s="9">
        <f>SUMIFS(Tableau1[[Temps]:[Temps]],Tableau1[[Nom]:[Nom]],$B$3,Tableau1[[Service]:[Service]],S1)</f>
        <v>0</v>
      </c>
      <c r="T3" s="9">
        <f>SUMIFS(Tableau1[[Temps]:[Temps]],Tableau1[[Nom]:[Nom]],$B$3,Tableau1[[Service]:[Service]],T1)</f>
        <v>0</v>
      </c>
      <c r="U3" s="9">
        <f>SUMIFS(Tableau1[[Temps]:[Temps]],Tableau1[[Nom]:[Nom]],$B$3,Tableau1[[Service]:[Service]],U1)</f>
        <v>0</v>
      </c>
      <c r="V3" s="9">
        <f>SUMIFS(Tableau1[[Temps]:[Temps]],Tableau1[[Nom]:[Nom]],$B$3,Tableau1[[Service]:[Service]],V1)</f>
        <v>0</v>
      </c>
      <c r="W3" s="9">
        <f>SUMIFS(Tableau1[[Temps]:[Temps]],Tableau1[[Nom]:[Nom]],$B$3,Tableau1[[Service]:[Service]],W1)</f>
        <v>0</v>
      </c>
      <c r="X3" s="9">
        <f>SUMIFS(Tableau1[[Temps]:[Temps]],Tableau1[[Nom]:[Nom]],$B$3,Tableau1[[Service]:[Service]],X1)</f>
        <v>0</v>
      </c>
      <c r="Y3" s="9">
        <f>SUMIFS(Tableau1[[Temps]:[Temps]],Tableau1[[Nom]:[Nom]],$B$3,Tableau1[[Service]:[Service]],Y1)</f>
        <v>0</v>
      </c>
      <c r="Z3" s="9">
        <f>SUMIFS(Tableau1[[Temps]:[Temps]],Tableau1[[Nom]:[Nom]],$B$3,Tableau1[[Service]:[Service]],Z1)</f>
        <v>0</v>
      </c>
      <c r="AA3" s="9">
        <f>SUMIFS(Tableau1[[Temps]:[Temps]],Tableau1[[Nom]:[Nom]],$B$3,Tableau1[[Service]:[Service]],AA1)</f>
        <v>0</v>
      </c>
      <c r="AB3" s="9">
        <f>SUMIFS(Tableau1[[Temps]:[Temps]],Tableau1[[Nom]:[Nom]],$B$3,Tableau1[[Service]:[Service]],AB1)</f>
        <v>0</v>
      </c>
      <c r="AC3" s="9">
        <f>SUMIFS(Tableau1[[Temps]:[Temps]],Tableau1[[Nom]:[Nom]],$B$3,Tableau1[[Service]:[Service]],AC1)</f>
        <v>0</v>
      </c>
      <c r="AD3" s="9">
        <f>SUMIFS(Tableau1[[Temps]:[Temps]],Tableau1[[Nom]:[Nom]],$B$3,Tableau1[[Service]:[Service]],AD1)</f>
        <v>0</v>
      </c>
      <c r="AE3" s="9">
        <f>SUMIFS(Tableau1[[Temps]:[Temps]],Tableau1[[Nom]:[Nom]],$B$3,Tableau1[[Service]:[Service]],AE1)</f>
        <v>0</v>
      </c>
      <c r="AF3" s="9">
        <f>SUMIFS(Tableau1[[Temps]:[Temps]],Tableau1[[Nom]:[Nom]],$B$3,Tableau1[[Service]:[Service]],AF1)</f>
        <v>6</v>
      </c>
    </row>
    <row r="4" spans="1:32" x14ac:dyDescent="0.25">
      <c r="B4" s="1" t="str">
        <f>'Recap Type D''intervention'!D3</f>
        <v>Julien</v>
      </c>
      <c r="C4" s="9">
        <f>SUMIFS(Tableau1[[Temps]:[Temps]],Tableau1[[Nom]:[Nom]],$B$4,Tableau1[[Service]:[Service]],C1)</f>
        <v>0</v>
      </c>
      <c r="D4" s="9">
        <f>SUMIFS(Tableau1[[Temps]:[Temps]],Tableau1[[Nom]:[Nom]],$B$4,Tableau1[[Service]:[Service]],D1)</f>
        <v>0</v>
      </c>
      <c r="E4" s="9">
        <f>SUMIFS(Tableau1[[Temps]:[Temps]],Tableau1[[Nom]:[Nom]],$B$4,Tableau1[[Service]:[Service]],E1)</f>
        <v>0</v>
      </c>
      <c r="F4" s="9">
        <f>SUMIFS(Tableau1[[Temps]:[Temps]],Tableau1[[Nom]:[Nom]],$B$4,Tableau1[[Service]:[Service]],F1)</f>
        <v>0</v>
      </c>
      <c r="G4" s="9">
        <f>SUMIFS(Tableau1[[Temps]:[Temps]],Tableau1[[Nom]:[Nom]],$B$4,Tableau1[[Service]:[Service]],G1)</f>
        <v>0</v>
      </c>
      <c r="H4" s="9">
        <f>SUMIFS(Tableau1[[Temps]:[Temps]],Tableau1[[Nom]:[Nom]],$B$4,Tableau1[[Service]:[Service]],H1)</f>
        <v>0</v>
      </c>
      <c r="I4" s="9">
        <f>SUMIFS(Tableau1[[Temps]:[Temps]],Tableau1[[Nom]:[Nom]],$B$4,Tableau1[[Service]:[Service]],I1)</f>
        <v>0</v>
      </c>
      <c r="J4" s="9">
        <f>SUMIFS(Tableau1[[Temps]:[Temps]],Tableau1[[Nom]:[Nom]],$B$4,Tableau1[[Service]:[Service]],J1)</f>
        <v>0</v>
      </c>
      <c r="K4" s="9">
        <f>SUMIFS(Tableau1[[Temps]:[Temps]],Tableau1[[Nom]:[Nom]],$B$4,Tableau1[[Service]:[Service]],K1)</f>
        <v>0</v>
      </c>
      <c r="L4" s="9">
        <f>SUMIFS(Tableau1[[Temps]:[Temps]],Tableau1[[Nom]:[Nom]],$B$4,Tableau1[[Service]:[Service]],L1)</f>
        <v>0</v>
      </c>
      <c r="M4" s="9">
        <f>SUMIFS(Tableau1[[Temps]:[Temps]],Tableau1[[Nom]:[Nom]],$B$4,Tableau1[[Service]:[Service]],M1)</f>
        <v>0</v>
      </c>
      <c r="N4" s="9">
        <f>SUMIFS(Tableau1[[Temps]:[Temps]],Tableau1[[Nom]:[Nom]],$B$4,Tableau1[[Service]:[Service]],N1)</f>
        <v>0</v>
      </c>
      <c r="O4" s="9">
        <f>SUMIFS(Tableau1[[Temps]:[Temps]],Tableau1[[Nom]:[Nom]],$B$4,Tableau1[[Service]:[Service]],O1)</f>
        <v>0</v>
      </c>
      <c r="P4" s="9">
        <f>SUMIFS(Tableau1[[Temps]:[Temps]],Tableau1[[Nom]:[Nom]],$B$4,Tableau1[[Service]:[Service]],P1)</f>
        <v>0</v>
      </c>
      <c r="Q4" s="9">
        <f>SUMIFS(Tableau1[[Temps]:[Temps]],Tableau1[[Nom]:[Nom]],$B$4,Tableau1[[Service]:[Service]],Q1)</f>
        <v>0</v>
      </c>
      <c r="R4" s="9">
        <f>SUMIFS(Tableau1[[Temps]:[Temps]],Tableau1[[Nom]:[Nom]],$B$4,Tableau1[[Service]:[Service]],R1)</f>
        <v>0</v>
      </c>
      <c r="S4" s="9">
        <f>SUMIFS(Tableau1[[Temps]:[Temps]],Tableau1[[Nom]:[Nom]],$B$4,Tableau1[[Service]:[Service]],S1)</f>
        <v>0</v>
      </c>
      <c r="T4" s="9">
        <f>SUMIFS(Tableau1[[Temps]:[Temps]],Tableau1[[Nom]:[Nom]],$B$4,Tableau1[[Service]:[Service]],T1)</f>
        <v>0</v>
      </c>
      <c r="U4" s="9">
        <f>SUMIFS(Tableau1[[Temps]:[Temps]],Tableau1[[Nom]:[Nom]],$B$4,Tableau1[[Service]:[Service]],U1)</f>
        <v>0</v>
      </c>
      <c r="V4" s="9">
        <f>SUMIFS(Tableau1[[Temps]:[Temps]],Tableau1[[Nom]:[Nom]],$B$4,Tableau1[[Service]:[Service]],V1)</f>
        <v>0</v>
      </c>
      <c r="W4" s="9">
        <f>SUMIFS(Tableau1[[Temps]:[Temps]],Tableau1[[Nom]:[Nom]],$B$4,Tableau1[[Service]:[Service]],W1)</f>
        <v>0</v>
      </c>
      <c r="X4" s="9">
        <f>SUMIFS(Tableau1[[Temps]:[Temps]],Tableau1[[Nom]:[Nom]],$B$4,Tableau1[[Service]:[Service]],X1)</f>
        <v>0</v>
      </c>
      <c r="Y4" s="9">
        <f>SUMIFS(Tableau1[[Temps]:[Temps]],Tableau1[[Nom]:[Nom]],$B$4,Tableau1[[Service]:[Service]],Y1)</f>
        <v>0</v>
      </c>
      <c r="Z4" s="9">
        <f>SUMIFS(Tableau1[[Temps]:[Temps]],Tableau1[[Nom]:[Nom]],$B$4,Tableau1[[Service]:[Service]],Z1)</f>
        <v>0</v>
      </c>
      <c r="AA4" s="9">
        <f>SUMIFS(Tableau1[[Temps]:[Temps]],Tableau1[[Nom]:[Nom]],$B$4,Tableau1[[Service]:[Service]],AA1)</f>
        <v>0</v>
      </c>
      <c r="AB4" s="9">
        <f>SUMIFS(Tableau1[[Temps]:[Temps]],Tableau1[[Nom]:[Nom]],$B$4,Tableau1[[Service]:[Service]],AB1)</f>
        <v>0</v>
      </c>
      <c r="AC4" s="9">
        <f>SUMIFS(Tableau1[[Temps]:[Temps]],Tableau1[[Nom]:[Nom]],$B$4,Tableau1[[Service]:[Service]],AC1)</f>
        <v>0</v>
      </c>
      <c r="AD4" s="9">
        <f>SUMIFS(Tableau1[[Temps]:[Temps]],Tableau1[[Nom]:[Nom]],$B$4,Tableau1[[Service]:[Service]],AD1)</f>
        <v>0</v>
      </c>
      <c r="AE4" s="9">
        <f>SUMIFS(Tableau1[[Temps]:[Temps]],Tableau1[[Nom]:[Nom]],$B$4,Tableau1[[Service]:[Service]],AE1)</f>
        <v>0</v>
      </c>
      <c r="AF4" s="9">
        <f>SUMIFS(Tableau1[[Temps]:[Temps]],Tableau1[[Nom]:[Nom]],$B$4,Tableau1[[Service]:[Service]],AF1)</f>
        <v>0</v>
      </c>
    </row>
    <row r="5" spans="1:32" x14ac:dyDescent="0.25">
      <c r="B5" s="1" t="str">
        <f>'Recap Type D''intervention'!E3</f>
        <v>Rémy</v>
      </c>
      <c r="C5" s="9">
        <f>SUMIFS(Tableau1[[Temps]:[Temps]],Tableau1[[Nom]:[Nom]],$B$5,Tableau1[[Service]:[Service]],C1)</f>
        <v>0</v>
      </c>
      <c r="D5" s="9">
        <f>SUMIFS(Tableau1[[Temps]:[Temps]],Tableau1[[Nom]:[Nom]],$B$5,Tableau1[[Service]:[Service]],D1)</f>
        <v>0</v>
      </c>
      <c r="E5" s="9">
        <f>SUMIFS(Tableau1[[Temps]:[Temps]],Tableau1[[Nom]:[Nom]],$B$5,Tableau1[[Service]:[Service]],E1)</f>
        <v>0</v>
      </c>
      <c r="F5" s="9">
        <f>SUMIFS(Tableau1[[Temps]:[Temps]],Tableau1[[Nom]:[Nom]],$B$5,Tableau1[[Service]:[Service]],F1)</f>
        <v>0</v>
      </c>
      <c r="G5" s="9">
        <f>SUMIFS(Tableau1[[Temps]:[Temps]],Tableau1[[Nom]:[Nom]],$B$5,Tableau1[[Service]:[Service]],G1)</f>
        <v>0</v>
      </c>
      <c r="H5" s="9">
        <f>SUMIFS(Tableau1[[Temps]:[Temps]],Tableau1[[Nom]:[Nom]],$B$5,Tableau1[[Service]:[Service]],H1)</f>
        <v>0</v>
      </c>
      <c r="I5" s="9">
        <f>SUMIFS(Tableau1[[Temps]:[Temps]],Tableau1[[Nom]:[Nom]],$B$5,Tableau1[[Service]:[Service]],I1)</f>
        <v>0</v>
      </c>
      <c r="J5" s="9">
        <f>SUMIFS(Tableau1[[Temps]:[Temps]],Tableau1[[Nom]:[Nom]],$B$5,Tableau1[[Service]:[Service]],J1)</f>
        <v>0</v>
      </c>
      <c r="K5" s="9">
        <f>SUMIFS(Tableau1[[Temps]:[Temps]],Tableau1[[Nom]:[Nom]],$B$5,Tableau1[[Service]:[Service]],K1)</f>
        <v>0</v>
      </c>
      <c r="L5" s="9">
        <f>SUMIFS(Tableau1[[Temps]:[Temps]],Tableau1[[Nom]:[Nom]],$B$5,Tableau1[[Service]:[Service]],L1)</f>
        <v>0</v>
      </c>
      <c r="M5" s="9">
        <f>SUMIFS(Tableau1[[Temps]:[Temps]],Tableau1[[Nom]:[Nom]],$B$5,Tableau1[[Service]:[Service]],M1)</f>
        <v>0</v>
      </c>
      <c r="N5" s="9">
        <f>SUMIFS(Tableau1[[Temps]:[Temps]],Tableau1[[Nom]:[Nom]],$B$5,Tableau1[[Service]:[Service]],N1)</f>
        <v>0</v>
      </c>
      <c r="O5" s="9">
        <f>SUMIFS(Tableau1[[Temps]:[Temps]],Tableau1[[Nom]:[Nom]],$B$5,Tableau1[[Service]:[Service]],O1)</f>
        <v>0</v>
      </c>
      <c r="P5" s="9">
        <f>SUMIFS(Tableau1[[Temps]:[Temps]],Tableau1[[Nom]:[Nom]],$B$5,Tableau1[[Service]:[Service]],P1)</f>
        <v>0</v>
      </c>
      <c r="Q5" s="9">
        <f>SUMIFS(Tableau1[[Temps]:[Temps]],Tableau1[[Nom]:[Nom]],$B$5,Tableau1[[Service]:[Service]],Q1)</f>
        <v>0</v>
      </c>
      <c r="R5" s="9">
        <f>SUMIFS(Tableau1[[Temps]:[Temps]],Tableau1[[Nom]:[Nom]],$B$5,Tableau1[[Service]:[Service]],R1)</f>
        <v>0</v>
      </c>
      <c r="S5" s="9">
        <f>SUMIFS(Tableau1[[Temps]:[Temps]],Tableau1[[Nom]:[Nom]],$B$5,Tableau1[[Service]:[Service]],S1)</f>
        <v>0</v>
      </c>
      <c r="T5" s="9">
        <f>SUMIFS(Tableau1[[Temps]:[Temps]],Tableau1[[Nom]:[Nom]],$B$5,Tableau1[[Service]:[Service]],T1)</f>
        <v>0</v>
      </c>
      <c r="U5" s="9">
        <f>SUMIFS(Tableau1[[Temps]:[Temps]],Tableau1[[Nom]:[Nom]],$B$5,Tableau1[[Service]:[Service]],U1)</f>
        <v>0</v>
      </c>
      <c r="V5" s="9">
        <f>SUMIFS(Tableau1[[Temps]:[Temps]],Tableau1[[Nom]:[Nom]],$B$5,Tableau1[[Service]:[Service]],V1)</f>
        <v>0</v>
      </c>
      <c r="W5" s="9">
        <f>SUMIFS(Tableau1[[Temps]:[Temps]],Tableau1[[Nom]:[Nom]],$B$5,Tableau1[[Service]:[Service]],W1)</f>
        <v>0</v>
      </c>
      <c r="X5" s="9">
        <f>SUMIFS(Tableau1[[Temps]:[Temps]],Tableau1[[Nom]:[Nom]],$B$5,Tableau1[[Service]:[Service]],X1)</f>
        <v>0</v>
      </c>
      <c r="Y5" s="9">
        <f>SUMIFS(Tableau1[[Temps]:[Temps]],Tableau1[[Nom]:[Nom]],$B$5,Tableau1[[Service]:[Service]],Y1)</f>
        <v>0</v>
      </c>
      <c r="Z5" s="9">
        <f>SUMIFS(Tableau1[[Temps]:[Temps]],Tableau1[[Nom]:[Nom]],$B$5,Tableau1[[Service]:[Service]],Z1)</f>
        <v>0</v>
      </c>
      <c r="AA5" s="9">
        <f>SUMIFS(Tableau1[[Temps]:[Temps]],Tableau1[[Nom]:[Nom]],$B$5,Tableau1[[Service]:[Service]],AA1)</f>
        <v>0</v>
      </c>
      <c r="AB5" s="9">
        <f>SUMIFS(Tableau1[[Temps]:[Temps]],Tableau1[[Nom]:[Nom]],$B$5,Tableau1[[Service]:[Service]],AB1)</f>
        <v>0</v>
      </c>
      <c r="AC5" s="9">
        <f>SUMIFS(Tableau1[[Temps]:[Temps]],Tableau1[[Nom]:[Nom]],$B$5,Tableau1[[Service]:[Service]],AC1)</f>
        <v>0</v>
      </c>
      <c r="AD5" s="9">
        <f>SUMIFS(Tableau1[[Temps]:[Temps]],Tableau1[[Nom]:[Nom]],$B$5,Tableau1[[Service]:[Service]],AD1)</f>
        <v>0</v>
      </c>
      <c r="AE5" s="9">
        <f>SUMIFS(Tableau1[[Temps]:[Temps]],Tableau1[[Nom]:[Nom]],$B$5,Tableau1[[Service]:[Service]],AE1)</f>
        <v>0</v>
      </c>
      <c r="AF5" s="9">
        <f>SUMIFS(Tableau1[[Temps]:[Temps]],Tableau1[[Nom]:[Nom]],$B$5,Tableau1[[Service]:[Service]],AF1)</f>
        <v>0</v>
      </c>
    </row>
    <row r="6" spans="1:32" x14ac:dyDescent="0.25">
      <c r="B6" s="1" t="str">
        <f>'Recap Type D''intervention'!F3</f>
        <v>Nicolas</v>
      </c>
      <c r="C6" s="9">
        <f>SUMIFS(Tableau1[[Temps]:[Temps]],Tableau1[[Nom]:[Nom]],$B$6,Tableau1[[Service]:[Service]],C1)</f>
        <v>0</v>
      </c>
      <c r="D6" s="9">
        <f>SUMIFS(Tableau1[[Temps]:[Temps]],Tableau1[[Nom]:[Nom]],$B$6,Tableau1[[Service]:[Service]],D1)</f>
        <v>0</v>
      </c>
      <c r="E6" s="9">
        <f>SUMIFS(Tableau1[[Temps]:[Temps]],Tableau1[[Nom]:[Nom]],$B$6,Tableau1[[Service]:[Service]],E1)</f>
        <v>0</v>
      </c>
      <c r="F6" s="9">
        <f>SUMIFS(Tableau1[[Temps]:[Temps]],Tableau1[[Nom]:[Nom]],$B$6,Tableau1[[Service]:[Service]],F1)</f>
        <v>0</v>
      </c>
      <c r="G6" s="9">
        <f>SUMIFS(Tableau1[[Temps]:[Temps]],Tableau1[[Nom]:[Nom]],$B$6,Tableau1[[Service]:[Service]],G1)</f>
        <v>0</v>
      </c>
      <c r="H6" s="9">
        <f>SUMIFS(Tableau1[[Temps]:[Temps]],Tableau1[[Nom]:[Nom]],$B$6,Tableau1[[Service]:[Service]],H1)</f>
        <v>0</v>
      </c>
      <c r="I6" s="9">
        <f>SUMIFS(Tableau1[[Temps]:[Temps]],Tableau1[[Nom]:[Nom]],$B$6,Tableau1[[Service]:[Service]],I1)</f>
        <v>0</v>
      </c>
      <c r="J6" s="9">
        <f>SUMIFS(Tableau1[[Temps]:[Temps]],Tableau1[[Nom]:[Nom]],$B$6,Tableau1[[Service]:[Service]],J1)</f>
        <v>0</v>
      </c>
      <c r="K6" s="9">
        <f>SUMIFS(Tableau1[[Temps]:[Temps]],Tableau1[[Nom]:[Nom]],$B$6,Tableau1[[Service]:[Service]],K1)</f>
        <v>0</v>
      </c>
      <c r="L6" s="9">
        <f>SUMIFS(Tableau1[[Temps]:[Temps]],Tableau1[[Nom]:[Nom]],$B$6,Tableau1[[Service]:[Service]],L1)</f>
        <v>0</v>
      </c>
      <c r="M6" s="9">
        <f>SUMIFS(Tableau1[[Temps]:[Temps]],Tableau1[[Nom]:[Nom]],$B$6,Tableau1[[Service]:[Service]],M1)</f>
        <v>0</v>
      </c>
      <c r="N6" s="9">
        <f>SUMIFS(Tableau1[[Temps]:[Temps]],Tableau1[[Nom]:[Nom]],$B$6,Tableau1[[Service]:[Service]],N1)</f>
        <v>0</v>
      </c>
      <c r="O6" s="9">
        <f>SUMIFS(Tableau1[[Temps]:[Temps]],Tableau1[[Nom]:[Nom]],$B$6,Tableau1[[Service]:[Service]],O1)</f>
        <v>0</v>
      </c>
      <c r="P6" s="9">
        <f>SUMIFS(Tableau1[[Temps]:[Temps]],Tableau1[[Nom]:[Nom]],$B$6,Tableau1[[Service]:[Service]],P1)</f>
        <v>0</v>
      </c>
      <c r="Q6" s="9">
        <f>SUMIFS(Tableau1[[Temps]:[Temps]],Tableau1[[Nom]:[Nom]],$B$6,Tableau1[[Service]:[Service]],Q1)</f>
        <v>0</v>
      </c>
      <c r="R6" s="9">
        <f>SUMIFS(Tableau1[[Temps]:[Temps]],Tableau1[[Nom]:[Nom]],$B$6,Tableau1[[Service]:[Service]],R1)</f>
        <v>0</v>
      </c>
      <c r="S6" s="9">
        <f>SUMIFS(Tableau1[[Temps]:[Temps]],Tableau1[[Nom]:[Nom]],$B$6,Tableau1[[Service]:[Service]],S1)</f>
        <v>0</v>
      </c>
      <c r="T6" s="9">
        <f>SUMIFS(Tableau1[[Temps]:[Temps]],Tableau1[[Nom]:[Nom]],$B$6,Tableau1[[Service]:[Service]],T1)</f>
        <v>0</v>
      </c>
      <c r="U6" s="9">
        <f>SUMIFS(Tableau1[[Temps]:[Temps]],Tableau1[[Nom]:[Nom]],$B$6,Tableau1[[Service]:[Service]],U1)</f>
        <v>0</v>
      </c>
      <c r="V6" s="9">
        <f>SUMIFS(Tableau1[[Temps]:[Temps]],Tableau1[[Nom]:[Nom]],$B$6,Tableau1[[Service]:[Service]],V1)</f>
        <v>0</v>
      </c>
      <c r="W6" s="9">
        <f>SUMIFS(Tableau1[[Temps]:[Temps]],Tableau1[[Nom]:[Nom]],$B$6,Tableau1[[Service]:[Service]],W1)</f>
        <v>0</v>
      </c>
      <c r="X6" s="9">
        <f>SUMIFS(Tableau1[[Temps]:[Temps]],Tableau1[[Nom]:[Nom]],$B$6,Tableau1[[Service]:[Service]],X1)</f>
        <v>0</v>
      </c>
      <c r="Y6" s="9">
        <f>SUMIFS(Tableau1[[Temps]:[Temps]],Tableau1[[Nom]:[Nom]],$B$6,Tableau1[[Service]:[Service]],Y1)</f>
        <v>0</v>
      </c>
      <c r="Z6" s="9">
        <f>SUMIFS(Tableau1[[Temps]:[Temps]],Tableau1[[Nom]:[Nom]],$B$6,Tableau1[[Service]:[Service]],Z1)</f>
        <v>0</v>
      </c>
      <c r="AA6" s="9">
        <f>SUMIFS(Tableau1[[Temps]:[Temps]],Tableau1[[Nom]:[Nom]],$B$6,Tableau1[[Service]:[Service]],AA1)</f>
        <v>0</v>
      </c>
      <c r="AB6" s="9">
        <f>SUMIFS(Tableau1[[Temps]:[Temps]],Tableau1[[Nom]:[Nom]],$B$6,Tableau1[[Service]:[Service]],AB1)</f>
        <v>0</v>
      </c>
      <c r="AC6" s="9">
        <f>SUMIFS(Tableau1[[Temps]:[Temps]],Tableau1[[Nom]:[Nom]],$B$6,Tableau1[[Service]:[Service]],AC1)</f>
        <v>0</v>
      </c>
      <c r="AD6" s="9">
        <f>SUMIFS(Tableau1[[Temps]:[Temps]],Tableau1[[Nom]:[Nom]],$B$6,Tableau1[[Service]:[Service]],AD1)</f>
        <v>0</v>
      </c>
      <c r="AE6" s="9">
        <f>SUMIFS(Tableau1[[Temps]:[Temps]],Tableau1[[Nom]:[Nom]],$B$6,Tableau1[[Service]:[Service]],AE1)</f>
        <v>0</v>
      </c>
      <c r="AF6" s="9">
        <f>SUMIFS(Tableau1[[Temps]:[Temps]],Tableau1[[Nom]:[Nom]],$B$6,Tableau1[[Service]:[Service]],AF1)</f>
        <v>0</v>
      </c>
    </row>
    <row r="7" spans="1:32" x14ac:dyDescent="0.25">
      <c r="B7" s="2" t="s">
        <v>18</v>
      </c>
      <c r="C7" s="9">
        <f>AVERAGE(C2:C6)</f>
        <v>0</v>
      </c>
      <c r="D7" s="9">
        <f t="shared" ref="D7:AF7" si="0">AVERAGE(D2:D6)</f>
        <v>0</v>
      </c>
      <c r="E7" s="9">
        <f>AVERAGE(E2:E6)</f>
        <v>0</v>
      </c>
      <c r="F7" s="9">
        <f t="shared" si="0"/>
        <v>0</v>
      </c>
      <c r="G7" s="9">
        <f t="shared" si="0"/>
        <v>0</v>
      </c>
      <c r="H7" s="9">
        <f t="shared" si="0"/>
        <v>0</v>
      </c>
      <c r="I7" s="9">
        <f t="shared" si="0"/>
        <v>0</v>
      </c>
      <c r="J7" s="9">
        <f t="shared" si="0"/>
        <v>0</v>
      </c>
      <c r="K7" s="9">
        <f t="shared" si="0"/>
        <v>0</v>
      </c>
      <c r="L7" s="9">
        <f t="shared" si="0"/>
        <v>0</v>
      </c>
      <c r="M7" s="9">
        <f t="shared" si="0"/>
        <v>0</v>
      </c>
      <c r="N7" s="9">
        <f t="shared" si="0"/>
        <v>0</v>
      </c>
      <c r="O7" s="9">
        <f t="shared" si="0"/>
        <v>0</v>
      </c>
      <c r="P7" s="9">
        <f t="shared" si="0"/>
        <v>0</v>
      </c>
      <c r="Q7" s="9">
        <f t="shared" si="0"/>
        <v>0</v>
      </c>
      <c r="R7" s="9">
        <f t="shared" si="0"/>
        <v>0</v>
      </c>
      <c r="S7" s="9">
        <f t="shared" si="0"/>
        <v>0</v>
      </c>
      <c r="T7" s="9">
        <f t="shared" si="0"/>
        <v>0</v>
      </c>
      <c r="U7" s="9">
        <f t="shared" si="0"/>
        <v>0</v>
      </c>
      <c r="V7" s="9">
        <f t="shared" si="0"/>
        <v>0</v>
      </c>
      <c r="W7" s="9">
        <f t="shared" si="0"/>
        <v>0</v>
      </c>
      <c r="X7" s="9">
        <f t="shared" si="0"/>
        <v>0</v>
      </c>
      <c r="Y7" s="9">
        <f t="shared" si="0"/>
        <v>0</v>
      </c>
      <c r="Z7" s="9">
        <f t="shared" si="0"/>
        <v>0</v>
      </c>
      <c r="AA7" s="9">
        <f t="shared" si="0"/>
        <v>0</v>
      </c>
      <c r="AB7" s="9">
        <f t="shared" si="0"/>
        <v>0</v>
      </c>
      <c r="AC7" s="9">
        <f t="shared" si="0"/>
        <v>0</v>
      </c>
      <c r="AD7" s="9">
        <f t="shared" si="0"/>
        <v>0</v>
      </c>
      <c r="AE7" s="9">
        <f t="shared" si="0"/>
        <v>0</v>
      </c>
      <c r="AF7" s="9">
        <f t="shared" si="0"/>
        <v>2.4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203"/>
  <sheetViews>
    <sheetView tabSelected="1" topLeftCell="E1" zoomScale="95" zoomScaleNormal="95" workbookViewId="0">
      <selection activeCell="M6" sqref="M6"/>
    </sheetView>
  </sheetViews>
  <sheetFormatPr baseColWidth="10" defaultRowHeight="15" x14ac:dyDescent="0.25"/>
  <cols>
    <col min="1" max="1" width="12.28515625" customWidth="1"/>
    <col min="2" max="2" width="14" customWidth="1"/>
    <col min="3" max="3" width="14.140625" style="10" customWidth="1"/>
    <col min="4" max="4" width="17.28515625" customWidth="1"/>
    <col min="5" max="5" width="55" style="25" customWidth="1"/>
    <col min="6" max="6" width="13.7109375" style="10" customWidth="1"/>
    <col min="8" max="8" width="47" customWidth="1"/>
    <col min="9" max="9" width="11" customWidth="1"/>
    <col min="12" max="12" width="13.140625" customWidth="1"/>
    <col min="13" max="13" width="13.7109375" customWidth="1"/>
    <col min="19" max="19" width="14.7109375" bestFit="1" customWidth="1"/>
  </cols>
  <sheetData>
    <row r="1" spans="1:24" ht="45" customHeight="1" thickBot="1" x14ac:dyDescent="0.3">
      <c r="A1" s="59" t="s">
        <v>57</v>
      </c>
      <c r="B1" s="60"/>
      <c r="C1" s="60"/>
      <c r="D1" s="60"/>
      <c r="E1" s="60"/>
      <c r="F1" s="61"/>
    </row>
    <row r="2" spans="1:24" ht="34.5" customHeight="1" thickBot="1" x14ac:dyDescent="0.3">
      <c r="A2" s="64" t="s">
        <v>0</v>
      </c>
      <c r="B2" s="65" t="s">
        <v>7</v>
      </c>
      <c r="C2" s="65" t="s">
        <v>8</v>
      </c>
      <c r="D2" s="65" t="s">
        <v>9</v>
      </c>
      <c r="E2" s="65" t="s">
        <v>10</v>
      </c>
      <c r="F2" s="66" t="s">
        <v>6</v>
      </c>
      <c r="H2" s="52" t="s">
        <v>58</v>
      </c>
      <c r="I2" s="53"/>
      <c r="J2" s="17">
        <f>AVERAGE('Tableaux Transpalette'!$F$3:$F$4)</f>
        <v>6</v>
      </c>
      <c r="L2" s="26" t="s">
        <v>9</v>
      </c>
      <c r="M2" s="27" t="s">
        <v>56</v>
      </c>
      <c r="N2" s="28" t="s">
        <v>54</v>
      </c>
      <c r="O2" s="29" t="s">
        <v>62</v>
      </c>
    </row>
    <row r="3" spans="1:24" ht="30" customHeight="1" thickBot="1" x14ac:dyDescent="0.3">
      <c r="A3" s="44">
        <v>42780</v>
      </c>
      <c r="B3" s="45" t="s">
        <v>53</v>
      </c>
      <c r="C3" s="46" t="s">
        <v>71</v>
      </c>
      <c r="D3" s="45" t="s">
        <v>56</v>
      </c>
      <c r="E3" s="47" t="s">
        <v>70</v>
      </c>
      <c r="F3" s="45">
        <v>6</v>
      </c>
      <c r="H3" s="54" t="s">
        <v>59</v>
      </c>
      <c r="I3" s="18" t="s">
        <v>53</v>
      </c>
      <c r="J3" s="19">
        <f>SUMIF('Tableaux Transpalette'!$B$3:$B$4,I3,'Tableaux Transpalette'!$F$3:$F$4)</f>
        <v>12</v>
      </c>
      <c r="L3" s="30" t="s">
        <v>63</v>
      </c>
      <c r="M3" s="31">
        <f>SUMIF('Tableaux Transpalette'!$D$3:$D$4,M2,'Tableaux Transpalette'!$F$3:$F$4)</f>
        <v>6</v>
      </c>
      <c r="N3" s="32">
        <f>SUMIF('Tableaux Transpalette'!$D$3:$D$4,N2,'Tableaux Transpalette'!$F$3:$F$4)</f>
        <v>6</v>
      </c>
      <c r="O3" s="33">
        <f>SUMIF('Tableaux Transpalette'!$D$3:$D$4,O2,'Tableaux Transpalette'!$F$3:$F$4)</f>
        <v>0</v>
      </c>
    </row>
    <row r="4" spans="1:24" ht="30" customHeight="1" thickBot="1" x14ac:dyDescent="0.3">
      <c r="A4" s="40">
        <v>42891</v>
      </c>
      <c r="B4" s="41" t="s">
        <v>53</v>
      </c>
      <c r="C4" s="42" t="s">
        <v>73</v>
      </c>
      <c r="D4" s="41" t="s">
        <v>54</v>
      </c>
      <c r="E4" s="43" t="s">
        <v>70</v>
      </c>
      <c r="F4" s="41">
        <v>6</v>
      </c>
      <c r="H4" s="55"/>
      <c r="I4" s="20" t="s">
        <v>55</v>
      </c>
      <c r="J4" s="21">
        <f>SUMIF('Tableaux Transpalette'!$B$3:$B$4,I4,'Tableaux Transpalette'!$F$3:$F$4)</f>
        <v>0</v>
      </c>
    </row>
    <row r="5" spans="1:24" ht="30" customHeight="1" thickBot="1" x14ac:dyDescent="0.3">
      <c r="A5" s="63">
        <v>43261</v>
      </c>
      <c r="H5" s="56"/>
      <c r="I5" s="34" t="s">
        <v>60</v>
      </c>
      <c r="J5" s="35">
        <f>SUMIF('Tableaux Transpalette'!$B$3:$B$4,I5,'Tableaux Transpalette'!$F$3:$F$4)</f>
        <v>0</v>
      </c>
      <c r="L5" s="26" t="s">
        <v>66</v>
      </c>
      <c r="M5" s="48">
        <v>42736</v>
      </c>
      <c r="N5" s="48">
        <v>42767</v>
      </c>
      <c r="O5" s="48">
        <v>42795</v>
      </c>
      <c r="P5" s="48">
        <v>42826</v>
      </c>
      <c r="Q5" s="48">
        <v>42856</v>
      </c>
      <c r="R5" s="48">
        <v>42887</v>
      </c>
      <c r="S5" s="48">
        <v>42917</v>
      </c>
      <c r="T5" s="48">
        <v>42948</v>
      </c>
      <c r="U5" s="48">
        <v>42979</v>
      </c>
      <c r="V5" s="48">
        <v>43009</v>
      </c>
      <c r="W5" s="48">
        <v>43040</v>
      </c>
      <c r="X5" s="48">
        <v>43070</v>
      </c>
    </row>
    <row r="6" spans="1:24" ht="30" customHeight="1" thickBot="1" x14ac:dyDescent="0.3">
      <c r="A6" s="63">
        <v>43271</v>
      </c>
      <c r="H6" s="54" t="s">
        <v>65</v>
      </c>
      <c r="I6" s="18" t="s">
        <v>53</v>
      </c>
      <c r="J6" s="19">
        <f>COUNTIF('Tableaux Transpalette'!$B$3:$B$4,I6)</f>
        <v>2</v>
      </c>
      <c r="L6" s="30" t="s">
        <v>67</v>
      </c>
      <c r="M6" s="31">
        <f>SUMPRODUCT(($A$3:$A$100&gt;0)*(MONTH($A$3:$A$100)=COLUMN()-12))</f>
        <v>0</v>
      </c>
      <c r="N6" s="31">
        <f t="shared" ref="N6:W6" si="0">SUMPRODUCT(($A$3:$A$100&gt;0)*(MONTH($A$3:$A$100)=COLUMN()-12))</f>
        <v>1</v>
      </c>
      <c r="O6" s="31">
        <f t="shared" si="0"/>
        <v>0</v>
      </c>
      <c r="P6" s="31">
        <f t="shared" si="0"/>
        <v>0</v>
      </c>
      <c r="Q6" s="31">
        <f t="shared" si="0"/>
        <v>0</v>
      </c>
      <c r="R6" s="31">
        <f t="shared" si="0"/>
        <v>3</v>
      </c>
      <c r="S6" s="31">
        <f t="shared" si="0"/>
        <v>1</v>
      </c>
      <c r="T6" s="31">
        <f t="shared" si="0"/>
        <v>0</v>
      </c>
      <c r="U6" s="31">
        <f t="shared" si="0"/>
        <v>0</v>
      </c>
      <c r="V6" s="31">
        <f t="shared" si="0"/>
        <v>0</v>
      </c>
      <c r="W6" s="31">
        <f t="shared" si="0"/>
        <v>0</v>
      </c>
      <c r="X6" s="31">
        <f>SUMPRODUCT(('Tableaux Transpalette'!$A$3:$A$4&gt;0)*(MONTH('Tableaux Transpalette'!$A$3:$A$4)=COLUMN()-12))</f>
        <v>0</v>
      </c>
    </row>
    <row r="7" spans="1:24" ht="30" customHeight="1" x14ac:dyDescent="0.25">
      <c r="A7" s="63">
        <v>43296</v>
      </c>
      <c r="H7" s="55"/>
      <c r="I7" s="20" t="s">
        <v>55</v>
      </c>
      <c r="J7" s="21">
        <f>COUNTIF('Tableaux Transpalette'!$B$3:$B$4,I7)</f>
        <v>0</v>
      </c>
    </row>
    <row r="8" spans="1:24" ht="30" customHeight="1" thickBot="1" x14ac:dyDescent="0.3">
      <c r="H8" s="62"/>
      <c r="I8" s="22" t="s">
        <v>60</v>
      </c>
      <c r="J8" s="23">
        <f>COUNTIF('Tableaux Transpalette'!$B$3:$B$4,I8)</f>
        <v>0</v>
      </c>
      <c r="R8" s="37"/>
      <c r="S8" s="38"/>
    </row>
    <row r="9" spans="1:24" ht="30" customHeight="1" thickBot="1" x14ac:dyDescent="0.3">
      <c r="H9" s="57" t="s">
        <v>61</v>
      </c>
      <c r="I9" s="58"/>
      <c r="J9" s="36">
        <f>SUM('Tableaux Transpalette'!$F$3:$F$4)</f>
        <v>12</v>
      </c>
      <c r="R9" s="37"/>
      <c r="S9" s="38"/>
      <c r="T9" s="38"/>
    </row>
    <row r="10" spans="1:24" ht="30" customHeight="1" x14ac:dyDescent="0.25">
      <c r="H10" s="24"/>
      <c r="R10" s="37"/>
      <c r="S10" s="38"/>
      <c r="T10" s="38"/>
    </row>
    <row r="11" spans="1:24" ht="30" customHeight="1" x14ac:dyDescent="0.25">
      <c r="R11" s="37"/>
      <c r="S11" s="38"/>
      <c r="T11" s="38"/>
    </row>
    <row r="12" spans="1:24" ht="30" customHeight="1" x14ac:dyDescent="0.25">
      <c r="R12" s="37"/>
      <c r="S12" s="38"/>
      <c r="T12" s="38"/>
    </row>
    <row r="13" spans="1:24" ht="30" customHeight="1" x14ac:dyDescent="0.25">
      <c r="R13" s="37"/>
      <c r="S13" s="38"/>
      <c r="T13" s="38"/>
    </row>
    <row r="14" spans="1:24" ht="30" customHeight="1" x14ac:dyDescent="0.25">
      <c r="R14" s="37"/>
      <c r="S14" s="38"/>
      <c r="T14" s="38"/>
    </row>
    <row r="15" spans="1:24" ht="30" customHeight="1" x14ac:dyDescent="0.25">
      <c r="R15" s="37"/>
      <c r="S15" s="38"/>
      <c r="T15" s="38"/>
    </row>
    <row r="16" spans="1:24" ht="30" customHeight="1" x14ac:dyDescent="0.25">
      <c r="R16" s="37"/>
      <c r="S16" s="38"/>
      <c r="T16" s="38"/>
    </row>
    <row r="17" spans="18:20" ht="30" customHeight="1" x14ac:dyDescent="0.25">
      <c r="R17" s="37"/>
      <c r="S17" s="38"/>
      <c r="T17" s="38"/>
    </row>
    <row r="18" spans="18:20" ht="30" customHeight="1" x14ac:dyDescent="0.25">
      <c r="R18" s="37"/>
      <c r="S18" s="38"/>
      <c r="T18" s="38"/>
    </row>
    <row r="19" spans="18:20" ht="30" customHeight="1" x14ac:dyDescent="0.25">
      <c r="R19" s="37"/>
      <c r="S19" s="38"/>
      <c r="T19" s="38"/>
    </row>
    <row r="20" spans="18:20" ht="30" customHeight="1" x14ac:dyDescent="0.25">
      <c r="R20" s="39"/>
      <c r="S20" s="37"/>
      <c r="T20" s="38"/>
    </row>
    <row r="21" spans="18:20" ht="30" customHeight="1" x14ac:dyDescent="0.25"/>
    <row r="22" spans="18:20" ht="30" customHeight="1" x14ac:dyDescent="0.25"/>
    <row r="23" spans="18:20" ht="30" customHeight="1" x14ac:dyDescent="0.25"/>
    <row r="24" spans="18:20" ht="30" customHeight="1" x14ac:dyDescent="0.25"/>
    <row r="25" spans="18:20" ht="30" customHeight="1" x14ac:dyDescent="0.25"/>
    <row r="26" spans="18:20" ht="30" customHeight="1" x14ac:dyDescent="0.25"/>
    <row r="27" spans="18:20" ht="30" customHeight="1" x14ac:dyDescent="0.25"/>
    <row r="28" spans="18:20" ht="30" customHeight="1" x14ac:dyDescent="0.25"/>
    <row r="29" spans="18:20" ht="30" customHeight="1" x14ac:dyDescent="0.25"/>
    <row r="30" spans="18:20" ht="30" customHeight="1" x14ac:dyDescent="0.25"/>
    <row r="31" spans="18:20" ht="30" customHeight="1" x14ac:dyDescent="0.25"/>
    <row r="32" spans="18:20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</sheetData>
  <mergeCells count="5">
    <mergeCell ref="H2:I2"/>
    <mergeCell ref="H3:H5"/>
    <mergeCell ref="H9:I9"/>
    <mergeCell ref="A1:F1"/>
    <mergeCell ref="H6:H8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intervention</vt:lpstr>
      <vt:lpstr>Recap Type D'intervention</vt:lpstr>
      <vt:lpstr>Recap Services</vt:lpstr>
      <vt:lpstr>Tableaux Transpalette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2018-02-14T13:34:29Z</dcterms:modified>
</cp:coreProperties>
</file>