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50" windowWidth="24915" windowHeight="12075"/>
  </bookViews>
  <sheets>
    <sheet name="Courrier entrant 2017" sheetId="1" r:id="rId1"/>
  </sheets>
  <externalReferences>
    <externalReference r:id="rId2"/>
  </externalReferences>
  <definedNames>
    <definedName name="Formule">GET.CELL(48,!$F1)</definedName>
    <definedName name="_xlnm.Print_Titles" localSheetId="0">'Courrier entrant 2017'!$1:$11</definedName>
    <definedName name="_xlnm.Print_Area" localSheetId="0">'Courrier entrant 2017'!$A$1:$J$79</definedName>
  </definedNames>
  <calcPr calcId="144525"/>
</workbook>
</file>

<file path=xl/calcChain.xml><?xml version="1.0" encoding="utf-8"?>
<calcChain xmlns="http://schemas.openxmlformats.org/spreadsheetml/2006/main">
  <c r="N13" i="1" l="1"/>
  <c r="N12" i="1"/>
  <c r="E77" i="1" l="1"/>
  <c r="E44" i="1"/>
  <c r="L13" i="1"/>
  <c r="L17" i="1"/>
  <c r="L21" i="1"/>
  <c r="L25" i="1"/>
  <c r="L29" i="1"/>
  <c r="L33" i="1"/>
  <c r="L37" i="1"/>
  <c r="L41" i="1"/>
  <c r="L45" i="1"/>
  <c r="L49" i="1"/>
  <c r="L53" i="1"/>
  <c r="L57" i="1"/>
  <c r="L61" i="1"/>
  <c r="L65" i="1"/>
  <c r="L69" i="1"/>
  <c r="L73" i="1"/>
  <c r="L78" i="1"/>
  <c r="L14" i="1"/>
  <c r="L18" i="1"/>
  <c r="L22" i="1"/>
  <c r="L26" i="1"/>
  <c r="L30" i="1"/>
  <c r="L34" i="1"/>
  <c r="L38" i="1"/>
  <c r="L42" i="1"/>
  <c r="L46" i="1"/>
  <c r="L50" i="1"/>
  <c r="L54" i="1"/>
  <c r="L58" i="1"/>
  <c r="L62" i="1"/>
  <c r="L66" i="1"/>
  <c r="L70" i="1"/>
  <c r="L74" i="1"/>
  <c r="L15" i="1"/>
  <c r="L19" i="1"/>
  <c r="L23" i="1"/>
  <c r="L27" i="1"/>
  <c r="L31" i="1"/>
  <c r="L35" i="1"/>
  <c r="L39" i="1"/>
  <c r="L43" i="1"/>
  <c r="L47" i="1"/>
  <c r="L51" i="1"/>
  <c r="L55" i="1"/>
  <c r="L59" i="1"/>
  <c r="L63" i="1"/>
  <c r="L67" i="1"/>
  <c r="L71" i="1"/>
  <c r="L75" i="1"/>
  <c r="L16" i="1"/>
  <c r="L20" i="1"/>
  <c r="L24" i="1"/>
  <c r="L28" i="1"/>
  <c r="L32" i="1"/>
  <c r="L36" i="1"/>
  <c r="L40" i="1"/>
  <c r="L44" i="1"/>
  <c r="L48" i="1"/>
  <c r="L52" i="1"/>
  <c r="L56" i="1"/>
  <c r="L60" i="1"/>
  <c r="L64" i="1"/>
  <c r="L68" i="1"/>
  <c r="L72" i="1"/>
  <c r="L76" i="1"/>
  <c r="L77" i="1"/>
  <c r="L12" i="1"/>
  <c r="F77" i="1" l="1"/>
  <c r="F44" i="1"/>
  <c r="N16" i="1"/>
  <c r="N22" i="1"/>
  <c r="N23" i="1" l="1"/>
  <c r="N19" i="1"/>
  <c r="N21" i="1"/>
  <c r="N20" i="1"/>
  <c r="N18" i="1"/>
  <c r="N17" i="1"/>
  <c r="N15" i="1"/>
  <c r="N14" i="1"/>
  <c r="G77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73" i="1" l="1"/>
  <c r="G74" i="1" s="1"/>
  <c r="G40" i="1"/>
  <c r="G41" i="1" s="1"/>
  <c r="G44" i="1"/>
</calcChain>
</file>

<file path=xl/sharedStrings.xml><?xml version="1.0" encoding="utf-8"?>
<sst xmlns="http://schemas.openxmlformats.org/spreadsheetml/2006/main" count="133" uniqueCount="64">
  <si>
    <t>Année 2017</t>
  </si>
  <si>
    <t>Commune</t>
  </si>
  <si>
    <t>Objet / Adresse</t>
  </si>
  <si>
    <t>Date d'entrée</t>
  </si>
  <si>
    <t>Date de clôture</t>
  </si>
  <si>
    <t>Réponse</t>
  </si>
  <si>
    <t>Remarques</t>
  </si>
  <si>
    <t>Scan documents</t>
  </si>
  <si>
    <t>Vevey</t>
  </si>
  <si>
    <t>Villeneuve</t>
  </si>
  <si>
    <t>Prilly</t>
  </si>
  <si>
    <t>Payerne</t>
  </si>
  <si>
    <t>Concise</t>
  </si>
  <si>
    <t>Orbe</t>
  </si>
  <si>
    <t>Lausanne</t>
  </si>
  <si>
    <t>Saint-Saphorin-sur-Morges</t>
  </si>
  <si>
    <t>Rougemont</t>
  </si>
  <si>
    <t>Morges</t>
  </si>
  <si>
    <t>Bussigny</t>
  </si>
  <si>
    <t>Villars-sur-Ollon</t>
  </si>
  <si>
    <t>St-Sulpice</t>
  </si>
  <si>
    <t>Mont-sur-Rolle</t>
  </si>
  <si>
    <t>Cully - Boug-en-Lavaux</t>
  </si>
  <si>
    <t>Chevilly</t>
  </si>
  <si>
    <t>Bursins</t>
  </si>
  <si>
    <t>Chavornay</t>
  </si>
  <si>
    <t>Aubonne</t>
  </si>
  <si>
    <t>Lavey-Morcles</t>
  </si>
  <si>
    <t>Cudrefin</t>
  </si>
  <si>
    <t>moyenne durée de traitement</t>
  </si>
  <si>
    <t>jours</t>
  </si>
  <si>
    <t>semaines</t>
  </si>
  <si>
    <t>Janvier</t>
  </si>
  <si>
    <t>Blonay</t>
  </si>
  <si>
    <t>Le Mont-sur-Lausanne</t>
  </si>
  <si>
    <t>Nyon</t>
  </si>
  <si>
    <t>Ollon</t>
  </si>
  <si>
    <t>Bière</t>
  </si>
  <si>
    <t>Berolle</t>
  </si>
  <si>
    <t>Juriens</t>
  </si>
  <si>
    <t>Avenches</t>
  </si>
  <si>
    <t>Eclépens</t>
  </si>
  <si>
    <t>Montreux - Clarens</t>
  </si>
  <si>
    <t>Burtigny</t>
  </si>
  <si>
    <t>Cossonay</t>
  </si>
  <si>
    <t>Saint-Sulpice</t>
  </si>
  <si>
    <t>Biolay-Orjulaz</t>
  </si>
  <si>
    <t>Château-d'Oex</t>
  </si>
  <si>
    <t>Bourg-en-Lavaux</t>
  </si>
  <si>
    <t>Février</t>
  </si>
  <si>
    <t>Suivi de couriers</t>
  </si>
  <si>
    <t>Adresse fictive</t>
  </si>
  <si>
    <t>Responsable</t>
  </si>
  <si>
    <t>Délai de traitement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</si>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</sst>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10"/>
      <color theme="3"/>
      <name val="Arial"/>
      <family val="2"/>
    </font>
    <font>
      <sz val="13"/>
      <color theme="3"/>
      <name val="Arial"/>
      <family val="2"/>
    </font>
    <font>
      <sz val="12"/>
      <color theme="3"/>
      <name val="Arial"/>
      <family val="2"/>
    </font>
    <font>
      <sz val="11"/>
      <color theme="3"/>
      <name val="Calibri"/>
      <family val="2"/>
      <scheme val="minor"/>
    </font>
    <font>
      <sz val="20"/>
      <color theme="3"/>
      <name val="Arial"/>
      <family val="2"/>
    </font>
    <font>
      <b/>
      <sz val="14"/>
      <color theme="3"/>
      <name val="Calibri"/>
      <family val="2"/>
      <scheme val="minor"/>
    </font>
    <font>
      <i/>
      <sz val="10"/>
      <color theme="3"/>
      <name val="Arial"/>
      <family val="2"/>
    </font>
    <font>
      <b/>
      <sz val="10"/>
      <color theme="3"/>
      <name val="Arial"/>
      <family val="2"/>
    </font>
    <font>
      <sz val="10"/>
      <color theme="3"/>
      <name val="Arial Unicode MS"/>
      <family val="2"/>
    </font>
    <font>
      <i/>
      <sz val="11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2"/>
      <color rgb="FFC00000"/>
      <name val="Arial Unicode MS"/>
      <family val="2"/>
    </font>
    <font>
      <sz val="12"/>
      <color theme="3"/>
      <name val="Arial Unicode MS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gray0625"/>
    </fill>
    <fill>
      <patternFill patternType="solid">
        <fgColor theme="6" tint="0.39997558519241921"/>
        <bgColor indexed="64"/>
      </patternFill>
    </fill>
    <fill>
      <patternFill patternType="gray0625">
        <bgColor theme="0" tint="-0.1499984740745262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3">
    <xf numFmtId="0" fontId="0" fillId="0" borderId="0" xfId="0"/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Protection="1">
      <protection locked="0"/>
    </xf>
    <xf numFmtId="0" fontId="3" fillId="2" borderId="0" xfId="0" applyFont="1" applyFill="1" applyProtection="1"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0" fontId="3" fillId="0" borderId="1" xfId="0" applyFont="1" applyBorder="1" applyAlignment="1" applyProtection="1">
      <alignment horizontal="left"/>
      <protection locked="0"/>
    </xf>
    <xf numFmtId="0" fontId="3" fillId="2" borderId="1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left"/>
      <protection locked="0"/>
    </xf>
    <xf numFmtId="17" fontId="4" fillId="0" borderId="0" xfId="0" applyNumberFormat="1" applyFont="1" applyAlignment="1" applyProtection="1">
      <alignment horizontal="left"/>
      <protection locked="0"/>
    </xf>
    <xf numFmtId="0" fontId="5" fillId="2" borderId="0" xfId="0" applyFont="1" applyFill="1" applyAlignment="1" applyProtection="1">
      <alignment horizontal="right" vertical="center"/>
      <protection locked="0"/>
    </xf>
    <xf numFmtId="17" fontId="5" fillId="0" borderId="0" xfId="0" applyNumberFormat="1" applyFont="1" applyAlignment="1" applyProtection="1">
      <alignment horizontal="right"/>
      <protection locked="0"/>
    </xf>
    <xf numFmtId="17" fontId="5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Protection="1">
      <protection locked="0"/>
    </xf>
    <xf numFmtId="0" fontId="6" fillId="2" borderId="0" xfId="0" applyFont="1" applyFill="1" applyProtection="1"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left"/>
      <protection locked="0"/>
    </xf>
    <xf numFmtId="0" fontId="8" fillId="2" borderId="0" xfId="0" applyFont="1" applyFill="1" applyAlignment="1" applyProtection="1">
      <alignment horizontal="right" vertical="center" wrapText="1"/>
      <protection locked="0"/>
    </xf>
    <xf numFmtId="0" fontId="7" fillId="0" borderId="0" xfId="0" applyFont="1" applyAlignment="1" applyProtection="1">
      <alignment horizontal="right"/>
      <protection locked="0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6" fillId="0" borderId="2" xfId="0" applyFont="1" applyBorder="1" applyProtection="1">
      <protection locked="0"/>
    </xf>
    <xf numFmtId="0" fontId="6" fillId="0" borderId="2" xfId="0" applyFont="1" applyBorder="1" applyAlignment="1" applyProtection="1">
      <alignment horizontal="left"/>
      <protection locked="0"/>
    </xf>
    <xf numFmtId="0" fontId="3" fillId="2" borderId="2" xfId="0" applyFont="1" applyFill="1" applyBorder="1" applyProtection="1">
      <protection locked="0"/>
    </xf>
    <xf numFmtId="0" fontId="6" fillId="2" borderId="2" xfId="0" applyFont="1" applyFill="1" applyBorder="1" applyProtection="1">
      <protection locked="0"/>
    </xf>
    <xf numFmtId="0" fontId="6" fillId="2" borderId="2" xfId="0" applyFont="1" applyFill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Protection="1">
      <protection locked="0"/>
    </xf>
    <xf numFmtId="0" fontId="6" fillId="0" borderId="1" xfId="0" applyFont="1" applyBorder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right"/>
      <protection locked="0"/>
    </xf>
    <xf numFmtId="164" fontId="3" fillId="2" borderId="0" xfId="0" applyNumberFormat="1" applyFont="1" applyFill="1" applyAlignment="1" applyProtection="1">
      <alignment horizontal="right"/>
      <protection locked="0"/>
    </xf>
    <xf numFmtId="0" fontId="6" fillId="2" borderId="0" xfId="0" applyFont="1" applyFill="1" applyAlignment="1" applyProtection="1">
      <alignment horizontal="right"/>
      <protection locked="0"/>
    </xf>
    <xf numFmtId="0" fontId="6" fillId="2" borderId="0" xfId="0" applyFont="1" applyFill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right"/>
      <protection locked="0"/>
    </xf>
    <xf numFmtId="0" fontId="9" fillId="3" borderId="0" xfId="0" applyFont="1" applyFill="1" applyAlignment="1" applyProtection="1">
      <alignment horizontal="left"/>
      <protection locked="0"/>
    </xf>
    <xf numFmtId="0" fontId="6" fillId="3" borderId="0" xfId="0" applyFont="1" applyFill="1" applyAlignment="1" applyProtection="1">
      <alignment horizontal="right"/>
      <protection locked="0"/>
    </xf>
    <xf numFmtId="0" fontId="9" fillId="3" borderId="0" xfId="0" applyFont="1" applyFill="1" applyAlignment="1" applyProtection="1">
      <alignment horizontal="left" wrapText="1"/>
      <protection locked="0"/>
    </xf>
    <xf numFmtId="0" fontId="9" fillId="3" borderId="0" xfId="0" applyFont="1" applyFill="1" applyAlignment="1" applyProtection="1">
      <alignment horizontal="left"/>
      <protection locked="0"/>
    </xf>
    <xf numFmtId="164" fontId="9" fillId="3" borderId="0" xfId="0" applyNumberFormat="1" applyFont="1" applyFill="1" applyAlignment="1" applyProtection="1">
      <alignment horizontal="center" wrapText="1"/>
      <protection locked="0"/>
    </xf>
    <xf numFmtId="0" fontId="9" fillId="3" borderId="0" xfId="0" applyFont="1" applyFill="1" applyAlignment="1" applyProtection="1">
      <alignment horizontal="center" wrapText="1"/>
      <protection locked="0"/>
    </xf>
    <xf numFmtId="0" fontId="9" fillId="4" borderId="0" xfId="0" applyFont="1" applyFill="1" applyAlignment="1" applyProtection="1">
      <alignment horizontal="center"/>
      <protection locked="0"/>
    </xf>
    <xf numFmtId="0" fontId="9" fillId="3" borderId="0" xfId="0" applyFont="1" applyFill="1" applyAlignment="1" applyProtection="1">
      <alignment horizontal="right"/>
      <protection locked="0"/>
    </xf>
    <xf numFmtId="0" fontId="9" fillId="0" borderId="0" xfId="0" applyFont="1" applyAlignment="1" applyProtection="1">
      <alignment horizontal="left"/>
      <protection locked="0"/>
    </xf>
    <xf numFmtId="0" fontId="10" fillId="0" borderId="0" xfId="0" applyFont="1" applyAlignment="1" applyProtection="1">
      <alignment horizontal="right"/>
      <protection locked="0"/>
    </xf>
    <xf numFmtId="0" fontId="10" fillId="0" borderId="0" xfId="0" applyFont="1" applyProtection="1">
      <protection locked="0"/>
    </xf>
    <xf numFmtId="164" fontId="10" fillId="0" borderId="0" xfId="0" applyNumberFormat="1" applyFont="1" applyAlignment="1" applyProtection="1">
      <alignment horizontal="right"/>
      <protection locked="0"/>
    </xf>
    <xf numFmtId="0" fontId="10" fillId="4" borderId="0" xfId="0" applyFont="1" applyFill="1" applyAlignment="1" applyProtection="1">
      <alignment horizontal="right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0" fillId="0" borderId="0" xfId="0" applyNumberFormat="1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left"/>
      <protection locked="0"/>
    </xf>
    <xf numFmtId="164" fontId="6" fillId="0" borderId="0" xfId="0" applyNumberFormat="1" applyFont="1" applyBorder="1" applyProtection="1">
      <protection locked="0"/>
    </xf>
    <xf numFmtId="164" fontId="3" fillId="0" borderId="0" xfId="0" applyNumberFormat="1" applyFont="1" applyBorder="1" applyProtection="1">
      <protection locked="0"/>
    </xf>
    <xf numFmtId="0" fontId="6" fillId="0" borderId="0" xfId="0" applyNumberFormat="1" applyFont="1" applyBorder="1" applyProtection="1">
      <protection locked="0"/>
    </xf>
    <xf numFmtId="0" fontId="6" fillId="4" borderId="0" xfId="0" applyNumberFormat="1" applyFont="1" applyFill="1" applyBorder="1" applyProtection="1">
      <protection locked="0"/>
    </xf>
    <xf numFmtId="1" fontId="3" fillId="0" borderId="0" xfId="0" applyNumberFormat="1" applyFont="1" applyAlignment="1" applyProtection="1">
      <alignment horizontal="right" vertical="center"/>
      <protection locked="0"/>
    </xf>
    <xf numFmtId="164" fontId="6" fillId="0" borderId="0" xfId="0" applyNumberFormat="1" applyFont="1" applyProtection="1">
      <protection locked="0"/>
    </xf>
    <xf numFmtId="164" fontId="3" fillId="0" borderId="0" xfId="0" applyNumberFormat="1" applyFont="1" applyBorder="1" applyAlignment="1" applyProtection="1">
      <alignment horizontal="left"/>
      <protection locked="0"/>
    </xf>
    <xf numFmtId="1" fontId="3" fillId="0" borderId="0" xfId="0" applyNumberFormat="1" applyFont="1" applyAlignment="1" applyProtection="1">
      <alignment horizontal="right"/>
      <protection locked="0"/>
    </xf>
    <xf numFmtId="0" fontId="3" fillId="4" borderId="0" xfId="0" applyFont="1" applyFill="1" applyAlignment="1" applyProtection="1">
      <alignment horizontal="left"/>
      <protection locked="0"/>
    </xf>
    <xf numFmtId="164" fontId="3" fillId="0" borderId="0" xfId="0" applyNumberFormat="1" applyFont="1" applyBorder="1" applyAlignment="1" applyProtection="1">
      <alignment horizontal="right"/>
      <protection locked="0"/>
    </xf>
    <xf numFmtId="165" fontId="3" fillId="0" borderId="0" xfId="0" applyNumberFormat="1" applyFont="1" applyBorder="1" applyAlignment="1" applyProtection="1">
      <alignment horizontal="right"/>
      <protection locked="0"/>
    </xf>
    <xf numFmtId="0" fontId="6" fillId="0" borderId="0" xfId="0" applyFont="1" applyBorder="1" applyAlignment="1" applyProtection="1">
      <alignment horizontal="left"/>
      <protection locked="0"/>
    </xf>
    <xf numFmtId="164" fontId="6" fillId="0" borderId="0" xfId="0" applyNumberFormat="1" applyFont="1" applyFill="1" applyBorder="1" applyProtection="1">
      <protection locked="0"/>
    </xf>
    <xf numFmtId="164" fontId="12" fillId="7" borderId="0" xfId="0" applyNumberFormat="1" applyFont="1" applyFill="1" applyBorder="1" applyProtection="1">
      <protection locked="0"/>
    </xf>
    <xf numFmtId="164" fontId="9" fillId="7" borderId="0" xfId="0" applyNumberFormat="1" applyFont="1" applyFill="1" applyBorder="1" applyProtection="1">
      <protection locked="0"/>
    </xf>
    <xf numFmtId="164" fontId="6" fillId="4" borderId="0" xfId="0" applyNumberFormat="1" applyFont="1" applyFill="1" applyBorder="1" applyProtection="1">
      <protection locked="0"/>
    </xf>
    <xf numFmtId="0" fontId="10" fillId="5" borderId="0" xfId="0" applyFont="1" applyFill="1" applyAlignment="1" applyProtection="1">
      <alignment horizontal="right"/>
      <protection locked="0"/>
    </xf>
    <xf numFmtId="0" fontId="11" fillId="5" borderId="0" xfId="0" applyFont="1" applyFill="1"/>
    <xf numFmtId="1" fontId="10" fillId="5" borderId="0" xfId="0" applyNumberFormat="1" applyFont="1" applyFill="1" applyBorder="1" applyAlignment="1" applyProtection="1">
      <alignment horizontal="right"/>
      <protection locked="0"/>
    </xf>
    <xf numFmtId="1" fontId="10" fillId="4" borderId="0" xfId="0" applyNumberFormat="1" applyFont="1" applyFill="1" applyBorder="1" applyAlignment="1" applyProtection="1">
      <alignment horizontal="right"/>
      <protection locked="0"/>
    </xf>
    <xf numFmtId="0" fontId="10" fillId="0" borderId="0" xfId="0" applyFont="1" applyBorder="1" applyProtection="1">
      <protection locked="0"/>
    </xf>
    <xf numFmtId="0" fontId="10" fillId="5" borderId="0" xfId="0" applyFont="1" applyFill="1" applyProtection="1">
      <protection locked="0"/>
    </xf>
    <xf numFmtId="164" fontId="6" fillId="5" borderId="0" xfId="0" applyNumberFormat="1" applyFont="1" applyFill="1" applyBorder="1" applyProtection="1">
      <protection locked="0"/>
    </xf>
    <xf numFmtId="164" fontId="3" fillId="5" borderId="0" xfId="0" applyNumberFormat="1" applyFont="1" applyFill="1" applyBorder="1" applyAlignment="1" applyProtection="1">
      <alignment horizontal="right"/>
      <protection locked="0"/>
    </xf>
    <xf numFmtId="1" fontId="3" fillId="5" borderId="0" xfId="0" applyNumberFormat="1" applyFont="1" applyFill="1" applyBorder="1" applyAlignment="1" applyProtection="1">
      <alignment horizontal="right"/>
      <protection locked="0"/>
    </xf>
    <xf numFmtId="1" fontId="3" fillId="4" borderId="0" xfId="0" applyNumberFormat="1" applyFont="1" applyFill="1" applyBorder="1" applyAlignment="1" applyProtection="1">
      <alignment horizontal="right"/>
      <protection locked="0"/>
    </xf>
    <xf numFmtId="0" fontId="6" fillId="3" borderId="0" xfId="0" applyFont="1" applyFill="1" applyProtection="1">
      <protection locked="0"/>
    </xf>
    <xf numFmtId="0" fontId="3" fillId="3" borderId="0" xfId="0" applyFont="1" applyFill="1" applyProtection="1">
      <protection locked="0"/>
    </xf>
    <xf numFmtId="0" fontId="6" fillId="6" borderId="0" xfId="0" applyFont="1" applyFill="1" applyProtection="1">
      <protection locked="0"/>
    </xf>
    <xf numFmtId="1" fontId="3" fillId="3" borderId="0" xfId="0" applyNumberFormat="1" applyFont="1" applyFill="1" applyAlignment="1" applyProtection="1">
      <alignment horizontal="right" vertical="center"/>
      <protection locked="0"/>
    </xf>
    <xf numFmtId="0" fontId="6" fillId="3" borderId="0" xfId="0" applyFont="1" applyFill="1" applyBorder="1" applyProtection="1">
      <protection locked="0"/>
    </xf>
    <xf numFmtId="0" fontId="6" fillId="0" borderId="0" xfId="0" applyFont="1" applyFill="1" applyProtection="1">
      <protection locked="0"/>
    </xf>
    <xf numFmtId="0" fontId="3" fillId="0" borderId="0" xfId="0" applyFont="1" applyFill="1" applyProtection="1">
      <protection locked="0"/>
    </xf>
    <xf numFmtId="1" fontId="3" fillId="0" borderId="0" xfId="0" applyNumberFormat="1" applyFont="1" applyFill="1" applyAlignment="1" applyProtection="1">
      <alignment horizontal="right" vertical="center"/>
      <protection locked="0"/>
    </xf>
    <xf numFmtId="0" fontId="6" fillId="0" borderId="0" xfId="0" applyFont="1" applyFill="1" applyBorder="1" applyProtection="1">
      <protection locked="0"/>
    </xf>
    <xf numFmtId="0" fontId="6" fillId="0" borderId="0" xfId="0" applyFont="1" applyFill="1" applyBorder="1" applyAlignment="1" applyProtection="1">
      <alignment horizontal="left"/>
      <protection locked="0"/>
    </xf>
    <xf numFmtId="164" fontId="3" fillId="0" borderId="0" xfId="0" applyNumberFormat="1" applyFont="1" applyFill="1" applyAlignment="1" applyProtection="1">
      <alignment horizontal="right"/>
      <protection locked="0"/>
    </xf>
    <xf numFmtId="1" fontId="3" fillId="4" borderId="0" xfId="0" applyNumberFormat="1" applyFont="1" applyFill="1" applyAlignment="1" applyProtection="1">
      <alignment horizontal="right"/>
      <protection locked="0"/>
    </xf>
    <xf numFmtId="164" fontId="3" fillId="0" borderId="0" xfId="0" applyNumberFormat="1" applyFont="1" applyBorder="1" applyAlignment="1" applyProtection="1">
      <protection locked="0"/>
    </xf>
    <xf numFmtId="1" fontId="6" fillId="5" borderId="0" xfId="0" applyNumberFormat="1" applyFont="1" applyFill="1" applyBorder="1" applyProtection="1">
      <protection locked="0"/>
    </xf>
    <xf numFmtId="0" fontId="10" fillId="3" borderId="0" xfId="0" applyFont="1" applyFill="1" applyAlignment="1" applyProtection="1">
      <alignment horizontal="left"/>
      <protection locked="0"/>
    </xf>
    <xf numFmtId="164" fontId="6" fillId="3" borderId="0" xfId="0" applyNumberFormat="1" applyFont="1" applyFill="1" applyBorder="1" applyProtection="1">
      <protection locked="0"/>
    </xf>
    <xf numFmtId="164" fontId="3" fillId="3" borderId="0" xfId="0" applyNumberFormat="1" applyFont="1" applyFill="1" applyAlignment="1" applyProtection="1">
      <alignment horizontal="right"/>
      <protection locked="0"/>
    </xf>
    <xf numFmtId="1" fontId="3" fillId="3" borderId="0" xfId="0" applyNumberFormat="1" applyFont="1" applyFill="1" applyAlignment="1" applyProtection="1">
      <alignment horizontal="right"/>
      <protection locked="0"/>
    </xf>
    <xf numFmtId="1" fontId="3" fillId="6" borderId="0" xfId="0" applyNumberFormat="1" applyFont="1" applyFill="1" applyAlignment="1" applyProtection="1">
      <alignment horizontal="right"/>
      <protection locked="0"/>
    </xf>
    <xf numFmtId="0" fontId="6" fillId="3" borderId="0" xfId="0" applyFont="1" applyFill="1" applyBorder="1" applyAlignment="1" applyProtection="1">
      <alignment horizontal="center"/>
      <protection locked="0"/>
    </xf>
    <xf numFmtId="0" fontId="6" fillId="4" borderId="0" xfId="0" applyFont="1" applyFill="1" applyProtection="1">
      <protection locked="0"/>
    </xf>
    <xf numFmtId="0" fontId="6" fillId="0" borderId="0" xfId="0" applyFont="1" applyAlignment="1" applyProtection="1">
      <alignment vertical="center"/>
      <protection locked="0"/>
    </xf>
    <xf numFmtId="1" fontId="3" fillId="0" borderId="0" xfId="0" applyNumberFormat="1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1" fontId="5" fillId="0" borderId="0" xfId="0" applyNumberFormat="1" applyFont="1" applyProtection="1">
      <protection locked="0"/>
    </xf>
    <xf numFmtId="0" fontId="13" fillId="0" borderId="0" xfId="0" applyFont="1" applyProtection="1">
      <protection locked="0"/>
    </xf>
    <xf numFmtId="0" fontId="14" fillId="0" borderId="0" xfId="0" applyNumberFormat="1" applyFont="1"/>
    <xf numFmtId="0" fontId="15" fillId="0" borderId="0" xfId="0" applyNumberFormat="1" applyFont="1"/>
    <xf numFmtId="0" fontId="13" fillId="0" borderId="0" xfId="0" applyFont="1" applyFill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9" fillId="3" borderId="0" xfId="0" applyFont="1" applyFill="1" applyAlignment="1" applyProtection="1">
      <alignment horizontal="center" wrapText="1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C2RECINF\INFPROJETS$\Sb\02_Administration\R&#233;gine%20Lasimant\Tableaux%20de%20bord\Tableaux%20de%20suivi%20des%20dossiers_MS\Gestion%20et%20suivi%20de%20dossie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AC (entrée-sortie) 2017"/>
      <sheetName val="Courrier entrant 2017"/>
      <sheetName val="Planification 2017"/>
      <sheetName val="Affaires juridiques CDAP et TF"/>
      <sheetName val="Dossiers hors CAMAC"/>
      <sheetName val="Dossiers divers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O79"/>
  <sheetViews>
    <sheetView tabSelected="1" workbookViewId="0">
      <pane xSplit="2" ySplit="11" topLeftCell="D12" activePane="bottomRight" state="frozen"/>
      <selection pane="topRight" activeCell="C1" sqref="C1"/>
      <selection pane="bottomLeft" activeCell="A19" sqref="A19"/>
      <selection pane="bottomRight" activeCell="L12" sqref="L12"/>
    </sheetView>
  </sheetViews>
  <sheetFormatPr baseColWidth="10" defaultColWidth="11.42578125" defaultRowHeight="15.75" x14ac:dyDescent="0.25"/>
  <cols>
    <col min="1" max="1" width="12.42578125" style="16" bestFit="1" customWidth="1"/>
    <col min="2" max="2" width="2.140625" style="17" customWidth="1"/>
    <col min="3" max="3" width="30.7109375" style="17" bestFit="1" customWidth="1"/>
    <col min="4" max="4" width="21.5703125" style="17" customWidth="1"/>
    <col min="5" max="5" width="12.7109375" style="60" customWidth="1"/>
    <col min="6" max="6" width="13.7109375" style="2" customWidth="1"/>
    <col min="7" max="7" width="12.7109375" style="17" customWidth="1"/>
    <col min="8" max="8" width="9.85546875" style="101" customWidth="1"/>
    <col min="9" max="9" width="15.85546875" style="102" customWidth="1"/>
    <col min="10" max="10" width="16.140625" style="17" customWidth="1"/>
    <col min="11" max="12" width="14.7109375" style="20" customWidth="1"/>
    <col min="13" max="13" width="10.7109375" style="16" customWidth="1"/>
    <col min="14" max="14" width="11.42578125" style="107"/>
    <col min="15" max="15" width="11.42578125" style="20"/>
    <col min="16" max="16384" width="11.42578125" style="17"/>
  </cols>
  <sheetData>
    <row r="1" spans="1:15" s="2" customFormat="1" ht="3.75" customHeight="1" x14ac:dyDescent="0.2">
      <c r="A1" s="1"/>
      <c r="F1" s="3"/>
      <c r="G1" s="3"/>
      <c r="H1" s="3"/>
      <c r="I1" s="4"/>
      <c r="K1" s="5"/>
      <c r="L1" s="5"/>
      <c r="M1" s="6"/>
      <c r="N1" s="106"/>
      <c r="O1" s="103"/>
    </row>
    <row r="2" spans="1:15" s="2" customFormat="1" ht="3.75" customHeight="1" x14ac:dyDescent="0.2">
      <c r="A2" s="7"/>
      <c r="B2" s="7"/>
      <c r="C2" s="7"/>
      <c r="D2" s="7"/>
      <c r="E2" s="7"/>
      <c r="F2" s="8"/>
      <c r="G2" s="8"/>
      <c r="H2" s="8"/>
      <c r="I2" s="9"/>
      <c r="J2" s="7"/>
      <c r="K2" s="10"/>
      <c r="L2" s="111"/>
      <c r="M2" s="11"/>
      <c r="N2" s="106"/>
      <c r="O2" s="103"/>
    </row>
    <row r="3" spans="1:15" s="2" customFormat="1" ht="15" customHeight="1" x14ac:dyDescent="0.25">
      <c r="A3" s="1"/>
      <c r="E3" s="12"/>
      <c r="F3" s="13"/>
      <c r="G3" s="13"/>
      <c r="H3" s="13"/>
      <c r="I3" s="13"/>
      <c r="J3" s="14"/>
      <c r="K3" s="15"/>
      <c r="L3" s="15"/>
      <c r="N3" s="106"/>
      <c r="O3" s="103"/>
    </row>
    <row r="4" spans="1:15" x14ac:dyDescent="0.25">
      <c r="E4" s="17"/>
      <c r="F4" s="3"/>
      <c r="G4" s="18"/>
      <c r="H4" s="18"/>
      <c r="I4" s="19"/>
      <c r="M4" s="17"/>
    </row>
    <row r="5" spans="1:15" x14ac:dyDescent="0.25">
      <c r="E5" s="17"/>
      <c r="F5" s="3"/>
      <c r="G5" s="18"/>
      <c r="H5" s="18"/>
      <c r="I5" s="19"/>
      <c r="M5" s="17"/>
    </row>
    <row r="6" spans="1:15" ht="25.5" x14ac:dyDescent="0.35">
      <c r="C6" s="21" t="s">
        <v>50</v>
      </c>
      <c r="E6" s="17"/>
      <c r="F6" s="3"/>
      <c r="G6" s="22" t="s">
        <v>0</v>
      </c>
      <c r="H6" s="22"/>
      <c r="I6" s="22"/>
      <c r="J6" s="23"/>
      <c r="K6" s="24"/>
      <c r="L6" s="24"/>
      <c r="M6" s="25"/>
    </row>
    <row r="7" spans="1:15" ht="3" customHeight="1" x14ac:dyDescent="0.25">
      <c r="B7" s="26"/>
      <c r="C7" s="27"/>
      <c r="D7" s="26"/>
      <c r="E7" s="26"/>
      <c r="F7" s="28"/>
      <c r="G7" s="29"/>
      <c r="H7" s="29"/>
      <c r="I7" s="30"/>
      <c r="J7" s="26"/>
      <c r="K7" s="31"/>
      <c r="L7" s="31"/>
      <c r="M7" s="32"/>
    </row>
    <row r="8" spans="1:15" ht="3" customHeight="1" x14ac:dyDescent="0.25">
      <c r="C8" s="16"/>
      <c r="E8" s="17"/>
      <c r="F8" s="3"/>
      <c r="G8" s="18"/>
      <c r="H8" s="18"/>
      <c r="I8" s="19"/>
      <c r="K8" s="33"/>
      <c r="L8" s="31"/>
      <c r="M8" s="17"/>
    </row>
    <row r="9" spans="1:15" x14ac:dyDescent="0.25">
      <c r="E9" s="34"/>
      <c r="F9" s="35"/>
      <c r="G9" s="36"/>
      <c r="H9" s="36"/>
      <c r="I9" s="37"/>
      <c r="J9" s="38"/>
    </row>
    <row r="10" spans="1:15" x14ac:dyDescent="0.25">
      <c r="A10" s="39"/>
      <c r="B10" s="40"/>
      <c r="C10" s="41" t="s">
        <v>1</v>
      </c>
      <c r="D10" s="42" t="s">
        <v>2</v>
      </c>
      <c r="E10" s="43" t="s">
        <v>3</v>
      </c>
      <c r="F10" s="43" t="s">
        <v>4</v>
      </c>
      <c r="G10" s="44" t="s">
        <v>53</v>
      </c>
      <c r="H10" s="45"/>
      <c r="I10" s="42" t="s">
        <v>5</v>
      </c>
      <c r="J10" s="42" t="s">
        <v>6</v>
      </c>
      <c r="K10" s="44" t="s">
        <v>7</v>
      </c>
      <c r="L10" s="112"/>
    </row>
    <row r="11" spans="1:15" ht="18.75" customHeight="1" x14ac:dyDescent="0.25">
      <c r="A11" s="46" t="s">
        <v>52</v>
      </c>
      <c r="B11" s="46"/>
      <c r="C11" s="41"/>
      <c r="D11" s="42"/>
      <c r="E11" s="43"/>
      <c r="F11" s="43"/>
      <c r="G11" s="44"/>
      <c r="H11" s="45"/>
      <c r="I11" s="42"/>
      <c r="J11" s="42"/>
      <c r="K11" s="44"/>
      <c r="L11" s="112"/>
      <c r="M11" s="47"/>
    </row>
    <row r="12" spans="1:15" ht="17.25" x14ac:dyDescent="0.3">
      <c r="A12" s="48"/>
      <c r="B12" s="49"/>
      <c r="C12" s="49"/>
      <c r="D12" s="49"/>
      <c r="E12" s="50"/>
      <c r="F12" s="50"/>
      <c r="G12" s="48"/>
      <c r="H12" s="51"/>
      <c r="I12" s="52"/>
      <c r="L12" s="53" t="str">
        <f>IF(Formule,"Formule","")</f>
        <v/>
      </c>
      <c r="M12" s="20" t="s">
        <v>32</v>
      </c>
      <c r="N12" s="108">
        <f>SUMPRODUCT((MONTH($E$13:$E$1000)=ROW()-11)*($E$13:$E$1000&lt;&gt;""))-COUNTIF(L:L,"=formule")</f>
        <v>27</v>
      </c>
      <c r="O12" s="104"/>
    </row>
    <row r="13" spans="1:15" ht="17.25" x14ac:dyDescent="0.3">
      <c r="A13" s="48"/>
      <c r="C13" s="17" t="s">
        <v>8</v>
      </c>
      <c r="D13" s="55" t="s">
        <v>51</v>
      </c>
      <c r="E13" s="55">
        <v>42738</v>
      </c>
      <c r="F13" s="56">
        <v>42797</v>
      </c>
      <c r="G13" s="57">
        <f>IF(ISBLANK(F13),"",F13-E13)</f>
        <v>59</v>
      </c>
      <c r="H13" s="58"/>
      <c r="I13" s="59"/>
      <c r="K13" s="53"/>
      <c r="L13" s="53" t="str">
        <f>IF(Formule,"Formule","")</f>
        <v/>
      </c>
      <c r="M13" s="20" t="s">
        <v>49</v>
      </c>
      <c r="N13" s="109">
        <f t="shared" ref="N13:N23" si="0">SUMPRODUCT((MONTH($E$13:$E$1000)=ROW()-11)*($E$13:$E$1000&lt;&gt;""))</f>
        <v>24</v>
      </c>
    </row>
    <row r="14" spans="1:15" ht="17.25" x14ac:dyDescent="0.3">
      <c r="A14" s="48"/>
      <c r="C14" s="2" t="s">
        <v>9</v>
      </c>
      <c r="D14" s="55" t="s">
        <v>51</v>
      </c>
      <c r="E14" s="55">
        <v>42738</v>
      </c>
      <c r="F14" s="56">
        <v>42762</v>
      </c>
      <c r="G14" s="57">
        <f t="shared" ref="G14:G39" si="1">IF(ISBLANK(F14),"",F14-E14)</f>
        <v>24</v>
      </c>
      <c r="H14" s="58"/>
      <c r="I14" s="59"/>
      <c r="K14" s="53"/>
      <c r="L14" s="53" t="str">
        <f>IF(Formule,"Formule","")</f>
        <v/>
      </c>
      <c r="M14" s="20" t="s">
        <v>54</v>
      </c>
      <c r="N14" s="109">
        <f t="shared" si="0"/>
        <v>0</v>
      </c>
    </row>
    <row r="15" spans="1:15" ht="17.25" x14ac:dyDescent="0.3">
      <c r="A15" s="48"/>
      <c r="C15" s="17" t="s">
        <v>10</v>
      </c>
      <c r="D15" s="55" t="s">
        <v>51</v>
      </c>
      <c r="E15" s="55">
        <v>42744</v>
      </c>
      <c r="F15" s="56"/>
      <c r="G15" s="57" t="str">
        <f t="shared" si="1"/>
        <v/>
      </c>
      <c r="H15" s="58"/>
      <c r="I15" s="59"/>
      <c r="K15" s="53"/>
      <c r="L15" s="53" t="str">
        <f>IF(Formule,"Formule","")</f>
        <v/>
      </c>
      <c r="M15" s="20" t="s">
        <v>55</v>
      </c>
      <c r="N15" s="109">
        <f t="shared" si="0"/>
        <v>0</v>
      </c>
    </row>
    <row r="16" spans="1:15" ht="17.25" x14ac:dyDescent="0.3">
      <c r="A16" s="48"/>
      <c r="C16" s="17" t="s">
        <v>11</v>
      </c>
      <c r="D16" s="55" t="s">
        <v>51</v>
      </c>
      <c r="E16" s="55">
        <v>42744</v>
      </c>
      <c r="F16" s="56">
        <v>42765</v>
      </c>
      <c r="G16" s="57">
        <f t="shared" si="1"/>
        <v>21</v>
      </c>
      <c r="H16" s="58"/>
      <c r="I16" s="59"/>
      <c r="K16" s="53"/>
      <c r="L16" s="53" t="str">
        <f>IF(Formule,"Formule","")</f>
        <v/>
      </c>
      <c r="M16" s="20" t="s">
        <v>56</v>
      </c>
      <c r="N16" s="109">
        <f t="shared" si="0"/>
        <v>0</v>
      </c>
    </row>
    <row r="17" spans="1:14" ht="17.25" x14ac:dyDescent="0.3">
      <c r="A17" s="48"/>
      <c r="C17" s="17" t="s">
        <v>12</v>
      </c>
      <c r="D17" s="55" t="s">
        <v>51</v>
      </c>
      <c r="E17" s="55">
        <v>42744</v>
      </c>
      <c r="F17" s="56">
        <v>42767</v>
      </c>
      <c r="G17" s="57">
        <f t="shared" si="1"/>
        <v>23</v>
      </c>
      <c r="H17" s="58"/>
      <c r="I17" s="59"/>
      <c r="K17" s="53"/>
      <c r="L17" s="53" t="str">
        <f>IF(Formule,"Formule","")</f>
        <v/>
      </c>
      <c r="M17" s="20" t="s">
        <v>57</v>
      </c>
      <c r="N17" s="109">
        <f t="shared" si="0"/>
        <v>0</v>
      </c>
    </row>
    <row r="18" spans="1:14" ht="17.25" x14ac:dyDescent="0.3">
      <c r="A18" s="48"/>
      <c r="C18" s="17" t="s">
        <v>13</v>
      </c>
      <c r="D18" s="55" t="s">
        <v>51</v>
      </c>
      <c r="E18" s="55">
        <v>42744</v>
      </c>
      <c r="F18" s="56"/>
      <c r="G18" s="57" t="str">
        <f t="shared" si="1"/>
        <v/>
      </c>
      <c r="H18" s="58"/>
      <c r="I18" s="59"/>
      <c r="K18" s="53"/>
      <c r="L18" s="53" t="str">
        <f>IF(Formule,"Formule","")</f>
        <v/>
      </c>
      <c r="M18" s="20" t="s">
        <v>58</v>
      </c>
      <c r="N18" s="109">
        <f t="shared" si="0"/>
        <v>0</v>
      </c>
    </row>
    <row r="19" spans="1:14" ht="17.25" x14ac:dyDescent="0.3">
      <c r="A19" s="48"/>
      <c r="C19" s="17" t="s">
        <v>14</v>
      </c>
      <c r="D19" s="55" t="s">
        <v>51</v>
      </c>
      <c r="E19" s="55">
        <v>42747</v>
      </c>
      <c r="F19" s="56">
        <v>42761</v>
      </c>
      <c r="G19" s="57">
        <f t="shared" si="1"/>
        <v>14</v>
      </c>
      <c r="H19" s="58"/>
      <c r="I19" s="59"/>
      <c r="K19" s="53"/>
      <c r="L19" s="53" t="str">
        <f>IF(Formule,"Formule","")</f>
        <v/>
      </c>
      <c r="M19" s="20" t="s">
        <v>59</v>
      </c>
      <c r="N19" s="109">
        <f t="shared" si="0"/>
        <v>0</v>
      </c>
    </row>
    <row r="20" spans="1:14" ht="17.25" x14ac:dyDescent="0.3">
      <c r="A20" s="48"/>
      <c r="C20" s="17" t="s">
        <v>15</v>
      </c>
      <c r="D20" s="55" t="s">
        <v>51</v>
      </c>
      <c r="E20" s="55">
        <v>42747</v>
      </c>
      <c r="F20" s="56"/>
      <c r="G20" s="57" t="str">
        <f t="shared" si="1"/>
        <v/>
      </c>
      <c r="H20" s="58"/>
      <c r="I20" s="59"/>
      <c r="K20" s="53"/>
      <c r="L20" s="53" t="str">
        <f>IF(Formule,"Formule","")</f>
        <v/>
      </c>
      <c r="M20" s="20" t="s">
        <v>60</v>
      </c>
      <c r="N20" s="109">
        <f t="shared" si="0"/>
        <v>0</v>
      </c>
    </row>
    <row r="21" spans="1:14" ht="17.25" x14ac:dyDescent="0.3">
      <c r="A21" s="48"/>
      <c r="C21" s="17" t="s">
        <v>16</v>
      </c>
      <c r="D21" s="55" t="s">
        <v>51</v>
      </c>
      <c r="E21" s="55">
        <v>42747</v>
      </c>
      <c r="F21" s="56"/>
      <c r="G21" s="57" t="str">
        <f t="shared" si="1"/>
        <v/>
      </c>
      <c r="H21" s="58"/>
      <c r="I21" s="59"/>
      <c r="K21" s="53"/>
      <c r="L21" s="53" t="str">
        <f>IF(Formule,"Formule","")</f>
        <v/>
      </c>
      <c r="M21" s="20" t="s">
        <v>61</v>
      </c>
      <c r="N21" s="109">
        <f t="shared" si="0"/>
        <v>0</v>
      </c>
    </row>
    <row r="22" spans="1:14" ht="17.25" x14ac:dyDescent="0.3">
      <c r="A22" s="48"/>
      <c r="C22" s="17" t="s">
        <v>14</v>
      </c>
      <c r="D22" s="55" t="s">
        <v>51</v>
      </c>
      <c r="E22" s="55">
        <v>42748</v>
      </c>
      <c r="F22" s="56">
        <v>42765</v>
      </c>
      <c r="G22" s="57">
        <f t="shared" si="1"/>
        <v>17</v>
      </c>
      <c r="H22" s="58"/>
      <c r="I22" s="59"/>
      <c r="K22" s="53"/>
      <c r="L22" s="53" t="str">
        <f>IF(Formule,"Formule","")</f>
        <v/>
      </c>
      <c r="M22" s="20" t="s">
        <v>62</v>
      </c>
      <c r="N22" s="109">
        <f t="shared" si="0"/>
        <v>0</v>
      </c>
    </row>
    <row r="23" spans="1:14" ht="17.25" x14ac:dyDescent="0.3">
      <c r="A23" s="48"/>
      <c r="C23" s="17" t="s">
        <v>17</v>
      </c>
      <c r="D23" s="55" t="s">
        <v>51</v>
      </c>
      <c r="E23" s="55">
        <v>42755</v>
      </c>
      <c r="F23" s="56">
        <v>42793</v>
      </c>
      <c r="G23" s="57">
        <f t="shared" si="1"/>
        <v>38</v>
      </c>
      <c r="H23" s="58"/>
      <c r="I23" s="59"/>
      <c r="K23" s="53"/>
      <c r="L23" s="53" t="str">
        <f>IF(Formule,"Formule","")</f>
        <v/>
      </c>
      <c r="M23" s="20" t="s">
        <v>63</v>
      </c>
      <c r="N23" s="109">
        <f t="shared" si="0"/>
        <v>0</v>
      </c>
    </row>
    <row r="24" spans="1:14" x14ac:dyDescent="0.25">
      <c r="A24" s="48"/>
      <c r="C24" s="17" t="s">
        <v>18</v>
      </c>
      <c r="D24" s="55" t="s">
        <v>51</v>
      </c>
      <c r="E24" s="55">
        <v>42755</v>
      </c>
      <c r="F24" s="56">
        <v>42803</v>
      </c>
      <c r="G24" s="57">
        <f t="shared" si="1"/>
        <v>48</v>
      </c>
      <c r="H24" s="58"/>
      <c r="I24" s="59"/>
      <c r="J24" s="55"/>
      <c r="K24" s="53"/>
      <c r="L24" s="53" t="str">
        <f>IF(Formule,"Formule","")</f>
        <v/>
      </c>
      <c r="M24" s="54"/>
    </row>
    <row r="25" spans="1:14" x14ac:dyDescent="0.25">
      <c r="A25" s="48"/>
      <c r="C25" s="17" t="s">
        <v>19</v>
      </c>
      <c r="D25" s="55" t="s">
        <v>51</v>
      </c>
      <c r="E25" s="55">
        <v>42755</v>
      </c>
      <c r="F25" s="56"/>
      <c r="G25" s="57" t="str">
        <f t="shared" si="1"/>
        <v/>
      </c>
      <c r="H25" s="58"/>
      <c r="I25" s="59"/>
      <c r="J25" s="55"/>
      <c r="K25" s="53"/>
      <c r="L25" s="53" t="str">
        <f>IF(Formule,"Formule","")</f>
        <v/>
      </c>
      <c r="M25" s="54"/>
    </row>
    <row r="26" spans="1:14" x14ac:dyDescent="0.25">
      <c r="A26" s="48"/>
      <c r="C26" s="17" t="s">
        <v>17</v>
      </c>
      <c r="D26" s="55" t="s">
        <v>51</v>
      </c>
      <c r="E26" s="55">
        <v>42755</v>
      </c>
      <c r="F26" s="56">
        <v>42772</v>
      </c>
      <c r="G26" s="57">
        <f t="shared" si="1"/>
        <v>17</v>
      </c>
      <c r="H26" s="58"/>
      <c r="I26" s="59"/>
      <c r="J26" s="55"/>
      <c r="K26" s="53"/>
      <c r="L26" s="53" t="str">
        <f>IF(Formule,"Formule","")</f>
        <v/>
      </c>
      <c r="M26" s="54"/>
    </row>
    <row r="27" spans="1:14" x14ac:dyDescent="0.25">
      <c r="A27" s="48"/>
      <c r="C27" s="17" t="s">
        <v>20</v>
      </c>
      <c r="D27" s="55" t="s">
        <v>51</v>
      </c>
      <c r="E27" s="55">
        <v>42755</v>
      </c>
      <c r="F27" s="56">
        <v>42767</v>
      </c>
      <c r="G27" s="57">
        <f t="shared" si="1"/>
        <v>12</v>
      </c>
      <c r="H27" s="58"/>
      <c r="I27" s="59"/>
      <c r="J27" s="55"/>
      <c r="K27" s="53"/>
      <c r="L27" s="53" t="str">
        <f>IF(Formule,"Formule","")</f>
        <v/>
      </c>
      <c r="M27" s="54"/>
    </row>
    <row r="28" spans="1:14" x14ac:dyDescent="0.25">
      <c r="A28" s="48"/>
      <c r="C28" s="17" t="s">
        <v>21</v>
      </c>
      <c r="D28" s="55" t="s">
        <v>51</v>
      </c>
      <c r="E28" s="55">
        <v>42758</v>
      </c>
      <c r="F28" s="56">
        <v>42768</v>
      </c>
      <c r="G28" s="57">
        <f t="shared" si="1"/>
        <v>10</v>
      </c>
      <c r="H28" s="58"/>
      <c r="I28" s="59"/>
      <c r="J28" s="55"/>
      <c r="K28" s="53"/>
      <c r="L28" s="53" t="str">
        <f>IF(Formule,"Formule","")</f>
        <v/>
      </c>
      <c r="M28" s="54"/>
    </row>
    <row r="29" spans="1:14" x14ac:dyDescent="0.25">
      <c r="A29" s="48"/>
      <c r="C29" s="17" t="s">
        <v>14</v>
      </c>
      <c r="D29" s="55" t="s">
        <v>51</v>
      </c>
      <c r="E29" s="55">
        <v>42760</v>
      </c>
      <c r="F29" s="56"/>
      <c r="G29" s="57" t="str">
        <f t="shared" si="1"/>
        <v/>
      </c>
      <c r="H29" s="58"/>
      <c r="I29" s="59"/>
      <c r="J29" s="55"/>
      <c r="K29" s="53"/>
      <c r="L29" s="53" t="str">
        <f>IF(Formule,"Formule","")</f>
        <v/>
      </c>
      <c r="M29" s="54"/>
    </row>
    <row r="30" spans="1:14" x14ac:dyDescent="0.25">
      <c r="A30" s="48"/>
      <c r="C30" s="17" t="s">
        <v>22</v>
      </c>
      <c r="D30" s="55" t="s">
        <v>51</v>
      </c>
      <c r="E30" s="55">
        <v>42760</v>
      </c>
      <c r="F30" s="56"/>
      <c r="G30" s="57" t="str">
        <f t="shared" si="1"/>
        <v/>
      </c>
      <c r="H30" s="58"/>
      <c r="I30" s="59"/>
      <c r="J30" s="55"/>
      <c r="K30" s="53"/>
      <c r="L30" s="53" t="str">
        <f>IF(Formule,"Formule","")</f>
        <v/>
      </c>
      <c r="M30" s="54"/>
    </row>
    <row r="31" spans="1:14" x14ac:dyDescent="0.25">
      <c r="A31" s="48"/>
      <c r="C31" s="17" t="s">
        <v>23</v>
      </c>
      <c r="D31" s="55" t="s">
        <v>51</v>
      </c>
      <c r="E31" s="55">
        <v>42760</v>
      </c>
      <c r="F31" s="56">
        <v>42762</v>
      </c>
      <c r="G31" s="57">
        <f t="shared" si="1"/>
        <v>2</v>
      </c>
      <c r="H31" s="58"/>
      <c r="I31" s="59"/>
      <c r="J31" s="55"/>
      <c r="K31" s="53"/>
      <c r="L31" s="53" t="str">
        <f>IF(Formule,"Formule","")</f>
        <v/>
      </c>
      <c r="M31" s="54"/>
    </row>
    <row r="32" spans="1:14" x14ac:dyDescent="0.25">
      <c r="A32" s="48"/>
      <c r="C32" s="17" t="s">
        <v>24</v>
      </c>
      <c r="D32" s="55" t="s">
        <v>51</v>
      </c>
      <c r="E32" s="55">
        <v>42760</v>
      </c>
      <c r="F32" s="56">
        <v>42831</v>
      </c>
      <c r="G32" s="57">
        <f t="shared" si="1"/>
        <v>71</v>
      </c>
      <c r="H32" s="58"/>
      <c r="I32" s="59"/>
      <c r="J32" s="55"/>
      <c r="K32" s="53"/>
      <c r="L32" s="53" t="str">
        <f>IF(Formule,"Formule","")</f>
        <v/>
      </c>
      <c r="M32" s="54"/>
    </row>
    <row r="33" spans="1:15" x14ac:dyDescent="0.25">
      <c r="A33" s="48"/>
      <c r="C33" s="17" t="s">
        <v>25</v>
      </c>
      <c r="D33" s="55" t="s">
        <v>51</v>
      </c>
      <c r="E33" s="55">
        <v>42762</v>
      </c>
      <c r="F33" s="56">
        <v>42762</v>
      </c>
      <c r="G33" s="57">
        <f t="shared" si="1"/>
        <v>0</v>
      </c>
      <c r="H33" s="58"/>
      <c r="I33" s="59"/>
      <c r="J33" s="55"/>
      <c r="K33" s="53"/>
      <c r="L33" s="53" t="str">
        <f>IF(Formule,"Formule","")</f>
        <v/>
      </c>
      <c r="M33" s="54"/>
    </row>
    <row r="34" spans="1:15" x14ac:dyDescent="0.25">
      <c r="A34" s="48"/>
      <c r="C34" s="17" t="s">
        <v>26</v>
      </c>
      <c r="D34" s="55" t="s">
        <v>51</v>
      </c>
      <c r="E34" s="55">
        <v>42762</v>
      </c>
      <c r="F34" s="56">
        <v>42765</v>
      </c>
      <c r="G34" s="57">
        <f t="shared" si="1"/>
        <v>3</v>
      </c>
      <c r="H34" s="58"/>
      <c r="I34" s="59"/>
      <c r="J34" s="55"/>
      <c r="K34" s="53"/>
      <c r="L34" s="53" t="str">
        <f>IF(Formule,"Formule","")</f>
        <v/>
      </c>
      <c r="M34" s="54"/>
    </row>
    <row r="35" spans="1:15" x14ac:dyDescent="0.25">
      <c r="A35" s="48"/>
      <c r="C35" s="17" t="s">
        <v>8</v>
      </c>
      <c r="D35" s="55" t="s">
        <v>51</v>
      </c>
      <c r="E35" s="55">
        <v>42762</v>
      </c>
      <c r="F35" s="56"/>
      <c r="G35" s="57" t="str">
        <f t="shared" si="1"/>
        <v/>
      </c>
      <c r="H35" s="58"/>
      <c r="I35" s="59"/>
      <c r="J35" s="55"/>
      <c r="K35" s="53"/>
      <c r="L35" s="53" t="str">
        <f>IF(Formule,"Formule","")</f>
        <v/>
      </c>
      <c r="M35" s="54"/>
    </row>
    <row r="36" spans="1:15" x14ac:dyDescent="0.25">
      <c r="A36" s="48"/>
      <c r="C36" s="17" t="s">
        <v>27</v>
      </c>
      <c r="D36" s="55" t="s">
        <v>51</v>
      </c>
      <c r="E36" s="55">
        <v>42762</v>
      </c>
      <c r="F36" s="56">
        <v>42779</v>
      </c>
      <c r="G36" s="57">
        <f t="shared" si="1"/>
        <v>17</v>
      </c>
      <c r="H36" s="58"/>
      <c r="I36" s="59"/>
      <c r="J36" s="55"/>
      <c r="K36" s="53"/>
      <c r="L36" s="53" t="str">
        <f>IF(Formule,"Formule","")</f>
        <v/>
      </c>
      <c r="M36" s="54"/>
    </row>
    <row r="37" spans="1:15" x14ac:dyDescent="0.25">
      <c r="A37" s="48"/>
      <c r="C37" s="17" t="s">
        <v>14</v>
      </c>
      <c r="D37" s="55" t="s">
        <v>51</v>
      </c>
      <c r="E37" s="55">
        <v>42762</v>
      </c>
      <c r="F37" s="56">
        <v>42766</v>
      </c>
      <c r="G37" s="57">
        <f t="shared" si="1"/>
        <v>4</v>
      </c>
      <c r="H37" s="58"/>
      <c r="I37" s="59"/>
      <c r="J37" s="55"/>
      <c r="K37" s="53"/>
      <c r="L37" s="53" t="str">
        <f>IF(Formule,"Formule","")</f>
        <v/>
      </c>
      <c r="M37" s="54"/>
    </row>
    <row r="38" spans="1:15" x14ac:dyDescent="0.25">
      <c r="A38" s="48"/>
      <c r="C38" s="17" t="s">
        <v>28</v>
      </c>
      <c r="D38" s="55" t="s">
        <v>51</v>
      </c>
      <c r="E38" s="55">
        <v>42765</v>
      </c>
      <c r="F38" s="56">
        <v>42768</v>
      </c>
      <c r="G38" s="57">
        <f>IF(ISBLANK(F38),"",F38-E38)</f>
        <v>3</v>
      </c>
      <c r="H38" s="58"/>
      <c r="I38" s="59"/>
      <c r="J38" s="55"/>
      <c r="K38" s="53"/>
      <c r="L38" s="53" t="str">
        <f>IF(Formule,"Formule","")</f>
        <v/>
      </c>
      <c r="M38" s="54"/>
    </row>
    <row r="39" spans="1:15" x14ac:dyDescent="0.25">
      <c r="A39" s="48"/>
      <c r="C39" s="17" t="s">
        <v>26</v>
      </c>
      <c r="D39" s="55" t="s">
        <v>51</v>
      </c>
      <c r="E39" s="55">
        <v>42765</v>
      </c>
      <c r="F39" s="56"/>
      <c r="G39" s="57" t="str">
        <f t="shared" si="1"/>
        <v/>
      </c>
      <c r="H39" s="58"/>
      <c r="I39" s="59"/>
      <c r="J39" s="55"/>
      <c r="K39" s="53"/>
      <c r="L39" s="53" t="str">
        <f>IF(Formule,"Formule","")</f>
        <v/>
      </c>
      <c r="M39" s="54"/>
    </row>
    <row r="40" spans="1:15" x14ac:dyDescent="0.25">
      <c r="A40" s="1"/>
      <c r="D40" s="55"/>
      <c r="F40" s="61" t="s">
        <v>29</v>
      </c>
      <c r="G40" s="62">
        <f>SUM(G13:G39)/COUNTA(C13:C39)</f>
        <v>14.185185185185185</v>
      </c>
      <c r="H40" s="63" t="s">
        <v>30</v>
      </c>
      <c r="I40" s="59"/>
      <c r="K40" s="53"/>
      <c r="L40" s="53" t="str">
        <f>IF(Formule,"Formule","")</f>
        <v/>
      </c>
      <c r="M40" s="54"/>
    </row>
    <row r="41" spans="1:15" x14ac:dyDescent="0.25">
      <c r="A41" s="1"/>
      <c r="D41" s="55"/>
      <c r="E41" s="55"/>
      <c r="F41" s="64"/>
      <c r="G41" s="65">
        <f>G40/7</f>
        <v>2.0264550264550265</v>
      </c>
      <c r="H41" s="63" t="s">
        <v>31</v>
      </c>
      <c r="I41" s="59"/>
      <c r="K41" s="53"/>
      <c r="L41" s="53" t="str">
        <f>IF(Formule,"Formule","")</f>
        <v/>
      </c>
      <c r="M41" s="66"/>
    </row>
    <row r="42" spans="1:15" x14ac:dyDescent="0.25">
      <c r="A42" s="1"/>
      <c r="D42" s="55"/>
      <c r="E42" s="55"/>
      <c r="F42" s="64"/>
      <c r="G42" s="65"/>
      <c r="H42" s="63"/>
      <c r="I42" s="59"/>
      <c r="K42" s="53"/>
      <c r="L42" s="53" t="str">
        <f>IF(Formule,"Formule","")</f>
        <v/>
      </c>
      <c r="M42" s="66"/>
    </row>
    <row r="43" spans="1:15" x14ac:dyDescent="0.25">
      <c r="A43" s="1"/>
      <c r="D43" s="67"/>
      <c r="E43" s="68"/>
      <c r="F43" s="69"/>
      <c r="G43" s="68"/>
      <c r="H43" s="70"/>
      <c r="I43" s="59"/>
      <c r="J43" s="55"/>
      <c r="K43" s="53"/>
      <c r="L43" s="53" t="str">
        <f>IF(Formule,"Formule","")</f>
        <v/>
      </c>
      <c r="M43" s="66"/>
    </row>
    <row r="44" spans="1:15" ht="16.5" x14ac:dyDescent="0.3">
      <c r="A44" s="1"/>
      <c r="D44" s="71" t="s">
        <v>32</v>
      </c>
      <c r="E44" s="72">
        <f>COUNTA(E13:E39)</f>
        <v>27</v>
      </c>
      <c r="F44" s="72">
        <f>COUNTA(F13:F39)</f>
        <v>18</v>
      </c>
      <c r="G44" s="73">
        <f>E44-F44</f>
        <v>9</v>
      </c>
      <c r="H44" s="74"/>
      <c r="I44" s="59"/>
      <c r="J44" s="75"/>
      <c r="K44" s="53"/>
      <c r="L44" s="53" t="str">
        <f>IF(Formule,"Formule","")</f>
        <v>Formule</v>
      </c>
      <c r="M44" s="66"/>
    </row>
    <row r="45" spans="1:15" x14ac:dyDescent="0.25">
      <c r="A45" s="1"/>
      <c r="D45" s="76">
        <v>2017</v>
      </c>
      <c r="E45" s="77"/>
      <c r="F45" s="78"/>
      <c r="G45" s="79"/>
      <c r="H45" s="80"/>
      <c r="I45" s="59"/>
      <c r="J45" s="32"/>
      <c r="K45" s="53"/>
      <c r="L45" s="53" t="str">
        <f>IF(Formule,"Formule","")</f>
        <v/>
      </c>
      <c r="M45" s="66"/>
    </row>
    <row r="46" spans="1:15" x14ac:dyDescent="0.25">
      <c r="A46" s="81"/>
      <c r="B46" s="81"/>
      <c r="C46" s="81"/>
      <c r="D46" s="81"/>
      <c r="E46" s="81"/>
      <c r="F46" s="82"/>
      <c r="G46" s="81"/>
      <c r="H46" s="83"/>
      <c r="I46" s="84"/>
      <c r="J46" s="85"/>
      <c r="K46" s="53"/>
      <c r="L46" s="53" t="str">
        <f>IF(Formule,"Formule","")</f>
        <v/>
      </c>
      <c r="M46" s="66"/>
    </row>
    <row r="47" spans="1:15" s="86" customFormat="1" x14ac:dyDescent="0.25">
      <c r="F47" s="87"/>
      <c r="H47" s="58"/>
      <c r="I47" s="88"/>
      <c r="J47" s="89"/>
      <c r="K47" s="53"/>
      <c r="L47" s="53" t="str">
        <f>IF(Formule,"Formule","")</f>
        <v/>
      </c>
      <c r="M47" s="90"/>
      <c r="N47" s="110"/>
      <c r="O47" s="105"/>
    </row>
    <row r="48" spans="1:15" x14ac:dyDescent="0.25">
      <c r="A48" s="48"/>
      <c r="C48" s="17" t="s">
        <v>33</v>
      </c>
      <c r="D48" s="55" t="s">
        <v>51</v>
      </c>
      <c r="E48" s="55">
        <v>42768</v>
      </c>
      <c r="F48" s="56"/>
      <c r="G48" s="57" t="str">
        <f>IF(ISBLANK(F48),"",F48-E48)</f>
        <v/>
      </c>
      <c r="H48" s="58"/>
      <c r="I48" s="59"/>
      <c r="J48" s="32"/>
      <c r="K48" s="53"/>
      <c r="L48" s="53" t="str">
        <f>IF(Formule,"Formule","")</f>
        <v/>
      </c>
      <c r="M48" s="66"/>
    </row>
    <row r="49" spans="1:13" x14ac:dyDescent="0.25">
      <c r="A49" s="48"/>
      <c r="C49" s="17" t="s">
        <v>34</v>
      </c>
      <c r="D49" s="55" t="s">
        <v>51</v>
      </c>
      <c r="E49" s="55">
        <v>42769</v>
      </c>
      <c r="F49" s="56">
        <v>42780</v>
      </c>
      <c r="G49" s="57">
        <f t="shared" ref="G49:G71" si="2">IF(ISBLANK(F49),"",F49-E49)</f>
        <v>11</v>
      </c>
      <c r="H49" s="58"/>
      <c r="I49" s="59"/>
      <c r="J49" s="32"/>
      <c r="K49" s="53"/>
      <c r="L49" s="53" t="str">
        <f>IF(Formule,"Formule","")</f>
        <v/>
      </c>
      <c r="M49" s="66"/>
    </row>
    <row r="50" spans="1:13" x14ac:dyDescent="0.25">
      <c r="A50" s="48"/>
      <c r="C50" s="17" t="s">
        <v>35</v>
      </c>
      <c r="D50" s="55" t="s">
        <v>51</v>
      </c>
      <c r="E50" s="55">
        <v>42769</v>
      </c>
      <c r="F50" s="56">
        <v>42779</v>
      </c>
      <c r="G50" s="57">
        <f t="shared" si="2"/>
        <v>10</v>
      </c>
      <c r="H50" s="58"/>
      <c r="I50" s="59"/>
      <c r="J50" s="32"/>
      <c r="K50" s="53"/>
      <c r="L50" s="53" t="str">
        <f>IF(Formule,"Formule","")</f>
        <v/>
      </c>
      <c r="M50" s="66"/>
    </row>
    <row r="51" spans="1:13" x14ac:dyDescent="0.25">
      <c r="A51" s="48"/>
      <c r="C51" s="17" t="s">
        <v>17</v>
      </c>
      <c r="D51" s="55" t="s">
        <v>51</v>
      </c>
      <c r="E51" s="55">
        <v>42773</v>
      </c>
      <c r="F51" s="56">
        <v>42800</v>
      </c>
      <c r="G51" s="57">
        <f t="shared" si="2"/>
        <v>27</v>
      </c>
      <c r="H51" s="58"/>
      <c r="I51" s="59"/>
      <c r="J51" s="32"/>
      <c r="K51" s="53"/>
      <c r="L51" s="53" t="str">
        <f>IF(Formule,"Formule","")</f>
        <v/>
      </c>
      <c r="M51" s="66"/>
    </row>
    <row r="52" spans="1:13" x14ac:dyDescent="0.25">
      <c r="A52" s="48"/>
      <c r="C52" s="17" t="s">
        <v>36</v>
      </c>
      <c r="D52" s="55" t="s">
        <v>51</v>
      </c>
      <c r="E52" s="55">
        <v>42775</v>
      </c>
      <c r="F52" s="56">
        <v>42797</v>
      </c>
      <c r="G52" s="57">
        <f t="shared" si="2"/>
        <v>22</v>
      </c>
      <c r="H52" s="58"/>
      <c r="I52" s="59"/>
      <c r="J52" s="32"/>
      <c r="K52" s="53"/>
      <c r="L52" s="53" t="str">
        <f>IF(Formule,"Formule","")</f>
        <v/>
      </c>
      <c r="M52" s="66"/>
    </row>
    <row r="53" spans="1:13" x14ac:dyDescent="0.25">
      <c r="A53" s="48"/>
      <c r="C53" s="17" t="s">
        <v>37</v>
      </c>
      <c r="D53" s="55" t="s">
        <v>51</v>
      </c>
      <c r="E53" s="55">
        <v>42775</v>
      </c>
      <c r="F53" s="56"/>
      <c r="G53" s="57" t="str">
        <f t="shared" si="2"/>
        <v/>
      </c>
      <c r="H53" s="58"/>
      <c r="I53" s="59"/>
      <c r="J53" s="32"/>
      <c r="K53" s="53"/>
      <c r="L53" s="53" t="str">
        <f>IF(Formule,"Formule","")</f>
        <v/>
      </c>
      <c r="M53" s="66"/>
    </row>
    <row r="54" spans="1:13" x14ac:dyDescent="0.25">
      <c r="A54" s="48"/>
      <c r="C54" s="17" t="s">
        <v>38</v>
      </c>
      <c r="D54" s="55" t="s">
        <v>51</v>
      </c>
      <c r="E54" s="55">
        <v>42775</v>
      </c>
      <c r="F54" s="56">
        <v>42821</v>
      </c>
      <c r="G54" s="57">
        <f t="shared" si="2"/>
        <v>46</v>
      </c>
      <c r="H54" s="58"/>
      <c r="I54" s="59"/>
      <c r="J54" s="32"/>
      <c r="K54" s="53"/>
      <c r="L54" s="53" t="str">
        <f>IF(Formule,"Formule","")</f>
        <v/>
      </c>
      <c r="M54" s="66"/>
    </row>
    <row r="55" spans="1:13" x14ac:dyDescent="0.25">
      <c r="A55" s="48"/>
      <c r="C55" s="17" t="s">
        <v>39</v>
      </c>
      <c r="D55" s="55" t="s">
        <v>51</v>
      </c>
      <c r="E55" s="55">
        <v>42775</v>
      </c>
      <c r="F55" s="56"/>
      <c r="G55" s="57" t="str">
        <f t="shared" si="2"/>
        <v/>
      </c>
      <c r="H55" s="58"/>
      <c r="I55" s="59"/>
      <c r="J55" s="32"/>
      <c r="K55" s="53"/>
      <c r="L55" s="53" t="str">
        <f>IF(Formule,"Formule","")</f>
        <v/>
      </c>
      <c r="M55" s="66"/>
    </row>
    <row r="56" spans="1:13" x14ac:dyDescent="0.25">
      <c r="A56" s="48"/>
      <c r="C56" s="17" t="s">
        <v>36</v>
      </c>
      <c r="D56" s="55" t="s">
        <v>51</v>
      </c>
      <c r="E56" s="55">
        <v>42775</v>
      </c>
      <c r="F56" s="56"/>
      <c r="G56" s="57" t="str">
        <f t="shared" si="2"/>
        <v/>
      </c>
      <c r="H56" s="58"/>
      <c r="I56" s="59"/>
      <c r="J56" s="32"/>
      <c r="K56" s="53"/>
      <c r="L56" s="53" t="str">
        <f>IF(Formule,"Formule","")</f>
        <v/>
      </c>
      <c r="M56" s="66"/>
    </row>
    <row r="57" spans="1:13" x14ac:dyDescent="0.25">
      <c r="A57" s="48"/>
      <c r="C57" s="17" t="s">
        <v>11</v>
      </c>
      <c r="D57" s="55" t="s">
        <v>51</v>
      </c>
      <c r="E57" s="55">
        <v>42775</v>
      </c>
      <c r="F57" s="56"/>
      <c r="G57" s="57" t="str">
        <f t="shared" si="2"/>
        <v/>
      </c>
      <c r="H57" s="58"/>
      <c r="I57" s="59"/>
      <c r="J57" s="32"/>
      <c r="K57" s="53"/>
      <c r="L57" s="53" t="str">
        <f>IF(Formule,"Formule","")</f>
        <v/>
      </c>
      <c r="M57" s="66"/>
    </row>
    <row r="58" spans="1:13" x14ac:dyDescent="0.25">
      <c r="A58" s="48"/>
      <c r="C58" s="17" t="s">
        <v>40</v>
      </c>
      <c r="D58" s="55" t="s">
        <v>51</v>
      </c>
      <c r="E58" s="55">
        <v>42775</v>
      </c>
      <c r="F58" s="56">
        <v>42795</v>
      </c>
      <c r="G58" s="57">
        <f t="shared" si="2"/>
        <v>20</v>
      </c>
      <c r="H58" s="58"/>
      <c r="I58" s="59"/>
      <c r="J58" s="32"/>
      <c r="K58" s="53"/>
      <c r="L58" s="53" t="str">
        <f>IF(Formule,"Formule","")</f>
        <v/>
      </c>
      <c r="M58" s="66"/>
    </row>
    <row r="59" spans="1:13" x14ac:dyDescent="0.25">
      <c r="A59" s="48"/>
      <c r="C59" s="17" t="s">
        <v>41</v>
      </c>
      <c r="D59" s="55" t="s">
        <v>51</v>
      </c>
      <c r="E59" s="55">
        <v>42775</v>
      </c>
      <c r="F59" s="56">
        <v>42831</v>
      </c>
      <c r="G59" s="57">
        <f t="shared" si="2"/>
        <v>56</v>
      </c>
      <c r="H59" s="58"/>
      <c r="I59" s="59"/>
      <c r="J59" s="32"/>
      <c r="K59" s="53"/>
      <c r="L59" s="53" t="str">
        <f>IF(Formule,"Formule","")</f>
        <v/>
      </c>
      <c r="M59" s="66"/>
    </row>
    <row r="60" spans="1:13" x14ac:dyDescent="0.25">
      <c r="A60" s="48"/>
      <c r="C60" s="17" t="s">
        <v>42</v>
      </c>
      <c r="D60" s="55" t="s">
        <v>51</v>
      </c>
      <c r="E60" s="55">
        <v>42779</v>
      </c>
      <c r="F60" s="56">
        <v>42793</v>
      </c>
      <c r="G60" s="57">
        <f t="shared" si="2"/>
        <v>14</v>
      </c>
      <c r="H60" s="58"/>
      <c r="I60" s="59"/>
      <c r="J60" s="32"/>
      <c r="K60" s="53"/>
      <c r="L60" s="53" t="str">
        <f>IF(Formule,"Formule","")</f>
        <v/>
      </c>
      <c r="M60" s="66"/>
    </row>
    <row r="61" spans="1:13" x14ac:dyDescent="0.25">
      <c r="A61" s="48"/>
      <c r="C61" s="2" t="s">
        <v>43</v>
      </c>
      <c r="D61" s="55" t="s">
        <v>51</v>
      </c>
      <c r="E61" s="55">
        <v>42780</v>
      </c>
      <c r="F61" s="56"/>
      <c r="G61" s="57" t="str">
        <f t="shared" si="2"/>
        <v/>
      </c>
      <c r="H61" s="58"/>
      <c r="I61" s="59"/>
      <c r="J61" s="32"/>
      <c r="K61" s="53"/>
      <c r="L61" s="53" t="str">
        <f>IF(Formule,"Formule","")</f>
        <v/>
      </c>
      <c r="M61" s="66"/>
    </row>
    <row r="62" spans="1:13" x14ac:dyDescent="0.25">
      <c r="A62" s="48"/>
      <c r="C62" s="17" t="s">
        <v>14</v>
      </c>
      <c r="D62" s="55" t="s">
        <v>51</v>
      </c>
      <c r="E62" s="55">
        <v>42783</v>
      </c>
      <c r="F62" s="56">
        <v>42793</v>
      </c>
      <c r="G62" s="57">
        <f t="shared" si="2"/>
        <v>10</v>
      </c>
      <c r="H62" s="58"/>
      <c r="I62" s="59"/>
      <c r="J62" s="32"/>
      <c r="K62" s="53"/>
      <c r="L62" s="53" t="str">
        <f>IF(Formule,"Formule","")</f>
        <v/>
      </c>
      <c r="M62" s="66"/>
    </row>
    <row r="63" spans="1:13" x14ac:dyDescent="0.25">
      <c r="A63" s="48"/>
      <c r="C63" s="17" t="s">
        <v>17</v>
      </c>
      <c r="D63" s="55" t="s">
        <v>51</v>
      </c>
      <c r="E63" s="55">
        <v>42783</v>
      </c>
      <c r="F63" s="56">
        <v>42793</v>
      </c>
      <c r="G63" s="57">
        <f t="shared" si="2"/>
        <v>10</v>
      </c>
      <c r="H63" s="58"/>
      <c r="I63" s="59"/>
      <c r="J63" s="32"/>
      <c r="K63" s="53"/>
      <c r="L63" s="53" t="str">
        <f>IF(Formule,"Formule","")</f>
        <v/>
      </c>
      <c r="M63" s="66"/>
    </row>
    <row r="64" spans="1:13" x14ac:dyDescent="0.25">
      <c r="A64" s="48"/>
      <c r="C64" s="17" t="s">
        <v>12</v>
      </c>
      <c r="D64" s="55" t="s">
        <v>51</v>
      </c>
      <c r="E64" s="55">
        <v>42783</v>
      </c>
      <c r="F64" s="56"/>
      <c r="G64" s="57" t="str">
        <f t="shared" si="2"/>
        <v/>
      </c>
      <c r="H64" s="58"/>
      <c r="I64" s="59"/>
      <c r="J64" s="32"/>
      <c r="K64" s="53"/>
      <c r="L64" s="53" t="str">
        <f>IF(Formule,"Formule","")</f>
        <v/>
      </c>
      <c r="M64" s="66"/>
    </row>
    <row r="65" spans="1:13" x14ac:dyDescent="0.25">
      <c r="A65" s="48"/>
      <c r="C65" s="17" t="s">
        <v>8</v>
      </c>
      <c r="D65" s="55" t="s">
        <v>51</v>
      </c>
      <c r="E65" s="55">
        <v>42783</v>
      </c>
      <c r="F65" s="56"/>
      <c r="G65" s="57" t="str">
        <f t="shared" si="2"/>
        <v/>
      </c>
      <c r="H65" s="58"/>
      <c r="I65" s="59"/>
      <c r="J65" s="32"/>
      <c r="K65" s="53"/>
      <c r="L65" s="53" t="str">
        <f>IF(Formule,"Formule","")</f>
        <v/>
      </c>
      <c r="M65" s="66"/>
    </row>
    <row r="66" spans="1:13" x14ac:dyDescent="0.25">
      <c r="A66" s="48"/>
      <c r="C66" s="17" t="s">
        <v>28</v>
      </c>
      <c r="D66" s="55" t="s">
        <v>51</v>
      </c>
      <c r="E66" s="55">
        <v>42786</v>
      </c>
      <c r="F66" s="56"/>
      <c r="G66" s="57" t="str">
        <f t="shared" si="2"/>
        <v/>
      </c>
      <c r="H66" s="58"/>
      <c r="I66" s="59"/>
      <c r="J66" s="32"/>
      <c r="K66" s="53"/>
      <c r="L66" s="53" t="str">
        <f>IF(Formule,"Formule","")</f>
        <v/>
      </c>
      <c r="M66" s="66"/>
    </row>
    <row r="67" spans="1:13" x14ac:dyDescent="0.25">
      <c r="A67" s="48"/>
      <c r="C67" s="17" t="s">
        <v>44</v>
      </c>
      <c r="D67" s="55" t="s">
        <v>51</v>
      </c>
      <c r="E67" s="55">
        <v>42789</v>
      </c>
      <c r="F67" s="56">
        <v>42793</v>
      </c>
      <c r="G67" s="57">
        <f t="shared" si="2"/>
        <v>4</v>
      </c>
      <c r="H67" s="58"/>
      <c r="I67" s="59"/>
      <c r="J67" s="32"/>
      <c r="K67" s="53"/>
      <c r="L67" s="53" t="str">
        <f>IF(Formule,"Formule","")</f>
        <v/>
      </c>
      <c r="M67" s="66"/>
    </row>
    <row r="68" spans="1:13" x14ac:dyDescent="0.25">
      <c r="A68" s="48"/>
      <c r="C68" s="17" t="s">
        <v>45</v>
      </c>
      <c r="D68" s="55" t="s">
        <v>51</v>
      </c>
      <c r="E68" s="55">
        <v>42789</v>
      </c>
      <c r="F68" s="56"/>
      <c r="G68" s="57" t="str">
        <f t="shared" si="2"/>
        <v/>
      </c>
      <c r="H68" s="58"/>
      <c r="I68" s="59"/>
      <c r="J68" s="32"/>
      <c r="K68" s="53"/>
      <c r="L68" s="53" t="str">
        <f>IF(Formule,"Formule","")</f>
        <v/>
      </c>
      <c r="M68" s="66"/>
    </row>
    <row r="69" spans="1:13" x14ac:dyDescent="0.25">
      <c r="A69" s="48"/>
      <c r="C69" s="17" t="s">
        <v>46</v>
      </c>
      <c r="D69" s="55" t="s">
        <v>51</v>
      </c>
      <c r="E69" s="55">
        <v>42793</v>
      </c>
      <c r="F69" s="91"/>
      <c r="G69" s="57" t="str">
        <f t="shared" si="2"/>
        <v/>
      </c>
      <c r="H69" s="92"/>
      <c r="I69" s="59"/>
      <c r="J69" s="32"/>
      <c r="K69" s="53"/>
      <c r="L69" s="53" t="str">
        <f>IF(Formule,"Formule","")</f>
        <v/>
      </c>
      <c r="M69" s="66"/>
    </row>
    <row r="70" spans="1:13" x14ac:dyDescent="0.25">
      <c r="A70" s="48"/>
      <c r="C70" s="17" t="s">
        <v>47</v>
      </c>
      <c r="D70" s="55" t="s">
        <v>51</v>
      </c>
      <c r="E70" s="55">
        <v>42793</v>
      </c>
      <c r="F70" s="91">
        <v>42804</v>
      </c>
      <c r="G70" s="57">
        <f t="shared" si="2"/>
        <v>11</v>
      </c>
      <c r="H70" s="92"/>
      <c r="I70" s="59"/>
      <c r="J70" s="32"/>
      <c r="K70" s="53"/>
      <c r="L70" s="53" t="str">
        <f>IF(Formule,"Formule","")</f>
        <v/>
      </c>
      <c r="M70" s="66"/>
    </row>
    <row r="71" spans="1:13" x14ac:dyDescent="0.25">
      <c r="A71" s="48"/>
      <c r="C71" s="17" t="s">
        <v>48</v>
      </c>
      <c r="D71" s="55" t="s">
        <v>51</v>
      </c>
      <c r="E71" s="55">
        <v>42794</v>
      </c>
      <c r="F71" s="91">
        <v>42863</v>
      </c>
      <c r="G71" s="57">
        <f t="shared" si="2"/>
        <v>69</v>
      </c>
      <c r="H71" s="92"/>
      <c r="I71" s="59"/>
      <c r="J71" s="32"/>
      <c r="K71" s="53"/>
      <c r="L71" s="53" t="str">
        <f>IF(Formule,"Formule","")</f>
        <v/>
      </c>
      <c r="M71" s="66"/>
    </row>
    <row r="72" spans="1:13" x14ac:dyDescent="0.25">
      <c r="A72" s="1"/>
      <c r="D72" s="55"/>
      <c r="E72" s="55"/>
      <c r="F72" s="56"/>
      <c r="G72" s="55"/>
      <c r="H72" s="70"/>
      <c r="I72" s="59"/>
      <c r="J72" s="55"/>
      <c r="K72" s="53"/>
      <c r="L72" s="53" t="str">
        <f>IF(Formule,"Formule","")</f>
        <v/>
      </c>
      <c r="M72" s="66"/>
    </row>
    <row r="73" spans="1:13" x14ac:dyDescent="0.25">
      <c r="A73" s="1"/>
      <c r="D73" s="55"/>
      <c r="F73" s="93" t="s">
        <v>29</v>
      </c>
      <c r="G73" s="62">
        <f>SUM(G48:G71)/COUNTA(C48:C71)</f>
        <v>12.916666666666666</v>
      </c>
      <c r="H73" s="63" t="s">
        <v>30</v>
      </c>
      <c r="I73" s="59"/>
      <c r="K73" s="53"/>
      <c r="L73" s="53" t="str">
        <f>IF(Formule,"Formule","")</f>
        <v/>
      </c>
      <c r="M73" s="66"/>
    </row>
    <row r="74" spans="1:13" x14ac:dyDescent="0.25">
      <c r="A74" s="1"/>
      <c r="D74" s="55"/>
      <c r="E74" s="55"/>
      <c r="F74" s="64"/>
      <c r="G74" s="65">
        <f>G73/7</f>
        <v>1.8452380952380951</v>
      </c>
      <c r="H74" s="63" t="s">
        <v>31</v>
      </c>
      <c r="I74" s="59"/>
      <c r="K74" s="53"/>
      <c r="L74" s="53" t="str">
        <f>IF(Formule,"Formule","")</f>
        <v/>
      </c>
      <c r="M74" s="66"/>
    </row>
    <row r="75" spans="1:13" x14ac:dyDescent="0.25">
      <c r="A75" s="1"/>
      <c r="D75" s="55"/>
      <c r="E75" s="55"/>
      <c r="F75" s="64"/>
      <c r="G75" s="65"/>
      <c r="H75" s="63"/>
      <c r="I75" s="59"/>
      <c r="K75" s="53"/>
      <c r="L75" s="53" t="str">
        <f>IF(Formule,"Formule","")</f>
        <v/>
      </c>
      <c r="M75" s="66"/>
    </row>
    <row r="76" spans="1:13" x14ac:dyDescent="0.25">
      <c r="A76" s="1"/>
      <c r="D76" s="67"/>
      <c r="E76" s="68"/>
      <c r="F76" s="69"/>
      <c r="G76" s="68"/>
      <c r="H76" s="70"/>
      <c r="I76" s="59"/>
      <c r="J76" s="55"/>
      <c r="K76" s="53"/>
      <c r="L76" s="53" t="str">
        <f>IF(Formule,"Formule","")</f>
        <v/>
      </c>
      <c r="M76" s="66"/>
    </row>
    <row r="77" spans="1:13" x14ac:dyDescent="0.25">
      <c r="A77" s="1"/>
      <c r="D77" s="71" t="s">
        <v>49</v>
      </c>
      <c r="E77" s="94">
        <f>COUNTA(E48:E71)</f>
        <v>24</v>
      </c>
      <c r="F77" s="94">
        <f>COUNTA(F48:F71)</f>
        <v>13</v>
      </c>
      <c r="G77" s="73">
        <f>E77-F77</f>
        <v>11</v>
      </c>
      <c r="H77" s="74"/>
      <c r="I77" s="59"/>
      <c r="J77" s="75"/>
      <c r="K77" s="53"/>
      <c r="L77" s="53" t="str">
        <f>IF(Formule,"Formule","")</f>
        <v>Formule</v>
      </c>
      <c r="M77" s="66"/>
    </row>
    <row r="78" spans="1:13" x14ac:dyDescent="0.25">
      <c r="A78" s="1"/>
      <c r="D78" s="76">
        <v>2017</v>
      </c>
      <c r="E78" s="77"/>
      <c r="F78" s="78"/>
      <c r="G78" s="79"/>
      <c r="H78" s="80"/>
      <c r="I78" s="59"/>
      <c r="J78" s="32"/>
      <c r="K78" s="53"/>
      <c r="L78" s="53" t="str">
        <f>IF(Formule,"Formule","")</f>
        <v/>
      </c>
      <c r="M78" s="66"/>
    </row>
    <row r="79" spans="1:13" x14ac:dyDescent="0.25">
      <c r="A79" s="95"/>
      <c r="B79" s="81"/>
      <c r="C79" s="81"/>
      <c r="D79" s="81"/>
      <c r="E79" s="96"/>
      <c r="F79" s="97"/>
      <c r="G79" s="98"/>
      <c r="H79" s="99"/>
      <c r="I79" s="84"/>
      <c r="J79" s="85"/>
      <c r="K79" s="100"/>
      <c r="L79" s="100"/>
      <c r="M79" s="66"/>
    </row>
  </sheetData>
  <mergeCells count="11">
    <mergeCell ref="J10:J11"/>
    <mergeCell ref="K10:K11"/>
    <mergeCell ref="F3:I3"/>
    <mergeCell ref="G6:I6"/>
    <mergeCell ref="C10:C11"/>
    <mergeCell ref="D10:D11"/>
    <mergeCell ref="E10:E11"/>
    <mergeCell ref="F10:F11"/>
    <mergeCell ref="G10:G11"/>
    <mergeCell ref="H10:H11"/>
    <mergeCell ref="I10:I1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3" fitToHeight="2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oisir la réponse">
          <x14:formula1>
            <xm:f>[1]Données!#REF!</xm:f>
          </x14:formula1>
          <xm:sqref>I13:I79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Courrier entrant 2017</vt:lpstr>
      <vt:lpstr>'Courrier entrant 2017'!Impression_des_titres</vt:lpstr>
      <vt:lpstr>'Courrier entrant 2017'!Zone_d_impression</vt:lpstr>
    </vt:vector>
  </TitlesOfParts>
  <Company>Etat de Vaud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Lasimant Régine</dc:creator>
  <cp:lastModifiedBy>mb</cp:lastModifiedBy>
  <dcterms:created xsi:type="dcterms:W3CDTF">2017-06-06T13:15:02Z</dcterms:created>
  <dcterms:modified xsi:type="dcterms:W3CDTF">2017-06-07T07:16:47Z</dcterms:modified>
</cp:coreProperties>
</file>