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80" yWindow="120" windowWidth="14235" windowHeight="36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Feuil1!$A$2:$G$2</definedName>
  </definedNames>
  <calcPr calcId="124519"/>
</workbook>
</file>

<file path=xl/calcChain.xml><?xml version="1.0" encoding="utf-8"?>
<calcChain xmlns="http://schemas.openxmlformats.org/spreadsheetml/2006/main">
  <c r="L23" i="1"/>
  <c r="J23"/>
  <c r="G19"/>
  <c r="F19"/>
  <c r="K4"/>
  <c r="K5"/>
  <c r="K6"/>
  <c r="K3"/>
  <c r="K19" s="1"/>
  <c r="J4"/>
  <c r="J5"/>
  <c r="J6"/>
  <c r="J3"/>
  <c r="J19" s="1"/>
  <c r="M6" l="1"/>
  <c r="L4"/>
  <c r="L5"/>
  <c r="L6"/>
  <c r="M3"/>
  <c r="M4"/>
  <c r="M5"/>
  <c r="L3"/>
  <c r="L19" s="1"/>
  <c r="M19" l="1"/>
</calcChain>
</file>

<file path=xl/sharedStrings.xml><?xml version="1.0" encoding="utf-8"?>
<sst xmlns="http://schemas.openxmlformats.org/spreadsheetml/2006/main" count="55" uniqueCount="30">
  <si>
    <t>N°compte gle</t>
  </si>
  <si>
    <t>Code JAL</t>
  </si>
  <si>
    <t>Mois</t>
  </si>
  <si>
    <t>Date</t>
  </si>
  <si>
    <t>Libellé</t>
  </si>
  <si>
    <t>Débit</t>
  </si>
  <si>
    <t>Crédit</t>
  </si>
  <si>
    <t>Intitulé</t>
  </si>
  <si>
    <t>Gestion_Créancier</t>
  </si>
  <si>
    <t>DÉC</t>
  </si>
  <si>
    <t>ACHAT M/SE</t>
  </si>
  <si>
    <t>JAL_OD</t>
  </si>
  <si>
    <t>TRVX D'IVTAIRE REGUL</t>
  </si>
  <si>
    <t>JUIL</t>
  </si>
  <si>
    <t>JAL_AN</t>
  </si>
  <si>
    <t>JANV</t>
  </si>
  <si>
    <t>CAPITAL SOCIAL</t>
  </si>
  <si>
    <t>PERTE NETTE A REPORTER</t>
  </si>
  <si>
    <t>MATERIEL INDUSTRIEL</t>
  </si>
  <si>
    <t>AMT MAT INDUS OUTIL ET CCIAL</t>
  </si>
  <si>
    <t>AMORT MAT TRVX INVTAIRE</t>
  </si>
  <si>
    <t>STOCK M/SES</t>
  </si>
  <si>
    <t>TRVX INVTAIRE</t>
  </si>
  <si>
    <t>Gestion_Banque</t>
  </si>
  <si>
    <t>REGLEMENT FACT N°3</t>
  </si>
  <si>
    <t>Comptes</t>
  </si>
  <si>
    <t>∑ DEBIT</t>
  </si>
  <si>
    <t>∑ CREDIT</t>
  </si>
  <si>
    <t xml:space="preserve"> SD</t>
  </si>
  <si>
    <t xml:space="preserve"> SC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</si>
</sst>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dd\.mmm\.yy"/>
    <numFmt numFmtId="165" formatCode="_-* #,##0.00\ _C_F_A_-;\-* #,##0.00\ _C_F_A_-;_-* &quot;-&quot;??\ _C_F_A_-;_-@_-"/>
    <numFmt numFmtId="166" formatCode="[$-40C]mmmm\-yy;@"/>
  </numFmts>
  <fonts count="16">
    <font>
      <sz val="11"/>
      <color theme="1"/>
      <name val="Trebuchet MS"/>
      <family val="2"/>
    </font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0"/>
      <name val="Arial"/>
      <family val="2"/>
    </font>
    <font>
      <sz val="12"/>
      <color theme="1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10"/>
      <color rgb="FF00B050"/>
      <name val="Trebuchet MS"/>
      <family val="2"/>
    </font>
    <font>
      <b/>
      <sz val="15"/>
      <color theme="3"/>
      <name val="Calibri"/>
      <family val="2"/>
      <scheme val="minor"/>
    </font>
    <font>
      <sz val="11"/>
      <color rgb="FF007635"/>
      <name val="Trebuchet MS"/>
      <family val="2"/>
    </font>
    <font>
      <b/>
      <sz val="14"/>
      <color rgb="FFC00000"/>
      <name val="Trebuchet MS"/>
      <family val="2"/>
    </font>
    <font>
      <b/>
      <sz val="14"/>
      <color rgb="FFC00000"/>
      <name val="Calibri"/>
      <family val="2"/>
    </font>
    <font>
      <b/>
      <sz val="12"/>
      <color theme="3"/>
      <name val="Trebuchet MS"/>
      <family val="2"/>
    </font>
    <font>
      <b/>
      <sz val="12"/>
      <color theme="1"/>
      <name val="Trebuchet MS"/>
      <family val="2"/>
    </font>
    <font>
      <b/>
      <sz val="12"/>
      <color rgb="FFC00000"/>
      <name val="Trebuchet MS"/>
      <family val="2"/>
    </font>
    <font>
      <b/>
      <sz val="11"/>
      <color rgb="FFC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1" fillId="0" borderId="0"/>
    <xf numFmtId="166" fontId="3" fillId="0" borderId="0"/>
    <xf numFmtId="166" fontId="3" fillId="0" borderId="0"/>
    <xf numFmtId="166" fontId="3" fillId="0" borderId="0"/>
    <xf numFmtId="165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/>
    <xf numFmtId="0" fontId="8" fillId="0" borderId="1" applyNumberFormat="0" applyFill="0" applyAlignment="0" applyProtection="0"/>
  </cellStyleXfs>
  <cellXfs count="34">
    <xf numFmtId="0" fontId="0" fillId="0" borderId="0" xfId="0"/>
    <xf numFmtId="3" fontId="7" fillId="2" borderId="2" xfId="1" applyNumberFormat="1" applyFont="1" applyFill="1" applyBorder="1" applyAlignment="1" applyProtection="1">
      <alignment horizontal="center" shrinkToFit="1"/>
      <protection hidden="1"/>
    </xf>
    <xf numFmtId="164" fontId="2" fillId="2" borderId="2" xfId="1" applyNumberFormat="1" applyFont="1" applyFill="1" applyBorder="1" applyAlignment="1" applyProtection="1">
      <alignment horizontal="center" shrinkToFit="1"/>
      <protection hidden="1"/>
    </xf>
    <xf numFmtId="4" fontId="2" fillId="2" borderId="2" xfId="1" applyNumberFormat="1" applyFont="1" applyFill="1" applyBorder="1" applyAlignment="1" applyProtection="1">
      <alignment shrinkToFit="1"/>
      <protection hidden="1"/>
    </xf>
    <xf numFmtId="4" fontId="5" fillId="2" borderId="2" xfId="1" applyNumberFormat="1" applyFont="1" applyFill="1" applyBorder="1" applyAlignment="1" applyProtection="1">
      <alignment horizontal="center" shrinkToFit="1"/>
      <protection hidden="1"/>
    </xf>
    <xf numFmtId="3" fontId="7" fillId="2" borderId="2" xfId="1" applyNumberFormat="1" applyFont="1" applyFill="1" applyBorder="1" applyAlignment="1" applyProtection="1">
      <alignment horizontal="center" shrinkToFit="1"/>
      <protection locked="0" hidden="1"/>
    </xf>
    <xf numFmtId="4" fontId="2" fillId="2" borderId="2" xfId="1" applyNumberFormat="1" applyFont="1" applyFill="1" applyBorder="1" applyAlignment="1" applyProtection="1">
      <alignment shrinkToFit="1"/>
      <protection locked="0" hidden="1"/>
    </xf>
    <xf numFmtId="164" fontId="2" fillId="2" borderId="2" xfId="1" applyNumberFormat="1" applyFont="1" applyFill="1" applyBorder="1" applyAlignment="1" applyProtection="1">
      <alignment horizontal="center" shrinkToFit="1"/>
      <protection locked="0" hidden="1"/>
    </xf>
    <xf numFmtId="43" fontId="2" fillId="2" borderId="2" xfId="1" applyNumberFormat="1" applyFont="1" applyFill="1" applyBorder="1" applyAlignment="1" applyProtection="1">
      <alignment shrinkToFit="1"/>
      <protection hidden="1"/>
    </xf>
    <xf numFmtId="43" fontId="2" fillId="2" borderId="2" xfId="1" applyNumberFormat="1" applyFont="1" applyFill="1" applyBorder="1" applyAlignment="1" applyProtection="1">
      <alignment shrinkToFit="1"/>
      <protection locked="0" hidden="1"/>
    </xf>
    <xf numFmtId="43" fontId="2" fillId="2" borderId="2" xfId="1" applyNumberFormat="1" applyFont="1" applyFill="1" applyBorder="1" applyAlignment="1" applyProtection="1">
      <alignment horizontal="center" shrinkToFit="1"/>
      <protection hidden="1"/>
    </xf>
    <xf numFmtId="43" fontId="2" fillId="2" borderId="2" xfId="1" applyNumberFormat="1" applyFont="1" applyFill="1" applyBorder="1" applyAlignment="1" applyProtection="1">
      <alignment horizontal="center" shrinkToFit="1"/>
      <protection locked="0" hidden="1"/>
    </xf>
    <xf numFmtId="43" fontId="0" fillId="2" borderId="0" xfId="0" applyNumberFormat="1" applyFill="1"/>
    <xf numFmtId="0" fontId="0" fillId="2" borderId="0" xfId="0" applyFill="1"/>
    <xf numFmtId="166" fontId="1" fillId="2" borderId="2" xfId="1" applyFill="1" applyBorder="1"/>
    <xf numFmtId="43" fontId="1" fillId="2" borderId="2" xfId="1" applyNumberFormat="1" applyFill="1" applyBorder="1"/>
    <xf numFmtId="166" fontId="1" fillId="2" borderId="2" xfId="7" applyFill="1" applyBorder="1"/>
    <xf numFmtId="4" fontId="6" fillId="2" borderId="2" xfId="1" applyNumberFormat="1" applyFont="1" applyFill="1" applyBorder="1" applyAlignment="1" applyProtection="1">
      <alignment horizontal="center" shrinkToFit="1"/>
      <protection hidden="1"/>
    </xf>
    <xf numFmtId="166" fontId="1" fillId="3" borderId="2" xfId="7" applyFill="1" applyBorder="1"/>
    <xf numFmtId="4" fontId="0" fillId="2" borderId="0" xfId="0" applyNumberFormat="1" applyFill="1"/>
    <xf numFmtId="166" fontId="1" fillId="3" borderId="2" xfId="7" applyFill="1" applyBorder="1" applyAlignment="1">
      <alignment horizontal="center"/>
    </xf>
    <xf numFmtId="0" fontId="0" fillId="2" borderId="0" xfId="0" applyFill="1" applyAlignment="1">
      <alignment horizontal="center"/>
    </xf>
    <xf numFmtId="4" fontId="9" fillId="2" borderId="0" xfId="0" applyNumberFormat="1" applyFont="1" applyFill="1"/>
    <xf numFmtId="166" fontId="1" fillId="3" borderId="4" xfId="7" applyFill="1" applyBorder="1"/>
    <xf numFmtId="166" fontId="1" fillId="2" borderId="4" xfId="7" applyFill="1" applyBorder="1"/>
    <xf numFmtId="0" fontId="10" fillId="2" borderId="3" xfId="0" applyFont="1" applyFill="1" applyBorder="1" applyAlignment="1">
      <alignment horizontal="center"/>
    </xf>
    <xf numFmtId="4" fontId="11" fillId="2" borderId="3" xfId="0" applyNumberFormat="1" applyFont="1" applyFill="1" applyBorder="1" applyAlignment="1">
      <alignment horizontal="center"/>
    </xf>
    <xf numFmtId="4" fontId="4" fillId="2" borderId="0" xfId="0" applyNumberFormat="1" applyFont="1" applyFill="1"/>
    <xf numFmtId="0" fontId="12" fillId="2" borderId="3" xfId="0" applyFont="1" applyFill="1" applyBorder="1" applyAlignment="1">
      <alignment horizontal="center"/>
    </xf>
    <xf numFmtId="4" fontId="12" fillId="2" borderId="3" xfId="0" applyNumberFormat="1" applyFont="1" applyFill="1" applyBorder="1"/>
    <xf numFmtId="4" fontId="13" fillId="2" borderId="0" xfId="0" applyNumberFormat="1" applyFont="1" applyFill="1"/>
    <xf numFmtId="4" fontId="14" fillId="2" borderId="0" xfId="0" applyNumberFormat="1" applyFont="1" applyFill="1"/>
    <xf numFmtId="43" fontId="15" fillId="2" borderId="0" xfId="0" applyNumberFormat="1" applyFont="1" applyFill="1"/>
    <xf numFmtId="4" fontId="2" fillId="2" borderId="0" xfId="0" applyNumberFormat="1" applyFont="1" applyFill="1" applyAlignment="1">
      <alignment horizontal="center"/>
    </xf>
  </cellXfs>
  <cellStyles count="9">
    <cellStyle name="Milliers 2" xfId="5"/>
    <cellStyle name="Normal" xfId="0" builtinId="0"/>
    <cellStyle name="Normal 2" xfId="2"/>
    <cellStyle name="Normal 3" xfId="3"/>
    <cellStyle name="Normal 4" xfId="4"/>
    <cellStyle name="Normal 5" xfId="7"/>
    <cellStyle name="Normal 6" xfId="1"/>
    <cellStyle name="Pourcentage 2" xfId="6"/>
    <cellStyle name="Titre 1 2" xfId="8"/>
  </cellStyles>
  <dxfs count="0"/>
  <tableStyles count="0" defaultTableStyle="TableStyleMedium2" defaultPivotStyle="PivotStyleLight16"/>
  <colors>
    <mruColors>
      <color rgb="FF00763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23"/>
  <sheetViews>
    <sheetView tabSelected="1" workbookViewId="0">
      <selection activeCell="I2" sqref="I2"/>
    </sheetView>
  </sheetViews>
  <sheetFormatPr baseColWidth="10" defaultRowHeight="16.5"/>
  <cols>
    <col min="1" max="1" width="10.375" style="21" customWidth="1"/>
    <col min="2" max="2" width="7.125" style="13" customWidth="1"/>
    <col min="3" max="3" width="7.375" style="13" customWidth="1"/>
    <col min="4" max="4" width="11.375" style="13" customWidth="1"/>
    <col min="5" max="5" width="25.25" style="13" bestFit="1" customWidth="1"/>
    <col min="6" max="6" width="19.875" style="12" customWidth="1"/>
    <col min="7" max="7" width="20.125" style="12" customWidth="1"/>
    <col min="8" max="8" width="1.875" style="12" customWidth="1"/>
    <col min="9" max="9" width="18.625" style="19" customWidth="1"/>
    <col min="10" max="10" width="19.625" style="19" customWidth="1"/>
    <col min="11" max="11" width="20.75" style="19" customWidth="1"/>
    <col min="12" max="12" width="19.25" style="19" customWidth="1"/>
    <col min="13" max="13" width="15.25" style="19" customWidth="1"/>
    <col min="14" max="16384" width="11" style="13"/>
  </cols>
  <sheetData>
    <row r="2" spans="1:13" ht="18.75">
      <c r="A2" s="20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23" t="s">
        <v>7</v>
      </c>
      <c r="I2" s="25" t="s">
        <v>25</v>
      </c>
      <c r="J2" s="26" t="s">
        <v>26</v>
      </c>
      <c r="K2" s="26" t="s">
        <v>27</v>
      </c>
      <c r="L2" s="26" t="s">
        <v>28</v>
      </c>
      <c r="M2" s="26" t="s">
        <v>29</v>
      </c>
    </row>
    <row r="3" spans="1:13" ht="18">
      <c r="A3" s="1">
        <v>601</v>
      </c>
      <c r="B3" s="14" t="s">
        <v>8</v>
      </c>
      <c r="C3" s="4" t="s">
        <v>9</v>
      </c>
      <c r="D3" s="2">
        <v>41636</v>
      </c>
      <c r="E3" s="3" t="s">
        <v>10</v>
      </c>
      <c r="F3" s="8">
        <v>41288</v>
      </c>
      <c r="G3" s="15"/>
      <c r="H3" s="24"/>
      <c r="I3" s="28">
        <v>601</v>
      </c>
      <c r="J3" s="29">
        <f>SUMPRODUCT(($A$3:$A$16=I3)*($F$3:$F$16))</f>
        <v>159932</v>
      </c>
      <c r="K3" s="29">
        <f>SUMPRODUCT(($A$3:$A$16=I3)*($G$3:$G$16))</f>
        <v>200000</v>
      </c>
      <c r="L3" s="29" t="str">
        <f>IF(J3&gt;K3,J3-K3,"")</f>
        <v/>
      </c>
      <c r="M3" s="29">
        <f>IF(K3&gt;J3,K3-J3,"")</f>
        <v>40068</v>
      </c>
    </row>
    <row r="4" spans="1:13" ht="18">
      <c r="A4" s="1">
        <v>601</v>
      </c>
      <c r="B4" s="14" t="s">
        <v>8</v>
      </c>
      <c r="C4" s="4" t="s">
        <v>9</v>
      </c>
      <c r="D4" s="2">
        <v>41639</v>
      </c>
      <c r="E4" s="3" t="s">
        <v>10</v>
      </c>
      <c r="F4" s="8">
        <v>118644</v>
      </c>
      <c r="G4" s="15"/>
      <c r="H4" s="24"/>
      <c r="I4" s="28">
        <v>605</v>
      </c>
      <c r="J4" s="29">
        <f t="shared" ref="J4:J6" si="0">SUMPRODUCT(($A$3:$A$16=I4)*($F$3:$F$16))</f>
        <v>735603649</v>
      </c>
      <c r="K4" s="29">
        <f t="shared" ref="K4:K6" si="1">SUMPRODUCT(($A$3:$A$16=I4)*($G$3:$G$16))</f>
        <v>550000000</v>
      </c>
      <c r="L4" s="29">
        <f t="shared" ref="L4:L6" si="2">IF(J4&gt;K4,J4-K4,"")</f>
        <v>185603649</v>
      </c>
      <c r="M4" s="29" t="str">
        <f t="shared" ref="M4:M6" si="3">IF(K4&gt;J4,K4-J4,"")</f>
        <v/>
      </c>
    </row>
    <row r="5" spans="1:13" ht="18">
      <c r="A5" s="1">
        <v>601</v>
      </c>
      <c r="B5" s="14" t="s">
        <v>11</v>
      </c>
      <c r="C5" s="4" t="s">
        <v>9</v>
      </c>
      <c r="D5" s="2">
        <v>41639</v>
      </c>
      <c r="E5" s="3" t="s">
        <v>12</v>
      </c>
      <c r="F5" s="8">
        <v>0</v>
      </c>
      <c r="G5" s="8">
        <v>200000</v>
      </c>
      <c r="H5" s="24"/>
      <c r="I5" s="28">
        <v>284100</v>
      </c>
      <c r="J5" s="29">
        <f t="shared" si="0"/>
        <v>242584245</v>
      </c>
      <c r="K5" s="29">
        <f t="shared" si="1"/>
        <v>220000000</v>
      </c>
      <c r="L5" s="29">
        <f t="shared" si="2"/>
        <v>22584245</v>
      </c>
      <c r="M5" s="29" t="str">
        <f t="shared" si="3"/>
        <v/>
      </c>
    </row>
    <row r="6" spans="1:13" ht="18">
      <c r="A6" s="1">
        <v>605</v>
      </c>
      <c r="B6" s="14" t="s">
        <v>8</v>
      </c>
      <c r="C6" s="4" t="s">
        <v>13</v>
      </c>
      <c r="D6" s="2">
        <v>41459</v>
      </c>
      <c r="E6" s="3" t="s">
        <v>10</v>
      </c>
      <c r="F6" s="8">
        <v>46300</v>
      </c>
      <c r="G6" s="15"/>
      <c r="H6" s="24"/>
      <c r="I6" s="28">
        <v>411100</v>
      </c>
      <c r="J6" s="29">
        <f t="shared" si="0"/>
        <v>6000000</v>
      </c>
      <c r="K6" s="29">
        <f t="shared" si="1"/>
        <v>0</v>
      </c>
      <c r="L6" s="29">
        <f t="shared" si="2"/>
        <v>6000000</v>
      </c>
      <c r="M6" s="29" t="str">
        <f t="shared" si="3"/>
        <v/>
      </c>
    </row>
    <row r="7" spans="1:13">
      <c r="A7" s="1">
        <v>605</v>
      </c>
      <c r="B7" s="14" t="s">
        <v>14</v>
      </c>
      <c r="C7" s="17" t="s">
        <v>15</v>
      </c>
      <c r="D7" s="2">
        <v>41275</v>
      </c>
      <c r="E7" s="3" t="s">
        <v>16</v>
      </c>
      <c r="F7" s="9"/>
      <c r="G7" s="8">
        <v>50000000</v>
      </c>
      <c r="H7" s="16"/>
      <c r="I7" s="21"/>
    </row>
    <row r="8" spans="1:13">
      <c r="A8" s="1">
        <v>605</v>
      </c>
      <c r="B8" s="14" t="s">
        <v>14</v>
      </c>
      <c r="C8" s="4" t="s">
        <v>15</v>
      </c>
      <c r="D8" s="2">
        <v>41275</v>
      </c>
      <c r="E8" s="3" t="s">
        <v>17</v>
      </c>
      <c r="F8" s="8">
        <v>135557349</v>
      </c>
      <c r="G8" s="9"/>
      <c r="H8" s="16"/>
      <c r="J8" s="22"/>
    </row>
    <row r="9" spans="1:13">
      <c r="A9" s="1">
        <v>605</v>
      </c>
      <c r="B9" s="14" t="s">
        <v>14</v>
      </c>
      <c r="C9" s="17" t="s">
        <v>15</v>
      </c>
      <c r="D9" s="2">
        <v>41275</v>
      </c>
      <c r="E9" s="3" t="s">
        <v>18</v>
      </c>
      <c r="F9" s="8"/>
      <c r="G9" s="9">
        <v>500000000</v>
      </c>
      <c r="H9" s="16"/>
    </row>
    <row r="10" spans="1:13">
      <c r="A10" s="1">
        <v>605</v>
      </c>
      <c r="B10" s="14" t="s">
        <v>14</v>
      </c>
      <c r="C10" s="17" t="s">
        <v>15</v>
      </c>
      <c r="D10" s="2">
        <v>41275</v>
      </c>
      <c r="E10" s="3" t="s">
        <v>19</v>
      </c>
      <c r="F10" s="9">
        <v>600000000</v>
      </c>
      <c r="G10" s="8"/>
      <c r="H10" s="16"/>
    </row>
    <row r="11" spans="1:13">
      <c r="A11" s="5">
        <v>284100</v>
      </c>
      <c r="B11" s="14" t="s">
        <v>11</v>
      </c>
      <c r="C11" s="4" t="s">
        <v>9</v>
      </c>
      <c r="D11" s="7">
        <v>41639</v>
      </c>
      <c r="E11" s="6" t="s">
        <v>20</v>
      </c>
      <c r="F11" s="9"/>
      <c r="G11" s="9">
        <v>100000000</v>
      </c>
      <c r="H11" s="16"/>
    </row>
    <row r="12" spans="1:13">
      <c r="A12" s="1">
        <v>284100</v>
      </c>
      <c r="B12" s="14" t="s">
        <v>14</v>
      </c>
      <c r="C12" s="4" t="s">
        <v>15</v>
      </c>
      <c r="D12" s="2">
        <v>41275</v>
      </c>
      <c r="E12" s="3" t="s">
        <v>21</v>
      </c>
      <c r="F12" s="8">
        <v>120000000</v>
      </c>
      <c r="G12" s="9"/>
      <c r="H12" s="16"/>
      <c r="J12" s="22"/>
    </row>
    <row r="13" spans="1:13">
      <c r="A13" s="5">
        <v>284100</v>
      </c>
      <c r="B13" s="14" t="s">
        <v>11</v>
      </c>
      <c r="C13" s="4" t="s">
        <v>9</v>
      </c>
      <c r="D13" s="7">
        <v>41639</v>
      </c>
      <c r="E13" s="6" t="s">
        <v>22</v>
      </c>
      <c r="F13" s="9"/>
      <c r="G13" s="9">
        <v>120000000</v>
      </c>
      <c r="H13" s="16"/>
    </row>
    <row r="14" spans="1:13">
      <c r="A14" s="5">
        <v>284100</v>
      </c>
      <c r="B14" s="14" t="s">
        <v>11</v>
      </c>
      <c r="C14" s="4" t="s">
        <v>9</v>
      </c>
      <c r="D14" s="7">
        <v>41639</v>
      </c>
      <c r="E14" s="6" t="s">
        <v>22</v>
      </c>
      <c r="F14" s="9">
        <v>122584245</v>
      </c>
      <c r="G14" s="9"/>
      <c r="H14" s="16"/>
    </row>
    <row r="15" spans="1:13">
      <c r="A15" s="1">
        <v>411100</v>
      </c>
      <c r="B15" s="14" t="s">
        <v>23</v>
      </c>
      <c r="C15" s="17" t="s">
        <v>15</v>
      </c>
      <c r="D15" s="2">
        <v>41292</v>
      </c>
      <c r="E15" s="3" t="s">
        <v>24</v>
      </c>
      <c r="F15" s="10">
        <v>3000000</v>
      </c>
      <c r="G15" s="11"/>
      <c r="H15" s="16"/>
    </row>
    <row r="16" spans="1:13">
      <c r="A16" s="1">
        <v>411100</v>
      </c>
      <c r="B16" s="14" t="s">
        <v>23</v>
      </c>
      <c r="C16" s="17" t="s">
        <v>15</v>
      </c>
      <c r="D16" s="2">
        <v>41295</v>
      </c>
      <c r="E16" s="3" t="s">
        <v>24</v>
      </c>
      <c r="F16" s="10">
        <v>3000000</v>
      </c>
      <c r="G16" s="11"/>
      <c r="H16" s="16"/>
      <c r="J16" s="22"/>
    </row>
    <row r="19" spans="6:13" ht="18">
      <c r="F19" s="32">
        <f>SUM(F3:F16)</f>
        <v>984347826</v>
      </c>
      <c r="G19" s="32">
        <f>SUM(G3:G16)</f>
        <v>770200000</v>
      </c>
      <c r="J19" s="31">
        <f>SUM(J3:J16)</f>
        <v>984347826</v>
      </c>
      <c r="K19" s="31">
        <f>SUM(K3:K16)</f>
        <v>770200000</v>
      </c>
      <c r="L19" s="30">
        <f>SUM(L3:L16)</f>
        <v>214187894</v>
      </c>
      <c r="M19" s="30">
        <f>SUM(M3:M16)</f>
        <v>40068</v>
      </c>
    </row>
    <row r="20" spans="6:13" ht="18">
      <c r="J20" s="27"/>
      <c r="K20" s="27"/>
      <c r="L20" s="27"/>
      <c r="M20" s="27"/>
    </row>
    <row r="23" spans="6:13">
      <c r="J23" s="33">
        <f>J19-K19</f>
        <v>214147826</v>
      </c>
      <c r="K23" s="33"/>
      <c r="L23" s="33">
        <f>L19-M19</f>
        <v>214147826</v>
      </c>
      <c r="M23" s="33"/>
    </row>
  </sheetData>
  <autoFilter ref="A2:G2">
    <sortState ref="A2:G20">
      <sortCondition ref="A1"/>
    </sortState>
  </autoFilter>
  <mergeCells count="2">
    <mergeCell ref="J23:K23"/>
    <mergeCell ref="L23:M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KONAN</dc:creator>
  <cp:lastModifiedBy>mb</cp:lastModifiedBy>
  <dcterms:created xsi:type="dcterms:W3CDTF">2014-04-22T19:57:20Z</dcterms:created>
  <dcterms:modified xsi:type="dcterms:W3CDTF">2014-04-25T21:23:25Z</dcterms:modified>
</cp:coreProperties>
</file>