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360" yWindow="90" windowWidth="15315" windowHeight="11280"/>
  </bookViews>
  <sheets>
    <sheet name=" " sheetId="2" r:id="rId1"/>
    <sheet name="Feuil1" sheetId="3" state="hidden" r:id="rId2"/>
  </sheets>
  <definedNames>
    <definedName name="ligne">#REF!</definedName>
    <definedName name="N">' '!$C$6</definedName>
    <definedName name="QF">' '!$F$4</definedName>
    <definedName name="TA">' '!#REF!</definedName>
    <definedName name="TAbis">' '!$B$12</definedName>
    <definedName name="taux">#REF!</definedName>
    <definedName name="TB">' '!#REF!</definedName>
    <definedName name="TBbis">' '!$B$13</definedName>
    <definedName name="TC">' '!#REF!</definedName>
    <definedName name="TCbis">' '!$B$14</definedName>
    <definedName name="TD">' '!#REF!</definedName>
    <definedName name="TDbis">' '!$B$15</definedName>
    <definedName name="TE">' '!#REF!</definedName>
  </definedNames>
  <calcPr calcId="144525"/>
</workbook>
</file>

<file path=xl/calcChain.xml><?xml version="1.0" encoding="utf-8"?>
<calcChain xmlns="http://schemas.openxmlformats.org/spreadsheetml/2006/main">
  <c r="E29" i="2" l="1"/>
  <c r="F3" i="2"/>
  <c r="K19" i="2" l="1"/>
  <c r="D15" i="2" l="1"/>
  <c r="D14" i="2"/>
  <c r="D13" i="2"/>
  <c r="E12" i="2"/>
  <c r="E13" i="2" s="1"/>
  <c r="E14" i="2" s="1"/>
  <c r="E15" i="2" s="1"/>
  <c r="K6" i="2"/>
  <c r="F5" i="2"/>
  <c r="F16" i="2"/>
  <c r="K20" i="2" l="1"/>
  <c r="E30" i="2"/>
  <c r="F4" i="2"/>
  <c r="F6" i="2" s="1"/>
  <c r="F13" i="2"/>
  <c r="F15" i="2"/>
  <c r="K7" i="2"/>
  <c r="F14" i="2"/>
</calcChain>
</file>

<file path=xl/sharedStrings.xml><?xml version="1.0" encoding="utf-8"?>
<sst xmlns="http://schemas.openxmlformats.org/spreadsheetml/2006/main" count="44" uniqueCount="38">
  <si>
    <t>Revenu net :</t>
  </si>
  <si>
    <t>QF :</t>
  </si>
  <si>
    <t>IRPP :</t>
  </si>
  <si>
    <t>Nombre de part(s) :</t>
  </si>
  <si>
    <t>A saisir :</t>
  </si>
  <si>
    <t xml:space="preserve">Données calculées : </t>
  </si>
  <si>
    <r>
      <rPr>
        <b/>
        <u/>
        <sz val="12"/>
        <color theme="3"/>
        <rFont val="Arial"/>
        <family val="2"/>
      </rPr>
      <t>Vérification</t>
    </r>
    <r>
      <rPr>
        <b/>
        <sz val="12"/>
        <color theme="3"/>
        <rFont val="Arial"/>
        <family val="2"/>
      </rPr>
      <t xml:space="preserve"> :</t>
    </r>
  </si>
  <si>
    <t>http://droit-finances.commentcamarche.net/faq/20228-le-nouveau-bareme-2015-de-l-impot-sur-le-revenu-2014</t>
  </si>
  <si>
    <r>
      <t xml:space="preserve">Barème de l'impôt sur le revenu </t>
    </r>
    <r>
      <rPr>
        <b/>
        <sz val="20"/>
        <color rgb="FFC00000"/>
        <rFont val="Arial"/>
        <family val="2"/>
      </rPr>
      <t>2015</t>
    </r>
  </si>
  <si>
    <t>Jusqu'à 6 011 : 0%</t>
  </si>
  <si>
    <t>de 6 011 à 11 991 : 5,50%</t>
  </si>
  <si>
    <t>de 11 991 à 26 631 : 14,00%</t>
  </si>
  <si>
    <t>de 26 631 à 71 397 : 30,00%</t>
  </si>
  <si>
    <t>de 71 397 à 151 200 : 41,00%</t>
  </si>
  <si>
    <t>au-delà de 151 200 : 45%</t>
  </si>
  <si>
    <t>Jusqu'à 9 690 : 0%</t>
  </si>
  <si>
    <t>de 9 691 à 26 764 : 14,00%</t>
  </si>
  <si>
    <t>de 26 765 à 71 754 : 30,00%</t>
  </si>
  <si>
    <t>de 71 755 à 151 956 : 41,00%</t>
  </si>
  <si>
    <t>au-delà de 151 956 : 45%</t>
  </si>
  <si>
    <t>http://www.efl.fr/en-direct/indices_taux/fiscal/impot/formule_calcul.html</t>
  </si>
  <si>
    <t>http://www.lefigaro.fr/simulation-impot-sur-le-revenu/</t>
  </si>
  <si>
    <t>Plafonnement du quotient familial</t>
  </si>
  <si>
    <t>http://www3.finances.gouv.fr/calcul_impot/2016/simplifie/index.htm</t>
  </si>
  <si>
    <t>Marié avec 3 enfants</t>
  </si>
  <si>
    <t>Célibataire avec 3 enfants</t>
  </si>
  <si>
    <t>Gain</t>
  </si>
  <si>
    <t>Impôts après plafonnement du QF</t>
  </si>
  <si>
    <r>
      <rPr>
        <b/>
        <u/>
        <sz val="14"/>
        <color theme="6" tint="-0.249977111117893"/>
        <rFont val="Tahoma"/>
        <family val="2"/>
      </rPr>
      <t>Plafonnement du quotient familial</t>
    </r>
    <r>
      <rPr>
        <b/>
        <sz val="14"/>
        <color theme="6" tint="-0.249977111117893"/>
        <rFont val="Tahoma"/>
        <family val="2"/>
      </rPr>
      <t xml:space="preserve"> : 1 510 € par demi-part fiscale pour 2016.</t>
    </r>
  </si>
  <si>
    <t>Revenus : votre conjoint</t>
  </si>
  <si>
    <t>Revenus : vous</t>
  </si>
  <si>
    <t>Impôt sans enfant (2 parts)</t>
  </si>
  <si>
    <t>Impôt sans enfant (1 part)</t>
  </si>
  <si>
    <t>Impôt avec les enfants (4 parts)</t>
  </si>
  <si>
    <t>Impôt avec les enfants (3 parts)</t>
  </si>
  <si>
    <t>Nbre d'enfant(s)</t>
  </si>
  <si>
    <t>Déduction forfaitaire de 10 % limitée à 12 170 € par salarié.</t>
  </si>
  <si>
    <t>Revenu net supérieur à 600 000*0,9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</si>
</sst>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#,##0.00\ &quot;€&quot;"/>
    <numFmt numFmtId="165" formatCode="#,##0\ &quot;€&quot;"/>
    <numFmt numFmtId="166" formatCode="00.0"/>
    <numFmt numFmtId="167" formatCode="0.0"/>
  </numFmts>
  <fonts count="42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4"/>
      <color rgb="FFC00000"/>
      <name val="Arial"/>
      <family val="2"/>
    </font>
    <font>
      <sz val="14"/>
      <color theme="0"/>
      <name val="Arial"/>
      <family val="2"/>
    </font>
    <font>
      <sz val="12"/>
      <color theme="0"/>
      <name val="Arial"/>
      <family val="2"/>
    </font>
    <font>
      <sz val="12"/>
      <color rgb="FFC00000"/>
      <name val="Arial"/>
      <family val="2"/>
    </font>
    <font>
      <sz val="12"/>
      <color theme="3"/>
      <name val="Arial"/>
      <family val="2"/>
    </font>
    <font>
      <i/>
      <sz val="10"/>
      <color theme="3"/>
      <name val="Arial"/>
      <family val="2"/>
    </font>
    <font>
      <b/>
      <sz val="12"/>
      <color theme="3"/>
      <name val="Arial"/>
      <family val="2"/>
    </font>
    <font>
      <b/>
      <sz val="14"/>
      <color theme="3"/>
      <name val="Arial"/>
      <family val="2"/>
    </font>
    <font>
      <b/>
      <u/>
      <sz val="12"/>
      <color theme="3"/>
      <name val="Arial"/>
      <family val="2"/>
    </font>
    <font>
      <sz val="12"/>
      <color theme="6" tint="-0.249977111117893"/>
      <name val="Arial"/>
      <family val="2"/>
    </font>
    <font>
      <sz val="12"/>
      <color theme="6" tint="-0.249977111117893"/>
      <name val="Tahoma"/>
      <family val="2"/>
    </font>
    <font>
      <u/>
      <sz val="10"/>
      <color theme="10"/>
      <name val="Arial"/>
      <family val="2"/>
    </font>
    <font>
      <b/>
      <sz val="20"/>
      <color rgb="FFC00000"/>
      <name val="Arial"/>
      <family val="2"/>
    </font>
    <font>
      <b/>
      <sz val="12"/>
      <color rgb="FFFF0000"/>
      <name val="Arial"/>
      <family val="2"/>
    </font>
    <font>
      <sz val="16"/>
      <name val="Arial"/>
      <family val="2"/>
    </font>
    <font>
      <b/>
      <sz val="14"/>
      <color theme="6" tint="-0.249977111117893"/>
      <name val="Tahoma"/>
      <family val="2"/>
    </font>
    <font>
      <b/>
      <u/>
      <sz val="14"/>
      <color theme="6" tint="-0.249977111117893"/>
      <name val="Tahoma"/>
      <family val="2"/>
    </font>
    <font>
      <sz val="14"/>
      <color rgb="FFFF0000"/>
      <name val="Arial"/>
      <family val="2"/>
    </font>
    <font>
      <sz val="14"/>
      <color theme="3"/>
      <name val="Arial"/>
      <family val="2"/>
    </font>
    <font>
      <sz val="10"/>
      <color theme="3"/>
      <name val="Arial"/>
      <family val="2"/>
    </font>
    <font>
      <u/>
      <sz val="14"/>
      <color rgb="FFC00000"/>
      <name val="Arial"/>
      <family val="2"/>
    </font>
    <font>
      <b/>
      <sz val="14"/>
      <color rgb="FFC00000"/>
      <name val="Arial"/>
      <family val="2"/>
    </font>
    <font>
      <b/>
      <i/>
      <sz val="14"/>
      <color theme="3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auto="1"/>
      </patternFill>
    </fill>
    <fill>
      <patternFill patternType="gray0625">
        <bgColor theme="0"/>
      </patternFill>
    </fill>
    <fill>
      <patternFill patternType="gray0625"/>
    </fill>
    <fill>
      <patternFill patternType="solid">
        <fgColor indexed="65"/>
        <bgColor indexed="64"/>
      </patternFill>
    </fill>
    <fill>
      <patternFill patternType="gray0625">
        <bgColor indexed="9"/>
      </patternFill>
    </fill>
  </fills>
  <borders count="3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 style="thin">
        <color theme="3"/>
      </bottom>
      <diagonal/>
    </border>
    <border>
      <left/>
      <right/>
      <top/>
      <bottom style="thin">
        <color indexed="18"/>
      </bottom>
      <diagonal/>
    </border>
    <border>
      <left style="double">
        <color theme="3"/>
      </left>
      <right/>
      <top style="double">
        <color theme="3"/>
      </top>
      <bottom style="thin">
        <color theme="3"/>
      </bottom>
      <diagonal/>
    </border>
    <border>
      <left/>
      <right style="double">
        <color theme="3"/>
      </right>
      <top style="double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thin">
        <color theme="3"/>
      </bottom>
      <diagonal/>
    </border>
    <border>
      <left style="double">
        <color theme="3"/>
      </left>
      <right style="thin">
        <color theme="3"/>
      </right>
      <top style="thin">
        <color theme="3"/>
      </top>
      <bottom style="double">
        <color theme="3"/>
      </bottom>
      <diagonal/>
    </border>
    <border>
      <left style="thin">
        <color theme="3"/>
      </left>
      <right style="double">
        <color theme="3"/>
      </right>
      <top style="thin">
        <color theme="3"/>
      </top>
      <bottom style="double">
        <color theme="3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 style="thin">
        <color theme="3"/>
      </left>
      <right style="thin">
        <color theme="3"/>
      </right>
      <top/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/>
      <top style="thin">
        <color indexed="18"/>
      </top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double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double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 style="thin">
        <color indexed="18"/>
      </top>
      <bottom/>
      <diagonal/>
    </border>
    <border>
      <left/>
      <right style="thin">
        <color theme="3"/>
      </right>
      <top/>
      <bottom style="thin">
        <color indexed="18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 style="thin">
        <color theme="3"/>
      </top>
      <bottom style="thin">
        <color theme="3"/>
      </bottom>
      <diagonal/>
    </border>
  </borders>
  <cellStyleXfs count="45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20" borderId="1" applyNumberFormat="0" applyAlignment="0" applyProtection="0"/>
    <xf numFmtId="0" fontId="6" fillId="0" borderId="2" applyNumberFormat="0" applyFill="0" applyAlignment="0" applyProtection="0"/>
    <xf numFmtId="0" fontId="2" fillId="21" borderId="3" applyNumberFormat="0" applyFont="0" applyAlignment="0" applyProtection="0"/>
    <xf numFmtId="0" fontId="7" fillId="7" borderId="1" applyNumberFormat="0" applyAlignment="0" applyProtection="0"/>
    <xf numFmtId="0" fontId="8" fillId="3" borderId="0" applyNumberFormat="0" applyBorder="0" applyAlignment="0" applyProtection="0"/>
    <xf numFmtId="0" fontId="9" fillId="22" borderId="0" applyNumberFormat="0" applyBorder="0" applyAlignment="0" applyProtection="0"/>
    <xf numFmtId="0" fontId="2" fillId="0" borderId="0"/>
    <xf numFmtId="9" fontId="1" fillId="0" borderId="0" applyFont="0" applyFill="0" applyBorder="0" applyAlignment="0" applyProtection="0"/>
    <xf numFmtId="0" fontId="10" fillId="4" borderId="0" applyNumberFormat="0" applyBorder="0" applyAlignment="0" applyProtection="0"/>
    <xf numFmtId="0" fontId="11" fillId="20" borderId="4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8" applyNumberFormat="0" applyFill="0" applyAlignment="0" applyProtection="0"/>
    <xf numFmtId="0" fontId="18" fillId="23" borderId="9" applyNumberFormat="0" applyAlignment="0" applyProtection="0"/>
    <xf numFmtId="0" fontId="30" fillId="0" borderId="0" applyNumberFormat="0" applyFill="0" applyBorder="0" applyAlignment="0" applyProtection="0">
      <alignment vertical="top"/>
      <protection locked="0"/>
    </xf>
  </cellStyleXfs>
  <cellXfs count="105">
    <xf numFmtId="0" fontId="0" fillId="0" borderId="0" xfId="0"/>
    <xf numFmtId="43" fontId="23" fillId="24" borderId="10" xfId="32" applyNumberFormat="1" applyFont="1" applyFill="1" applyBorder="1" applyAlignment="1" applyProtection="1">
      <alignment vertical="center"/>
    </xf>
    <xf numFmtId="165" fontId="19" fillId="0" borderId="11" xfId="0" applyNumberFormat="1" applyFont="1" applyBorder="1" applyAlignment="1" applyProtection="1">
      <alignment horizontal="center" vertical="center"/>
    </xf>
    <xf numFmtId="0" fontId="23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center" vertical="center"/>
    </xf>
    <xf numFmtId="0" fontId="21" fillId="0" borderId="0" xfId="0" applyFont="1" applyAlignment="1" applyProtection="1">
      <alignment vertical="center"/>
    </xf>
    <xf numFmtId="166" fontId="21" fillId="0" borderId="0" xfId="0" applyNumberFormat="1" applyFont="1" applyAlignment="1" applyProtection="1">
      <alignment vertical="center"/>
    </xf>
    <xf numFmtId="10" fontId="23" fillId="24" borderId="10" xfId="33" applyNumberFormat="1" applyFont="1" applyFill="1" applyBorder="1" applyAlignment="1" applyProtection="1">
      <alignment horizontal="center" vertical="center"/>
    </xf>
    <xf numFmtId="10" fontId="23" fillId="0" borderId="10" xfId="0" applyNumberFormat="1" applyFont="1" applyBorder="1" applyAlignment="1" applyProtection="1">
      <alignment vertical="center"/>
    </xf>
    <xf numFmtId="0" fontId="23" fillId="25" borderId="16" xfId="0" applyFont="1" applyFill="1" applyBorder="1" applyAlignment="1" applyProtection="1">
      <alignment horizontal="center" vertical="center"/>
    </xf>
    <xf numFmtId="0" fontId="23" fillId="25" borderId="18" xfId="0" applyFont="1" applyFill="1" applyBorder="1" applyAlignment="1" applyProtection="1">
      <alignment horizontal="center" vertical="center"/>
    </xf>
    <xf numFmtId="164" fontId="23" fillId="26" borderId="17" xfId="0" applyNumberFormat="1" applyFont="1" applyFill="1" applyBorder="1" applyAlignment="1" applyProtection="1">
      <alignment horizontal="center" vertical="center"/>
      <protection locked="0"/>
    </xf>
    <xf numFmtId="0" fontId="23" fillId="26" borderId="19" xfId="0" applyFont="1" applyFill="1" applyBorder="1" applyAlignment="1" applyProtection="1">
      <alignment horizontal="center" vertical="center"/>
      <protection locked="0"/>
    </xf>
    <xf numFmtId="0" fontId="28" fillId="0" borderId="0" xfId="0" applyFont="1" applyAlignment="1" applyProtection="1">
      <alignment vertical="center"/>
    </xf>
    <xf numFmtId="43" fontId="23" fillId="24" borderId="20" xfId="32" applyNumberFormat="1" applyFont="1" applyFill="1" applyBorder="1" applyAlignment="1" applyProtection="1">
      <alignment vertical="center"/>
    </xf>
    <xf numFmtId="0" fontId="30" fillId="0" borderId="0" xfId="44" applyAlignment="1" applyProtection="1">
      <alignment vertical="center"/>
    </xf>
    <xf numFmtId="43" fontId="23" fillId="0" borderId="0" xfId="0" applyNumberFormat="1" applyFont="1" applyAlignment="1" applyProtection="1">
      <alignment vertical="center"/>
    </xf>
    <xf numFmtId="167" fontId="23" fillId="0" borderId="0" xfId="0" applyNumberFormat="1" applyFont="1" applyAlignment="1" applyProtection="1">
      <alignment vertical="center"/>
    </xf>
    <xf numFmtId="0" fontId="32" fillId="0" borderId="0" xfId="0" applyFont="1" applyAlignment="1" applyProtection="1">
      <alignment horizontal="center" vertical="center"/>
    </xf>
    <xf numFmtId="0" fontId="33" fillId="0" borderId="0" xfId="0" applyFont="1"/>
    <xf numFmtId="164" fontId="23" fillId="0" borderId="0" xfId="0" applyNumberFormat="1" applyFont="1" applyAlignment="1" applyProtection="1">
      <alignment vertical="center"/>
    </xf>
    <xf numFmtId="166" fontId="30" fillId="0" borderId="0" xfId="44" applyNumberFormat="1" applyAlignment="1" applyProtection="1">
      <alignment vertical="center"/>
    </xf>
    <xf numFmtId="0" fontId="32" fillId="0" borderId="0" xfId="0" applyFont="1" applyAlignment="1" applyProtection="1">
      <alignment vertical="center"/>
    </xf>
    <xf numFmtId="0" fontId="23" fillId="0" borderId="0" xfId="0" applyFont="1" applyBorder="1" applyAlignment="1" applyProtection="1">
      <alignment horizontal="center" vertical="center"/>
    </xf>
    <xf numFmtId="164" fontId="24" fillId="0" borderId="0" xfId="0" applyNumberFormat="1" applyFont="1" applyBorder="1" applyAlignment="1" applyProtection="1">
      <alignment horizontal="center" vertical="center"/>
    </xf>
    <xf numFmtId="0" fontId="25" fillId="0" borderId="0" xfId="0" applyFont="1" applyBorder="1" applyAlignment="1" applyProtection="1">
      <alignment horizontal="center" vertical="center"/>
    </xf>
    <xf numFmtId="165" fontId="20" fillId="0" borderId="0" xfId="0" applyNumberFormat="1" applyFont="1" applyBorder="1" applyAlignment="1" applyProtection="1">
      <alignment horizontal="center" vertical="center"/>
    </xf>
    <xf numFmtId="0" fontId="23" fillId="0" borderId="11" xfId="0" applyFont="1" applyBorder="1" applyAlignment="1" applyProtection="1">
      <alignment horizontal="center" vertical="center"/>
    </xf>
    <xf numFmtId="0" fontId="23" fillId="0" borderId="11" xfId="32" applyFont="1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left" vertical="center"/>
    </xf>
    <xf numFmtId="0" fontId="19" fillId="0" borderId="0" xfId="0" applyFont="1" applyAlignment="1" applyProtection="1">
      <alignment vertical="center"/>
    </xf>
    <xf numFmtId="0" fontId="19" fillId="0" borderId="0" xfId="0" applyFont="1" applyBorder="1" applyAlignment="1" applyProtection="1">
      <alignment horizontal="center" vertical="center"/>
    </xf>
    <xf numFmtId="0" fontId="0" fillId="0" borderId="0" xfId="0" applyProtection="1"/>
    <xf numFmtId="0" fontId="0" fillId="0" borderId="0" xfId="0" applyBorder="1" applyAlignment="1" applyProtection="1"/>
    <xf numFmtId="0" fontId="29" fillId="0" borderId="0" xfId="0" applyFont="1" applyAlignment="1" applyProtection="1">
      <alignment horizontal="left" vertical="center"/>
    </xf>
    <xf numFmtId="0" fontId="29" fillId="0" borderId="0" xfId="0" applyFont="1" applyAlignment="1" applyProtection="1">
      <alignment vertical="center"/>
    </xf>
    <xf numFmtId="0" fontId="23" fillId="0" borderId="0" xfId="0" applyFont="1" applyAlignment="1" applyProtection="1">
      <alignment horizontal="left" vertical="center"/>
    </xf>
    <xf numFmtId="0" fontId="34" fillId="0" borderId="0" xfId="0" applyFont="1" applyAlignment="1" applyProtection="1">
      <alignment horizontal="left" vertical="center"/>
    </xf>
    <xf numFmtId="0" fontId="23" fillId="25" borderId="0" xfId="0" applyFont="1" applyFill="1" applyBorder="1" applyAlignment="1" applyProtection="1">
      <alignment horizontal="center" vertical="center"/>
    </xf>
    <xf numFmtId="0" fontId="22" fillId="0" borderId="0" xfId="0" applyFont="1" applyBorder="1" applyAlignment="1" applyProtection="1">
      <alignment horizontal="center" vertical="center"/>
    </xf>
    <xf numFmtId="165" fontId="36" fillId="0" borderId="0" xfId="0" applyNumberFormat="1" applyFont="1" applyBorder="1" applyAlignment="1" applyProtection="1">
      <alignment horizontal="center" vertical="center"/>
    </xf>
    <xf numFmtId="0" fontId="25" fillId="0" borderId="11" xfId="0" applyFont="1" applyBorder="1" applyAlignment="1" applyProtection="1">
      <alignment horizontal="center" vertical="center"/>
    </xf>
    <xf numFmtId="165" fontId="30" fillId="0" borderId="0" xfId="44" applyNumberForma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166" fontId="21" fillId="0" borderId="0" xfId="0" applyNumberFormat="1" applyFont="1" applyBorder="1" applyAlignment="1" applyProtection="1">
      <alignment vertical="center"/>
    </xf>
    <xf numFmtId="165" fontId="19" fillId="0" borderId="0" xfId="0" applyNumberFormat="1" applyFont="1" applyBorder="1" applyAlignment="1" applyProtection="1">
      <alignment horizontal="center" vertical="center"/>
    </xf>
    <xf numFmtId="165" fontId="23" fillId="0" borderId="0" xfId="0" applyNumberFormat="1" applyFont="1" applyBorder="1" applyAlignment="1" applyProtection="1">
      <alignment horizontal="center" vertical="center"/>
    </xf>
    <xf numFmtId="165" fontId="26" fillId="0" borderId="29" xfId="0" applyNumberFormat="1" applyFont="1" applyBorder="1" applyAlignment="1" applyProtection="1">
      <alignment horizontal="center" vertical="center"/>
    </xf>
    <xf numFmtId="0" fontId="25" fillId="0" borderId="29" xfId="0" applyFont="1" applyBorder="1" applyAlignment="1" applyProtection="1">
      <alignment horizontal="center" vertical="center"/>
    </xf>
    <xf numFmtId="0" fontId="0" fillId="0" borderId="29" xfId="0" applyBorder="1" applyAlignment="1" applyProtection="1"/>
    <xf numFmtId="165" fontId="20" fillId="0" borderId="29" xfId="0" applyNumberFormat="1" applyFont="1" applyBorder="1" applyAlignment="1" applyProtection="1">
      <alignment horizontal="center" vertical="center"/>
    </xf>
    <xf numFmtId="43" fontId="23" fillId="24" borderId="0" xfId="32" applyNumberFormat="1" applyFont="1" applyFill="1" applyBorder="1" applyAlignment="1" applyProtection="1">
      <alignment vertical="center"/>
    </xf>
    <xf numFmtId="10" fontId="23" fillId="24" borderId="0" xfId="33" applyNumberFormat="1" applyFont="1" applyFill="1" applyBorder="1" applyAlignment="1" applyProtection="1">
      <alignment horizontal="center" vertical="center"/>
    </xf>
    <xf numFmtId="10" fontId="23" fillId="0" borderId="0" xfId="0" applyNumberFormat="1" applyFont="1" applyBorder="1" applyAlignment="1" applyProtection="1">
      <alignment vertical="center"/>
    </xf>
    <xf numFmtId="3" fontId="23" fillId="27" borderId="28" xfId="0" applyNumberFormat="1" applyFont="1" applyFill="1" applyBorder="1" applyAlignment="1" applyProtection="1">
      <alignment horizontal="center" vertical="center"/>
      <protection locked="0"/>
    </xf>
    <xf numFmtId="0" fontId="23" fillId="27" borderId="27" xfId="0" applyFont="1" applyFill="1" applyBorder="1" applyAlignment="1" applyProtection="1">
      <alignment horizontal="center" vertical="center"/>
    </xf>
    <xf numFmtId="165" fontId="19" fillId="0" borderId="0" xfId="0" applyNumberFormat="1" applyFont="1" applyBorder="1" applyAlignment="1" applyProtection="1">
      <alignment horizontal="center" vertical="center"/>
    </xf>
    <xf numFmtId="43" fontId="41" fillId="24" borderId="0" xfId="32" applyNumberFormat="1" applyFont="1" applyFill="1" applyBorder="1" applyAlignment="1" applyProtection="1">
      <alignment horizontal="center" vertical="center"/>
    </xf>
    <xf numFmtId="164" fontId="23" fillId="0" borderId="12" xfId="0" applyNumberFormat="1" applyFont="1" applyBorder="1" applyAlignment="1" applyProtection="1">
      <alignment horizontal="center" vertical="center"/>
    </xf>
    <xf numFmtId="165" fontId="26" fillId="0" borderId="12" xfId="0" applyNumberFormat="1" applyFont="1" applyBorder="1" applyAlignment="1" applyProtection="1">
      <alignment horizontal="center" vertical="center"/>
    </xf>
    <xf numFmtId="165" fontId="20" fillId="0" borderId="33" xfId="0" applyNumberFormat="1" applyFont="1" applyBorder="1" applyAlignment="1" applyProtection="1">
      <alignment horizontal="center" vertical="center"/>
    </xf>
    <xf numFmtId="165" fontId="20" fillId="0" borderId="34" xfId="0" applyNumberFormat="1" applyFont="1" applyBorder="1" applyAlignment="1" applyProtection="1">
      <alignment horizontal="center" vertical="center"/>
    </xf>
    <xf numFmtId="0" fontId="23" fillId="28" borderId="26" xfId="0" applyFont="1" applyFill="1" applyBorder="1" applyAlignment="1" applyProtection="1">
      <alignment vertical="center"/>
    </xf>
    <xf numFmtId="0" fontId="23" fillId="28" borderId="21" xfId="0" applyFont="1" applyFill="1" applyBorder="1" applyAlignment="1" applyProtection="1">
      <alignment horizontal="center" vertical="center"/>
    </xf>
    <xf numFmtId="164" fontId="23" fillId="28" borderId="21" xfId="0" applyNumberFormat="1" applyFont="1" applyFill="1" applyBorder="1" applyAlignment="1" applyProtection="1">
      <alignment horizontal="center" vertical="center"/>
    </xf>
    <xf numFmtId="165" fontId="26" fillId="28" borderId="21" xfId="0" applyNumberFormat="1" applyFont="1" applyFill="1" applyBorder="1" applyAlignment="1" applyProtection="1">
      <alignment horizontal="center" vertical="center"/>
    </xf>
    <xf numFmtId="165" fontId="19" fillId="28" borderId="21" xfId="0" applyNumberFormat="1" applyFont="1" applyFill="1" applyBorder="1" applyAlignment="1" applyProtection="1">
      <alignment horizontal="center" vertical="center"/>
    </xf>
    <xf numFmtId="0" fontId="23" fillId="28" borderId="21" xfId="0" applyFont="1" applyFill="1" applyBorder="1" applyAlignment="1" applyProtection="1">
      <alignment vertical="center"/>
    </xf>
    <xf numFmtId="0" fontId="25" fillId="28" borderId="21" xfId="0" applyFont="1" applyFill="1" applyBorder="1" applyAlignment="1" applyProtection="1">
      <alignment horizontal="center" vertical="center"/>
    </xf>
    <xf numFmtId="0" fontId="0" fillId="28" borderId="21" xfId="0" applyFill="1" applyBorder="1" applyAlignment="1" applyProtection="1"/>
    <xf numFmtId="165" fontId="20" fillId="28" borderId="21" xfId="0" applyNumberFormat="1" applyFont="1" applyFill="1" applyBorder="1" applyAlignment="1" applyProtection="1">
      <alignment horizontal="center" vertical="center"/>
    </xf>
    <xf numFmtId="0" fontId="23" fillId="28" borderId="22" xfId="0" applyFont="1" applyFill="1" applyBorder="1" applyAlignment="1" applyProtection="1">
      <alignment vertical="center"/>
    </xf>
    <xf numFmtId="164" fontId="23" fillId="0" borderId="29" xfId="0" applyNumberFormat="1" applyFont="1" applyBorder="1" applyAlignment="1" applyProtection="1">
      <alignment horizontal="center" vertical="center"/>
    </xf>
    <xf numFmtId="0" fontId="23" fillId="29" borderId="0" xfId="0" applyFont="1" applyFill="1" applyBorder="1" applyAlignment="1" applyProtection="1">
      <alignment vertical="center"/>
    </xf>
    <xf numFmtId="0" fontId="23" fillId="29" borderId="0" xfId="0" applyFont="1" applyFill="1" applyBorder="1" applyAlignment="1" applyProtection="1">
      <alignment horizontal="center" vertical="center"/>
    </xf>
    <xf numFmtId="164" fontId="23" fillId="29" borderId="0" xfId="0" applyNumberFormat="1" applyFont="1" applyFill="1" applyBorder="1" applyAlignment="1" applyProtection="1">
      <alignment horizontal="center" vertical="center"/>
    </xf>
    <xf numFmtId="165" fontId="26" fillId="29" borderId="0" xfId="0" applyNumberFormat="1" applyFont="1" applyFill="1" applyBorder="1" applyAlignment="1" applyProtection="1">
      <alignment horizontal="center" vertical="center"/>
    </xf>
    <xf numFmtId="165" fontId="19" fillId="29" borderId="0" xfId="0" applyNumberFormat="1" applyFont="1" applyFill="1" applyBorder="1" applyAlignment="1" applyProtection="1">
      <alignment horizontal="center" vertical="center"/>
    </xf>
    <xf numFmtId="0" fontId="25" fillId="29" borderId="0" xfId="0" applyFont="1" applyFill="1" applyBorder="1" applyAlignment="1" applyProtection="1">
      <alignment horizontal="center" vertical="center"/>
    </xf>
    <xf numFmtId="0" fontId="0" fillId="29" borderId="0" xfId="0" applyFill="1" applyBorder="1" applyAlignment="1" applyProtection="1"/>
    <xf numFmtId="165" fontId="20" fillId="29" borderId="0" xfId="0" applyNumberFormat="1" applyFont="1" applyFill="1" applyBorder="1" applyAlignment="1" applyProtection="1">
      <alignment horizontal="center" vertical="center"/>
    </xf>
    <xf numFmtId="0" fontId="28" fillId="28" borderId="12" xfId="0" applyFont="1" applyFill="1" applyBorder="1" applyAlignment="1" applyProtection="1">
      <alignment vertical="center"/>
    </xf>
    <xf numFmtId="43" fontId="23" fillId="30" borderId="32" xfId="32" applyNumberFormat="1" applyFont="1" applyFill="1" applyBorder="1" applyAlignment="1" applyProtection="1">
      <alignment vertical="center"/>
    </xf>
    <xf numFmtId="10" fontId="23" fillId="30" borderId="32" xfId="33" applyNumberFormat="1" applyFont="1" applyFill="1" applyBorder="1" applyAlignment="1" applyProtection="1">
      <alignment horizontal="center" vertical="center"/>
    </xf>
    <xf numFmtId="10" fontId="23" fillId="28" borderId="32" xfId="0" applyNumberFormat="1" applyFont="1" applyFill="1" applyBorder="1" applyAlignment="1" applyProtection="1">
      <alignment vertical="center"/>
    </xf>
    <xf numFmtId="165" fontId="20" fillId="28" borderId="32" xfId="0" applyNumberFormat="1" applyFont="1" applyFill="1" applyBorder="1" applyAlignment="1" applyProtection="1">
      <alignment horizontal="center" vertical="center"/>
    </xf>
    <xf numFmtId="165" fontId="20" fillId="28" borderId="35" xfId="0" applyNumberFormat="1" applyFont="1" applyFill="1" applyBorder="1" applyAlignment="1" applyProtection="1">
      <alignment horizontal="center" vertical="center"/>
    </xf>
    <xf numFmtId="165" fontId="37" fillId="0" borderId="0" xfId="0" applyNumberFormat="1" applyFont="1" applyBorder="1" applyAlignment="1" applyProtection="1">
      <alignment horizontal="center" vertical="center" wrapText="1"/>
    </xf>
    <xf numFmtId="0" fontId="38" fillId="0" borderId="0" xfId="0" applyFont="1" applyBorder="1" applyAlignment="1" applyProtection="1">
      <alignment horizontal="center" vertical="center" wrapText="1"/>
    </xf>
    <xf numFmtId="165" fontId="39" fillId="0" borderId="0" xfId="0" applyNumberFormat="1" applyFont="1" applyBorder="1" applyAlignment="1" applyProtection="1">
      <alignment horizontal="center" vertical="center"/>
    </xf>
    <xf numFmtId="0" fontId="25" fillId="0" borderId="33" xfId="0" applyFont="1" applyBorder="1" applyAlignment="1" applyProtection="1">
      <alignment horizontal="center" vertical="center"/>
    </xf>
    <xf numFmtId="0" fontId="0" fillId="0" borderId="34" xfId="0" applyBorder="1" applyAlignment="1" applyProtection="1"/>
    <xf numFmtId="165" fontId="40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26" fillId="25" borderId="14" xfId="0" applyFont="1" applyFill="1" applyBorder="1" applyAlignment="1" applyProtection="1">
      <alignment horizontal="center" vertical="center"/>
    </xf>
    <xf numFmtId="0" fontId="26" fillId="25" borderId="15" xfId="0" applyFont="1" applyFill="1" applyBorder="1" applyAlignment="1" applyProtection="1">
      <alignment horizontal="center" vertical="center"/>
    </xf>
    <xf numFmtId="0" fontId="19" fillId="0" borderId="23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0" fontId="19" fillId="0" borderId="30" xfId="0" applyFont="1" applyBorder="1" applyAlignment="1" applyProtection="1">
      <alignment horizontal="center" vertical="center"/>
    </xf>
    <xf numFmtId="0" fontId="19" fillId="0" borderId="24" xfId="0" applyFont="1" applyBorder="1" applyAlignment="1" applyProtection="1">
      <alignment horizontal="center" vertical="center"/>
    </xf>
    <xf numFmtId="0" fontId="19" fillId="0" borderId="13" xfId="0" applyFont="1" applyBorder="1" applyAlignment="1" applyProtection="1">
      <alignment horizontal="center" vertical="center"/>
    </xf>
    <xf numFmtId="0" fontId="19" fillId="0" borderId="31" xfId="0" applyFont="1" applyBorder="1" applyAlignment="1" applyProtection="1">
      <alignment horizontal="center" vertical="center"/>
    </xf>
    <xf numFmtId="0" fontId="23" fillId="0" borderId="12" xfId="0" applyFont="1" applyBorder="1" applyAlignment="1" applyProtection="1">
      <alignment horizontal="center" vertical="center"/>
    </xf>
    <xf numFmtId="0" fontId="23" fillId="0" borderId="35" xfId="0" applyFont="1" applyBorder="1" applyAlignment="1" applyProtection="1">
      <alignment horizontal="center" vertical="center"/>
    </xf>
    <xf numFmtId="43" fontId="41" fillId="24" borderId="0" xfId="32" applyNumberFormat="1" applyFont="1" applyFill="1" applyBorder="1" applyAlignment="1" applyProtection="1">
      <alignment horizontal="center" vertical="center"/>
    </xf>
  </cellXfs>
  <cellStyles count="45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Lien hypertexte" xfId="44" builtinId="8"/>
    <cellStyle name="Neutre" xfId="31" builtinId="28" customBuiltin="1"/>
    <cellStyle name="Normal" xfId="0" builtinId="0"/>
    <cellStyle name="Normal_Feuil1" xfId="32"/>
    <cellStyle name="Pourcentage" xfId="33" builtinId="5"/>
    <cellStyle name="Satisfaisant" xfId="34" builtinId="26" customBuiltin="1"/>
    <cellStyle name="Sortie" xfId="35" builtinId="21" customBuiltin="1"/>
    <cellStyle name="Texte explicatif" xfId="36" builtinId="53" customBuiltin="1"/>
    <cellStyle name="Titre" xfId="37" builtinId="15" customBuiltin="1"/>
    <cellStyle name="Titre 1" xfId="38" builtinId="16" customBuiltin="1"/>
    <cellStyle name="Titre 2" xfId="39" builtinId="17" customBuiltin="1"/>
    <cellStyle name="Titre 3" xfId="40" builtinId="18" customBuiltin="1"/>
    <cellStyle name="Titre 4" xfId="41" builtinId="19" customBuiltin="1"/>
    <cellStyle name="Total" xfId="42" builtinId="25" customBuiltin="1"/>
    <cellStyle name="Vérification" xfId="43" builtinId="23" customBuiltin="1"/>
  </cellStyles>
  <dxfs count="5"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  <dxf>
      <font>
        <b/>
        <i val="0"/>
        <color theme="3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gif"/><Relationship Id="rId1" Type="http://schemas.openxmlformats.org/officeDocument/2006/relationships/image" Target="../media/image1.gif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9525</xdr:colOff>
      <xdr:row>1</xdr:row>
      <xdr:rowOff>9525</xdr:rowOff>
    </xdr:to>
    <xdr:pic>
      <xdr:nvPicPr>
        <xdr:cNvPr id="1026" name="Picture 2" descr="http://ib.adnxs.com/seg?add=1554309,1554310&amp;t=2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8229600" y="12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</xdr:row>
      <xdr:rowOff>0</xdr:rowOff>
    </xdr:from>
    <xdr:to>
      <xdr:col>1</xdr:col>
      <xdr:colOff>28575</xdr:colOff>
      <xdr:row>1</xdr:row>
      <xdr:rowOff>9525</xdr:rowOff>
    </xdr:to>
    <xdr:pic>
      <xdr:nvPicPr>
        <xdr:cNvPr id="1027" name="imgTa_5796377071780395884" descr="http://its.tradelab.fr/?type=imp&amp;cnt=0&amp;location=http%3A%2F%2Fdroit-finances.commentcamarche.net%2Ffaq%2F20228-le-nouveau-bareme-2015-de-l-impot-sur-le-revenu-2014&amp;ua=Mozilla%2F5.0%20(Windows%20NT%206.3%3B%20WOW64%3B%20Trident%2F7.0%3B%20Touch%3B%20.NET4.0E%3B%20.NET4.0C%3B%20.NET%20CLR%203.5.30729%3B%20.NET%20CLR%202.0.50727%3B%20.NET%20CLR%203.0.30729%3B%20Tablet%20PC%202.0%3B%20MALNJS%3B%20rv%3A11.0)%20like%20Gecko&amp;it=1415054281&amp;advid=404793&amp;lineid=1483533&amp;cpgid=5704338&amp;aucid=5796377071780395884&amp;plid=&amp;creid=21300552&amp;ecp=8&amp;rpce=0.6243&amp;sfq=-1&amp;age=0&amp;gnd=u&amp;pce=1.278136&amp;rurl=&amp;bid=1.278136&amp;inv=1464&amp;uuid2=1955910429751827725&amp;uip=86.198.9.153&amp;zip=&amp;afq=0&amp;rmk=0&amp;seg=&amp;city=Saint-germain-sur-morin&amp;state=FR%3AA8&amp;seller=1608&amp;site=321094&amp;pub=&amp;sz=300x60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8248650" y="123825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329045</xdr:colOff>
      <xdr:row>7</xdr:row>
      <xdr:rowOff>290078</xdr:rowOff>
    </xdr:from>
    <xdr:to>
      <xdr:col>12</xdr:col>
      <xdr:colOff>207818</xdr:colOff>
      <xdr:row>13</xdr:row>
      <xdr:rowOff>234660</xdr:rowOff>
    </xdr:to>
    <xdr:pic>
      <xdr:nvPicPr>
        <xdr:cNvPr id="11" name="Image 10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80318" y="2411555"/>
          <a:ext cx="5186796" cy="1762991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363683</xdr:colOff>
      <xdr:row>20</xdr:row>
      <xdr:rowOff>329045</xdr:rowOff>
    </xdr:from>
    <xdr:to>
      <xdr:col>12</xdr:col>
      <xdr:colOff>363682</xdr:colOff>
      <xdr:row>27</xdr:row>
      <xdr:rowOff>127289</xdr:rowOff>
    </xdr:to>
    <xdr:pic>
      <xdr:nvPicPr>
        <xdr:cNvPr id="17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02388" y="8269431"/>
          <a:ext cx="5308022" cy="194829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1004454</xdr:colOff>
      <xdr:row>31</xdr:row>
      <xdr:rowOff>216475</xdr:rowOff>
    </xdr:from>
    <xdr:to>
      <xdr:col>5</xdr:col>
      <xdr:colOff>614795</xdr:colOff>
      <xdr:row>40</xdr:row>
      <xdr:rowOff>103910</xdr:rowOff>
    </xdr:to>
    <xdr:pic>
      <xdr:nvPicPr>
        <xdr:cNvPr id="7" name="Image 6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17022" y="8156861"/>
          <a:ext cx="5801591" cy="261504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2173431</xdr:colOff>
      <xdr:row>35</xdr:row>
      <xdr:rowOff>164524</xdr:rowOff>
    </xdr:from>
    <xdr:to>
      <xdr:col>5</xdr:col>
      <xdr:colOff>883227</xdr:colOff>
      <xdr:row>36</xdr:row>
      <xdr:rowOff>103909</xdr:rowOff>
    </xdr:to>
    <xdr:sp macro="" textlink="">
      <xdr:nvSpPr>
        <xdr:cNvPr id="4" name="Ellipse 3"/>
        <xdr:cNvSpPr/>
      </xdr:nvSpPr>
      <xdr:spPr>
        <a:xfrm>
          <a:off x="6078681" y="10771910"/>
          <a:ext cx="1108364" cy="242454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121230</xdr:colOff>
      <xdr:row>21</xdr:row>
      <xdr:rowOff>0</xdr:rowOff>
    </xdr:from>
    <xdr:to>
      <xdr:col>2</xdr:col>
      <xdr:colOff>622660</xdr:colOff>
      <xdr:row>25</xdr:row>
      <xdr:rowOff>267563</xdr:rowOff>
    </xdr:to>
    <xdr:pic>
      <xdr:nvPicPr>
        <xdr:cNvPr id="10" name="Image 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798" y="6061364"/>
          <a:ext cx="2337157" cy="1479835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147204</xdr:colOff>
      <xdr:row>23</xdr:row>
      <xdr:rowOff>17319</xdr:rowOff>
    </xdr:from>
    <xdr:to>
      <xdr:col>5</xdr:col>
      <xdr:colOff>1515341</xdr:colOff>
      <xdr:row>24</xdr:row>
      <xdr:rowOff>111703</xdr:rowOff>
    </xdr:to>
    <xdr:pic>
      <xdr:nvPicPr>
        <xdr:cNvPr id="12" name="Image 11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73136" y="7957705"/>
          <a:ext cx="4546023" cy="397452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787977</xdr:colOff>
      <xdr:row>2</xdr:row>
      <xdr:rowOff>7386</xdr:rowOff>
    </xdr:from>
    <xdr:to>
      <xdr:col>13</xdr:col>
      <xdr:colOff>17317</xdr:colOff>
      <xdr:row>6</xdr:row>
      <xdr:rowOff>244487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12932" y="509613"/>
          <a:ext cx="2260022" cy="1449374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822614</xdr:colOff>
      <xdr:row>15</xdr:row>
      <xdr:rowOff>112568</xdr:rowOff>
    </xdr:from>
    <xdr:to>
      <xdr:col>12</xdr:col>
      <xdr:colOff>1461712</xdr:colOff>
      <xdr:row>20</xdr:row>
      <xdr:rowOff>77066</xdr:rowOff>
    </xdr:to>
    <xdr:pic>
      <xdr:nvPicPr>
        <xdr:cNvPr id="14" name="Image 13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03432" y="4355523"/>
          <a:ext cx="2154439" cy="1375930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2147454</xdr:colOff>
      <xdr:row>34</xdr:row>
      <xdr:rowOff>0</xdr:rowOff>
    </xdr:from>
    <xdr:to>
      <xdr:col>5</xdr:col>
      <xdr:colOff>857250</xdr:colOff>
      <xdr:row>34</xdr:row>
      <xdr:rowOff>225136</xdr:rowOff>
    </xdr:to>
    <xdr:sp macro="" textlink="">
      <xdr:nvSpPr>
        <xdr:cNvPr id="18" name="Ellipse 17"/>
        <xdr:cNvSpPr/>
      </xdr:nvSpPr>
      <xdr:spPr>
        <a:xfrm>
          <a:off x="6052704" y="10001250"/>
          <a:ext cx="1108364" cy="225136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lefigaro.fr/simulation-impot-sur-le-revenu/" TargetMode="External"/><Relationship Id="rId2" Type="http://schemas.openxmlformats.org/officeDocument/2006/relationships/hyperlink" Target="http://www.efl.fr/en-direct/indices_taux/fiscal/impot/formule_calcul.html" TargetMode="External"/><Relationship Id="rId1" Type="http://schemas.openxmlformats.org/officeDocument/2006/relationships/hyperlink" Target="http://droit-finances.commentcamarche.net/faq/20228-le-nouveau-bareme-2015-de-l-impot-sur-le-revenu-2014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www3.finances.gouv.fr/calcul_impot/2016/simplifie/index.ht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indexed="10"/>
  </sheetPr>
  <dimension ref="A1:Y50"/>
  <sheetViews>
    <sheetView showGridLines="0" showRowColHeaders="0" tabSelected="1" zoomScale="110" zoomScaleNormal="110" workbookViewId="0">
      <selection activeCell="F6" sqref="F6"/>
    </sheetView>
  </sheetViews>
  <sheetFormatPr baseColWidth="10" defaultColWidth="11.42578125" defaultRowHeight="24" customHeight="1" x14ac:dyDescent="0.2"/>
  <cols>
    <col min="1" max="1" width="1.7109375" style="3" customWidth="1"/>
    <col min="2" max="2" width="27.5703125" style="3" customWidth="1"/>
    <col min="3" max="3" width="17.7109375" style="5" customWidth="1"/>
    <col min="4" max="4" width="11.7109375" style="3" customWidth="1"/>
    <col min="5" max="5" width="36" style="3" bestFit="1" customWidth="1"/>
    <col min="6" max="6" width="25" style="3" customWidth="1"/>
    <col min="7" max="9" width="2.7109375" style="3" customWidth="1"/>
    <col min="10" max="10" width="34.140625" style="3" customWidth="1"/>
    <col min="11" max="16" width="22.7109375" style="3" customWidth="1"/>
    <col min="17" max="17" width="14.7109375" style="3" bestFit="1" customWidth="1"/>
    <col min="18" max="18" width="18.85546875" style="3" customWidth="1"/>
    <col min="19" max="16384" width="11.42578125" style="3"/>
  </cols>
  <sheetData>
    <row r="1" spans="2:25" ht="24" customHeight="1" thickBot="1" x14ac:dyDescent="0.25">
      <c r="H1" s="62"/>
      <c r="I1" s="73"/>
    </row>
    <row r="2" spans="2:25" ht="24" customHeight="1" thickTop="1" x14ac:dyDescent="0.2">
      <c r="B2" s="94" t="s">
        <v>4</v>
      </c>
      <c r="C2" s="95"/>
      <c r="E2" s="102" t="s">
        <v>5</v>
      </c>
      <c r="F2" s="103"/>
      <c r="G2" s="23"/>
      <c r="H2" s="63"/>
      <c r="I2" s="74"/>
      <c r="J2" s="37" t="s">
        <v>28</v>
      </c>
      <c r="K2" s="22"/>
      <c r="L2" s="24"/>
      <c r="M2" s="24"/>
      <c r="Y2" s="17">
        <v>1</v>
      </c>
    </row>
    <row r="3" spans="2:25" ht="24" customHeight="1" x14ac:dyDescent="0.2">
      <c r="B3" s="9" t="s">
        <v>30</v>
      </c>
      <c r="C3" s="11">
        <v>120000</v>
      </c>
      <c r="E3" s="27" t="s">
        <v>0</v>
      </c>
      <c r="F3" s="58">
        <f>IF(MIN(C3*0.1,12170)=12170,C3-12170,C3*0.9)+IF(MIN(C4*0.1,12170)=12170,C4-12170,C4*0.9)</f>
        <v>108000</v>
      </c>
      <c r="G3" s="72"/>
      <c r="H3" s="64"/>
      <c r="I3" s="75"/>
      <c r="J3" s="89" t="s">
        <v>24</v>
      </c>
      <c r="K3" s="89"/>
      <c r="L3" s="89"/>
      <c r="M3" s="89"/>
      <c r="N3" s="24"/>
      <c r="O3" s="24"/>
      <c r="P3" s="24"/>
      <c r="R3" s="16"/>
      <c r="Y3" s="17">
        <v>1.5</v>
      </c>
    </row>
    <row r="4" spans="2:25" ht="24" customHeight="1" x14ac:dyDescent="0.2">
      <c r="B4" s="9" t="s">
        <v>29</v>
      </c>
      <c r="C4" s="11">
        <v>0</v>
      </c>
      <c r="E4" s="28" t="s">
        <v>1</v>
      </c>
      <c r="F4" s="58">
        <f>F3/N</f>
        <v>54000</v>
      </c>
      <c r="G4" s="72"/>
      <c r="H4" s="64"/>
      <c r="I4" s="75"/>
      <c r="J4" s="4" t="s">
        <v>31</v>
      </c>
      <c r="K4" s="46">
        <v>21111</v>
      </c>
      <c r="M4" s="45"/>
      <c r="N4" s="24"/>
      <c r="O4" s="24"/>
      <c r="P4" s="24"/>
      <c r="R4" s="16"/>
      <c r="Y4" s="17">
        <v>2</v>
      </c>
    </row>
    <row r="5" spans="2:25" ht="24" customHeight="1" x14ac:dyDescent="0.2">
      <c r="B5" s="55" t="s">
        <v>35</v>
      </c>
      <c r="C5" s="54">
        <v>3</v>
      </c>
      <c r="E5" s="28" t="s">
        <v>22</v>
      </c>
      <c r="F5" s="58">
        <f>IF(C5=0,0,IF(C5&lt;=2,1510*C5,1510*2+1510*(C5-2)*2))</f>
        <v>6040</v>
      </c>
      <c r="G5" s="72"/>
      <c r="H5" s="64"/>
      <c r="I5" s="75"/>
      <c r="J5" s="4" t="s">
        <v>33</v>
      </c>
      <c r="K5" s="46">
        <v>9822</v>
      </c>
      <c r="N5" s="24"/>
      <c r="O5" s="24"/>
      <c r="P5" s="24"/>
      <c r="R5" s="16"/>
      <c r="Y5" s="17"/>
    </row>
    <row r="6" spans="2:25" ht="24" customHeight="1" thickBot="1" x14ac:dyDescent="0.25">
      <c r="B6" s="10" t="s">
        <v>3</v>
      </c>
      <c r="C6" s="12">
        <v>2</v>
      </c>
      <c r="E6" s="41" t="s">
        <v>2</v>
      </c>
      <c r="F6" s="59">
        <f>IF(QF&gt;TDbis,E15+(QF-TDbis)*D15,IF(QF&gt;TCbis,E14+(QF-TCbis)*D14,IF(QF&gt;TBbis,E13+(QF-TBbis)*D13,IF(QF&gt;TAbis,(QF-TAbis)*D12,0))))*N</f>
        <v>21110.880000000001</v>
      </c>
      <c r="G6" s="47"/>
      <c r="H6" s="65"/>
      <c r="I6" s="76"/>
      <c r="J6" s="4" t="s">
        <v>26</v>
      </c>
      <c r="K6" s="46">
        <f>K4-K5</f>
        <v>11289</v>
      </c>
      <c r="L6" s="25"/>
      <c r="M6" s="25"/>
      <c r="N6" s="45"/>
      <c r="O6" s="45"/>
      <c r="P6" s="45"/>
      <c r="Q6" s="18"/>
      <c r="R6" s="2"/>
      <c r="Y6" s="17">
        <v>2.5</v>
      </c>
    </row>
    <row r="7" spans="2:25" ht="24" customHeight="1" thickTop="1" x14ac:dyDescent="0.2">
      <c r="B7" s="38"/>
      <c r="C7" s="38"/>
      <c r="E7" s="39"/>
      <c r="F7" s="45"/>
      <c r="G7" s="56"/>
      <c r="H7" s="66"/>
      <c r="I7" s="77"/>
      <c r="J7" s="87" t="s">
        <v>27</v>
      </c>
      <c r="K7" s="92">
        <f>K4-F5</f>
        <v>15071</v>
      </c>
      <c r="L7" s="33"/>
      <c r="M7" s="33"/>
      <c r="N7" s="45"/>
      <c r="O7" s="45"/>
      <c r="P7" s="45"/>
      <c r="Q7" s="18"/>
      <c r="R7" s="45"/>
      <c r="Y7" s="17"/>
    </row>
    <row r="8" spans="2:25" ht="24" customHeight="1" x14ac:dyDescent="0.2">
      <c r="B8" s="45"/>
      <c r="C8" s="38"/>
      <c r="E8" s="39"/>
      <c r="F8" s="45"/>
      <c r="G8" s="56"/>
      <c r="H8" s="66"/>
      <c r="I8" s="77"/>
      <c r="J8" s="88"/>
      <c r="K8" s="93"/>
      <c r="L8" s="40"/>
      <c r="M8" s="26"/>
      <c r="O8" s="45"/>
      <c r="P8" s="45"/>
      <c r="Q8" s="18"/>
      <c r="R8" s="45"/>
      <c r="Y8" s="17"/>
    </row>
    <row r="9" spans="2:25" ht="24" customHeight="1" x14ac:dyDescent="0.2">
      <c r="B9" s="32"/>
      <c r="H9" s="67"/>
      <c r="I9" s="73"/>
      <c r="J9" s="26"/>
      <c r="K9" s="26"/>
      <c r="L9" s="26"/>
      <c r="M9" s="26"/>
      <c r="N9" s="25"/>
      <c r="Y9" s="17">
        <v>3</v>
      </c>
    </row>
    <row r="10" spans="2:25" ht="24" customHeight="1" x14ac:dyDescent="0.2">
      <c r="B10" s="96" t="s">
        <v>8</v>
      </c>
      <c r="C10" s="97"/>
      <c r="D10" s="97"/>
      <c r="E10" s="98"/>
      <c r="F10" s="90" t="s">
        <v>6</v>
      </c>
      <c r="G10" s="48"/>
      <c r="H10" s="68"/>
      <c r="I10" s="78"/>
      <c r="J10" s="26"/>
      <c r="K10" s="29"/>
      <c r="M10" s="31"/>
      <c r="N10" s="33"/>
      <c r="O10" s="25"/>
      <c r="P10" s="25"/>
      <c r="Q10" s="15" t="s">
        <v>7</v>
      </c>
      <c r="Y10" s="17">
        <v>3.5</v>
      </c>
    </row>
    <row r="11" spans="2:25" ht="24" customHeight="1" x14ac:dyDescent="0.2">
      <c r="B11" s="99"/>
      <c r="C11" s="100"/>
      <c r="D11" s="100"/>
      <c r="E11" s="101"/>
      <c r="F11" s="91"/>
      <c r="G11" s="49"/>
      <c r="H11" s="69"/>
      <c r="I11" s="79"/>
      <c r="J11" s="26"/>
      <c r="K11" s="26"/>
      <c r="L11" s="26"/>
      <c r="M11" s="26"/>
      <c r="N11" s="26"/>
      <c r="O11" s="33"/>
      <c r="P11" s="33"/>
      <c r="Y11" s="17">
        <v>4</v>
      </c>
    </row>
    <row r="12" spans="2:25" ht="24" customHeight="1" x14ac:dyDescent="0.2">
      <c r="B12" s="1">
        <v>9700</v>
      </c>
      <c r="C12" s="7">
        <v>0</v>
      </c>
      <c r="D12" s="8">
        <v>0.14000000000000001</v>
      </c>
      <c r="E12" s="14">
        <f>(B12-B11)*C12+E11</f>
        <v>0</v>
      </c>
      <c r="F12" s="60">
        <v>0</v>
      </c>
      <c r="G12" s="50"/>
      <c r="H12" s="70"/>
      <c r="I12" s="80"/>
      <c r="M12" s="26"/>
      <c r="N12" s="26"/>
      <c r="O12" s="26"/>
      <c r="P12" s="42" t="s">
        <v>23</v>
      </c>
      <c r="Q12" s="15"/>
      <c r="Y12" s="17">
        <v>4.5</v>
      </c>
    </row>
    <row r="13" spans="2:25" ht="24" customHeight="1" x14ac:dyDescent="0.2">
      <c r="B13" s="1">
        <v>26791</v>
      </c>
      <c r="C13" s="7">
        <v>0.14000000000000001</v>
      </c>
      <c r="D13" s="8">
        <f>C14</f>
        <v>0.3</v>
      </c>
      <c r="E13" s="14">
        <f>(B13-B12)*C13+E12</f>
        <v>2392.7400000000002</v>
      </c>
      <c r="F13" s="50">
        <f>($F$3*C13)-(1358*N)</f>
        <v>12404.000000000002</v>
      </c>
      <c r="G13" s="50"/>
      <c r="H13" s="70"/>
      <c r="I13" s="80"/>
      <c r="J13" s="26"/>
      <c r="K13" s="26"/>
      <c r="L13" s="26"/>
      <c r="M13" s="26"/>
      <c r="O13" s="26"/>
      <c r="P13" s="26"/>
      <c r="Q13" s="16"/>
      <c r="Y13" s="17">
        <v>5</v>
      </c>
    </row>
    <row r="14" spans="2:25" ht="24" customHeight="1" x14ac:dyDescent="0.2">
      <c r="B14" s="1">
        <v>71826</v>
      </c>
      <c r="C14" s="7">
        <v>0.3</v>
      </c>
      <c r="D14" s="8">
        <f>C15</f>
        <v>0.41</v>
      </c>
      <c r="E14" s="14">
        <f>(B14-B13)*C14+E13</f>
        <v>15903.24</v>
      </c>
      <c r="F14" s="50">
        <f>($F$3*C14)-(5644.56*N)</f>
        <v>21110.879999999997</v>
      </c>
      <c r="G14" s="50"/>
      <c r="H14" s="70"/>
      <c r="I14" s="80"/>
      <c r="J14" s="26"/>
      <c r="K14" s="26"/>
      <c r="L14" s="26"/>
      <c r="M14" s="26"/>
      <c r="N14" s="26"/>
      <c r="O14" s="30"/>
      <c r="Q14" s="21" t="s">
        <v>20</v>
      </c>
      <c r="R14" s="16"/>
      <c r="Y14" s="17">
        <v>5.5</v>
      </c>
    </row>
    <row r="15" spans="2:25" ht="24" customHeight="1" x14ac:dyDescent="0.2">
      <c r="B15" s="1">
        <v>152108</v>
      </c>
      <c r="C15" s="7">
        <v>0.41</v>
      </c>
      <c r="D15" s="8">
        <f>C16</f>
        <v>0.45</v>
      </c>
      <c r="E15" s="14">
        <f>(B15-B14)*C15+E14</f>
        <v>48818.859999999993</v>
      </c>
      <c r="F15" s="50">
        <f>($F$3*C15)-(13545.42*N)</f>
        <v>17189.16</v>
      </c>
      <c r="G15" s="50"/>
      <c r="H15" s="70"/>
      <c r="I15" s="80"/>
      <c r="J15" s="89" t="s">
        <v>25</v>
      </c>
      <c r="K15" s="89"/>
      <c r="L15" s="89"/>
      <c r="M15" s="89"/>
      <c r="N15" s="26"/>
      <c r="O15" s="26"/>
      <c r="P15" s="26"/>
      <c r="Q15" s="16"/>
      <c r="R15" s="20"/>
      <c r="Y15" s="17">
        <v>6</v>
      </c>
    </row>
    <row r="16" spans="2:25" ht="24" customHeight="1" x14ac:dyDescent="0.2">
      <c r="B16" s="1"/>
      <c r="C16" s="7">
        <v>0.45</v>
      </c>
      <c r="D16" s="8"/>
      <c r="E16" s="14"/>
      <c r="F16" s="50">
        <f>($F$3*C16)-(19629.74*N)</f>
        <v>9340.5199999999968</v>
      </c>
      <c r="G16" s="50"/>
      <c r="H16" s="70"/>
      <c r="I16" s="80"/>
      <c r="J16" s="56"/>
      <c r="K16" s="56"/>
      <c r="L16" s="56"/>
      <c r="M16" s="56"/>
      <c r="N16" s="26"/>
      <c r="O16" s="26"/>
      <c r="P16" s="26"/>
      <c r="Q16" s="21" t="s">
        <v>21</v>
      </c>
      <c r="R16" s="16"/>
      <c r="Y16" s="17">
        <v>6.5</v>
      </c>
    </row>
    <row r="17" spans="1:25" ht="24" customHeight="1" x14ac:dyDescent="0.2">
      <c r="B17" s="1"/>
      <c r="C17" s="7"/>
      <c r="D17" s="8"/>
      <c r="E17" s="14"/>
      <c r="F17" s="61"/>
      <c r="G17" s="50"/>
      <c r="H17" s="70"/>
      <c r="I17" s="80"/>
      <c r="J17" s="4" t="s">
        <v>32</v>
      </c>
      <c r="K17" s="46">
        <v>30735</v>
      </c>
      <c r="N17" s="26"/>
      <c r="O17" s="26"/>
      <c r="P17" s="26"/>
      <c r="Y17" s="17">
        <v>7</v>
      </c>
    </row>
    <row r="18" spans="1:25" ht="24" customHeight="1" x14ac:dyDescent="0.2">
      <c r="A18" s="13"/>
      <c r="B18" s="51"/>
      <c r="C18" s="52"/>
      <c r="D18" s="53"/>
      <c r="E18" s="51"/>
      <c r="F18" s="26"/>
      <c r="G18" s="26"/>
      <c r="H18" s="67"/>
      <c r="I18" s="73"/>
      <c r="J18" s="4" t="s">
        <v>34</v>
      </c>
      <c r="K18" s="46">
        <v>15466</v>
      </c>
      <c r="R18" s="18"/>
    </row>
    <row r="19" spans="1:25" ht="15.95" customHeight="1" x14ac:dyDescent="0.2">
      <c r="A19" s="81"/>
      <c r="B19" s="82"/>
      <c r="C19" s="83"/>
      <c r="D19" s="84"/>
      <c r="E19" s="82"/>
      <c r="F19" s="85"/>
      <c r="G19" s="86"/>
      <c r="H19" s="67"/>
      <c r="I19" s="73"/>
      <c r="J19" s="4" t="s">
        <v>26</v>
      </c>
      <c r="K19" s="46">
        <f>K17-K18</f>
        <v>15269</v>
      </c>
      <c r="L19" s="22"/>
      <c r="M19" s="22"/>
    </row>
    <row r="20" spans="1:25" ht="24" customHeight="1" x14ac:dyDescent="0.2">
      <c r="A20" s="13"/>
      <c r="B20" s="51"/>
      <c r="C20" s="52"/>
      <c r="D20" s="53"/>
      <c r="H20" s="67"/>
      <c r="I20" s="73"/>
      <c r="J20" s="87" t="s">
        <v>27</v>
      </c>
      <c r="K20" s="92">
        <f>K17-F5</f>
        <v>24695</v>
      </c>
    </row>
    <row r="21" spans="1:25" ht="24" customHeight="1" x14ac:dyDescent="0.2">
      <c r="A21" s="13"/>
      <c r="B21" s="37" t="s">
        <v>36</v>
      </c>
      <c r="C21" s="52"/>
      <c r="D21" s="53"/>
      <c r="E21" s="51"/>
      <c r="F21" s="26"/>
      <c r="G21" s="26"/>
      <c r="H21" s="67"/>
      <c r="I21" s="73"/>
      <c r="J21" s="88"/>
      <c r="K21" s="93"/>
      <c r="N21" s="22"/>
      <c r="O21" s="22"/>
      <c r="P21" s="22"/>
    </row>
    <row r="22" spans="1:25" ht="24" customHeight="1" x14ac:dyDescent="0.2">
      <c r="A22" s="13"/>
      <c r="B22" s="51"/>
      <c r="C22" s="52"/>
      <c r="D22" s="53"/>
      <c r="E22" s="51"/>
      <c r="F22" s="26"/>
      <c r="G22" s="26"/>
      <c r="H22" s="67"/>
      <c r="I22" s="73"/>
    </row>
    <row r="23" spans="1:25" ht="24" customHeight="1" x14ac:dyDescent="0.2">
      <c r="A23" s="13"/>
      <c r="B23" s="51"/>
      <c r="C23" s="52"/>
      <c r="D23" s="104" t="s">
        <v>37</v>
      </c>
      <c r="E23" s="104"/>
      <c r="F23" s="104"/>
      <c r="G23" s="57"/>
      <c r="H23" s="67"/>
      <c r="I23" s="73"/>
    </row>
    <row r="24" spans="1:25" ht="24" customHeight="1" x14ac:dyDescent="0.2">
      <c r="A24" s="13"/>
      <c r="B24" s="51"/>
      <c r="C24" s="52"/>
      <c r="D24" s="53"/>
      <c r="E24" s="51"/>
      <c r="F24" s="26"/>
      <c r="G24" s="26"/>
      <c r="H24" s="67"/>
      <c r="I24" s="73"/>
      <c r="J24" s="43"/>
      <c r="K24" s="43"/>
      <c r="L24" s="43"/>
      <c r="M24" s="43"/>
    </row>
    <row r="25" spans="1:25" ht="24" customHeight="1" x14ac:dyDescent="0.2">
      <c r="A25" s="13"/>
      <c r="C25" s="52"/>
      <c r="D25" s="53"/>
      <c r="E25" s="51"/>
      <c r="F25" s="26"/>
      <c r="G25" s="26"/>
      <c r="H25" s="67"/>
      <c r="I25" s="73"/>
      <c r="J25" s="43"/>
      <c r="K25" s="43"/>
      <c r="L25" s="43"/>
      <c r="M25" s="43"/>
    </row>
    <row r="26" spans="1:25" s="43" customFormat="1" ht="24" customHeight="1" x14ac:dyDescent="0.2">
      <c r="B26" s="51"/>
      <c r="C26" s="52"/>
      <c r="D26" s="53"/>
      <c r="E26" s="51"/>
      <c r="F26" s="26"/>
      <c r="G26" s="26"/>
      <c r="H26" s="67"/>
      <c r="I26" s="73"/>
      <c r="J26" s="3"/>
      <c r="K26" s="29"/>
      <c r="L26" s="3"/>
      <c r="M26" s="31"/>
    </row>
    <row r="27" spans="1:25" s="43" customFormat="1" ht="24" customHeight="1" x14ac:dyDescent="0.2">
      <c r="B27" s="3"/>
      <c r="C27" s="4" t="s">
        <v>31</v>
      </c>
      <c r="D27" s="3"/>
      <c r="E27" s="46">
        <v>219788</v>
      </c>
      <c r="F27" s="3"/>
      <c r="G27" s="3"/>
      <c r="H27" s="67"/>
      <c r="I27" s="73"/>
      <c r="J27" s="3"/>
      <c r="K27" s="3"/>
      <c r="L27" s="3"/>
      <c r="M27" s="3"/>
    </row>
    <row r="28" spans="1:25" ht="24" customHeight="1" x14ac:dyDescent="0.2">
      <c r="A28" s="36"/>
      <c r="C28" s="4" t="s">
        <v>33</v>
      </c>
      <c r="E28" s="46">
        <v>181839</v>
      </c>
      <c r="H28" s="63"/>
      <c r="I28" s="74"/>
      <c r="O28" s="30"/>
    </row>
    <row r="29" spans="1:25" ht="24" customHeight="1" x14ac:dyDescent="0.2">
      <c r="C29" s="4" t="s">
        <v>26</v>
      </c>
      <c r="E29" s="46">
        <f>E27-E28</f>
        <v>37949</v>
      </c>
      <c r="H29" s="67"/>
      <c r="I29" s="73"/>
    </row>
    <row r="30" spans="1:25" ht="24" customHeight="1" x14ac:dyDescent="0.2">
      <c r="C30" s="87" t="s">
        <v>27</v>
      </c>
      <c r="E30" s="92">
        <f>E27-F5</f>
        <v>213748</v>
      </c>
      <c r="H30" s="67"/>
      <c r="I30" s="73"/>
    </row>
    <row r="31" spans="1:25" ht="24" customHeight="1" x14ac:dyDescent="0.2">
      <c r="C31" s="88"/>
      <c r="E31" s="93"/>
      <c r="H31" s="67"/>
      <c r="I31" s="73"/>
    </row>
    <row r="32" spans="1:25" ht="24" customHeight="1" x14ac:dyDescent="0.2">
      <c r="B32" s="34"/>
      <c r="C32" s="6"/>
      <c r="H32" s="67"/>
      <c r="I32" s="73"/>
    </row>
    <row r="33" spans="2:9" ht="24" customHeight="1" x14ac:dyDescent="0.2">
      <c r="B33" s="35"/>
      <c r="C33" s="6"/>
      <c r="H33" s="67"/>
      <c r="I33" s="73"/>
    </row>
    <row r="34" spans="2:9" ht="24" customHeight="1" x14ac:dyDescent="0.2">
      <c r="B34" s="35"/>
      <c r="C34" s="6"/>
      <c r="H34" s="67"/>
      <c r="I34" s="73"/>
    </row>
    <row r="35" spans="2:9" ht="24" customHeight="1" x14ac:dyDescent="0.2">
      <c r="B35" s="43"/>
      <c r="C35" s="44"/>
      <c r="D35" s="43"/>
      <c r="E35" s="43"/>
      <c r="F35" s="43"/>
      <c r="G35" s="43"/>
      <c r="H35" s="67"/>
      <c r="I35" s="73"/>
    </row>
    <row r="36" spans="2:9" ht="24" customHeight="1" x14ac:dyDescent="0.2">
      <c r="B36" s="43"/>
      <c r="C36" s="44"/>
      <c r="D36" s="43"/>
      <c r="E36" s="43"/>
      <c r="F36" s="43"/>
      <c r="G36" s="43"/>
      <c r="H36" s="67"/>
      <c r="I36" s="73"/>
    </row>
    <row r="37" spans="2:9" ht="24" customHeight="1" x14ac:dyDescent="0.2">
      <c r="B37" s="36"/>
      <c r="C37" s="31"/>
      <c r="E37" s="30"/>
      <c r="F37" s="23"/>
      <c r="G37" s="23"/>
      <c r="H37" s="67"/>
      <c r="I37" s="73"/>
    </row>
    <row r="38" spans="2:9" ht="24" customHeight="1" x14ac:dyDescent="0.2">
      <c r="H38" s="67"/>
      <c r="I38" s="73"/>
    </row>
    <row r="39" spans="2:9" ht="24" customHeight="1" x14ac:dyDescent="0.2">
      <c r="C39" s="6">
        <v>8.5</v>
      </c>
      <c r="H39" s="67"/>
      <c r="I39" s="73"/>
    </row>
    <row r="40" spans="2:9" ht="24" customHeight="1" x14ac:dyDescent="0.2">
      <c r="C40" s="6">
        <v>9</v>
      </c>
      <c r="H40" s="67"/>
      <c r="I40" s="73"/>
    </row>
    <row r="41" spans="2:9" ht="24" customHeight="1" x14ac:dyDescent="0.2">
      <c r="C41" s="6">
        <v>9.5</v>
      </c>
      <c r="H41" s="71"/>
      <c r="I41" s="73"/>
    </row>
    <row r="42" spans="2:9" ht="24" customHeight="1" x14ac:dyDescent="0.2">
      <c r="C42" s="6">
        <v>10</v>
      </c>
    </row>
    <row r="50" spans="3:3" ht="24" customHeight="1" x14ac:dyDescent="0.2">
      <c r="C50" s="3"/>
    </row>
  </sheetData>
  <sheetProtection password="F541" sheet="1" objects="1" scenarios="1"/>
  <mergeCells count="13">
    <mergeCell ref="B2:C2"/>
    <mergeCell ref="B10:E11"/>
    <mergeCell ref="E2:F2"/>
    <mergeCell ref="J3:M3"/>
    <mergeCell ref="D23:F23"/>
    <mergeCell ref="C30:C31"/>
    <mergeCell ref="J15:M15"/>
    <mergeCell ref="J7:J8"/>
    <mergeCell ref="J20:J21"/>
    <mergeCell ref="F10:F11"/>
    <mergeCell ref="K7:K8"/>
    <mergeCell ref="K20:K21"/>
    <mergeCell ref="E30:E31"/>
  </mergeCells>
  <phoneticPr fontId="0" type="noConversion"/>
  <conditionalFormatting sqref="F12:I17 O15:P17 O12:P13 F21:G22 F24:G26 F18:G19 N16:N17">
    <cfRule type="expression" dxfId="4" priority="4">
      <formula>INT($F12)=INT($F$6)</formula>
    </cfRule>
  </conditionalFormatting>
  <conditionalFormatting sqref="J7 C30">
    <cfRule type="expression" dxfId="3" priority="6">
      <formula>INT($F12)=INT($F$6)</formula>
    </cfRule>
  </conditionalFormatting>
  <conditionalFormatting sqref="J13:L13 M11:M13 K9:M9 L8:M8 J9:J11 K11:L11 J14:M14">
    <cfRule type="expression" dxfId="2" priority="7">
      <formula>INT($F12)=INT($F$6)</formula>
    </cfRule>
  </conditionalFormatting>
  <conditionalFormatting sqref="N11:N12 N14:N15">
    <cfRule type="expression" dxfId="1" priority="8">
      <formula>INT($F12)=INT($F$6)</formula>
    </cfRule>
  </conditionalFormatting>
  <conditionalFormatting sqref="J20">
    <cfRule type="expression" dxfId="0" priority="19">
      <formula>INT($F32)=INT($F$6)</formula>
    </cfRule>
  </conditionalFormatting>
  <hyperlinks>
    <hyperlink ref="Q10" r:id="rId1"/>
    <hyperlink ref="Q14" r:id="rId2"/>
    <hyperlink ref="Q16" r:id="rId3"/>
    <hyperlink ref="P12" r:id="rId4"/>
  </hyperlinks>
  <pageMargins left="0.78740157499999996" right="0.78740157499999996" top="0.984251969" bottom="0.984251969" header="0.4921259845" footer="0.4921259845"/>
  <pageSetup paperSize="9" orientation="portrait" r:id="rId5"/>
  <headerFooter alignWithMargins="0"/>
  <drawing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:E9"/>
  <sheetViews>
    <sheetView workbookViewId="0">
      <selection activeCell="D12" sqref="D12"/>
    </sheetView>
  </sheetViews>
  <sheetFormatPr baseColWidth="10" defaultRowHeight="20.25" x14ac:dyDescent="0.3"/>
  <cols>
    <col min="1" max="1" width="11.42578125" style="19"/>
    <col min="2" max="2" width="43.28515625" style="19" bestFit="1" customWidth="1"/>
    <col min="3" max="4" width="11.42578125" style="19"/>
    <col min="5" max="5" width="43.28515625" style="19" bestFit="1" customWidth="1"/>
    <col min="6" max="16384" width="11.42578125" style="19"/>
  </cols>
  <sheetData>
    <row r="4" spans="2:5" x14ac:dyDescent="0.3">
      <c r="B4" s="19" t="s">
        <v>9</v>
      </c>
      <c r="E4" s="19" t="s">
        <v>15</v>
      </c>
    </row>
    <row r="5" spans="2:5" x14ac:dyDescent="0.3">
      <c r="B5" s="19" t="s">
        <v>10</v>
      </c>
      <c r="E5" s="19" t="s">
        <v>16</v>
      </c>
    </row>
    <row r="6" spans="2:5" x14ac:dyDescent="0.3">
      <c r="B6" s="19" t="s">
        <v>11</v>
      </c>
      <c r="E6" s="19" t="s">
        <v>17</v>
      </c>
    </row>
    <row r="7" spans="2:5" x14ac:dyDescent="0.3">
      <c r="B7" s="19" t="s">
        <v>12</v>
      </c>
      <c r="E7" s="19" t="s">
        <v>18</v>
      </c>
    </row>
    <row r="8" spans="2:5" x14ac:dyDescent="0.3">
      <c r="B8" s="19" t="s">
        <v>13</v>
      </c>
      <c r="E8" s="19" t="s">
        <v>19</v>
      </c>
    </row>
    <row r="9" spans="2:5" x14ac:dyDescent="0.3">
      <c r="B9" s="19" t="s">
        <v>14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6</vt:i4>
      </vt:variant>
    </vt:vector>
  </HeadingPairs>
  <TitlesOfParts>
    <vt:vector size="8" baseType="lpstr">
      <vt:lpstr> </vt:lpstr>
      <vt:lpstr>Feuil1</vt:lpstr>
      <vt:lpstr>N</vt:lpstr>
      <vt:lpstr>QF</vt:lpstr>
      <vt:lpstr>TAbis</vt:lpstr>
      <vt:lpstr>TBbis</vt:lpstr>
      <vt:lpstr>TCbis</vt:lpstr>
      <vt:lpstr>TDbis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2013-02-03T22:36:42Z</dcterms:created>
  <dcterms:modified xsi:type="dcterms:W3CDTF">2016-03-02T10:18:26Z</dcterms:modified>
</cp:coreProperties>
</file>