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200" windowHeight="7020" activeTab="1"/>
  </bookViews>
  <sheets>
    <sheet name="base de données" sheetId="1" r:id="rId1"/>
    <sheet name="soumission" sheetId="2" r:id="rId2"/>
    <sheet name="liste déroulante" sheetId="3" r:id="rId3"/>
  </sheets>
  <calcPr calcId="144525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2" l="1" a="1"/>
  <c r="B13" i="2" s="1"/>
  <c r="B14" i="2" a="1"/>
  <c r="B14" i="2" s="1"/>
  <c r="B12" i="2" a="1"/>
  <c r="B12" i="2" s="1"/>
  <c r="B8" i="2" l="1" a="1"/>
  <c r="B8" i="2" s="1"/>
  <c r="B9" i="2" a="1"/>
  <c r="B9" i="2" s="1"/>
  <c r="B10" i="2" a="1"/>
  <c r="B10" i="2" s="1"/>
  <c r="B7" i="2" a="1"/>
  <c r="B7" i="2" s="1"/>
  <c r="B3" i="2" l="1" a="1"/>
  <c r="B3" i="2" s="1"/>
  <c r="B4" i="2" a="1"/>
  <c r="B4" i="2" s="1"/>
  <c r="B2" i="2" a="1"/>
  <c r="B2" i="2" s="1"/>
  <c r="D3" i="2" l="1"/>
  <c r="E3" i="2" s="1"/>
  <c r="D4" i="2"/>
  <c r="E4" i="2" s="1"/>
  <c r="D5" i="2"/>
  <c r="E5" i="2" s="1"/>
  <c r="D6" i="2"/>
  <c r="E6" i="2" s="1"/>
  <c r="D7" i="2"/>
  <c r="E7" i="2" s="1"/>
  <c r="D8" i="2"/>
  <c r="E8" i="2" s="1"/>
  <c r="D9" i="2"/>
  <c r="E9" i="2" s="1"/>
  <c r="D10" i="2"/>
  <c r="E10" i="2" s="1"/>
  <c r="D11" i="2"/>
  <c r="E11" i="2" s="1"/>
  <c r="D12" i="2"/>
  <c r="E12" i="2" s="1"/>
  <c r="D13" i="2"/>
  <c r="E13" i="2" s="1"/>
  <c r="D14" i="2"/>
  <c r="E14" i="2" s="1"/>
  <c r="D15" i="2"/>
  <c r="E15" i="2" s="1"/>
  <c r="D16" i="2"/>
  <c r="E16" i="2" s="1"/>
  <c r="D17" i="2"/>
  <c r="E17" i="2" s="1"/>
  <c r="D18" i="2"/>
  <c r="E18" i="2" s="1"/>
  <c r="D2" i="2"/>
  <c r="E2" i="2" s="1"/>
  <c r="E19" i="2" l="1"/>
  <c r="E22" i="2" s="1"/>
</calcChain>
</file>

<file path=xl/sharedStrings.xml><?xml version="1.0" encoding="utf-8"?>
<sst xmlns="http://schemas.openxmlformats.org/spreadsheetml/2006/main" count="37" uniqueCount="25">
  <si>
    <t>Type de mur</t>
  </si>
  <si>
    <t>Mur 1</t>
  </si>
  <si>
    <t>Mur 2</t>
  </si>
  <si>
    <t>Mur 3</t>
  </si>
  <si>
    <t>Produits</t>
  </si>
  <si>
    <t>Prix linéaire</t>
  </si>
  <si>
    <t>SOUS TOTAL</t>
  </si>
  <si>
    <t>MONTANT À PAYER</t>
  </si>
  <si>
    <t>TPS</t>
  </si>
  <si>
    <t>TVQ</t>
  </si>
  <si>
    <t>Total</t>
  </si>
  <si>
    <t>Prix/pied linéaire</t>
  </si>
  <si>
    <t>Type</t>
  </si>
  <si>
    <t>Charpente 1</t>
  </si>
  <si>
    <t>Isolant 1</t>
  </si>
  <si>
    <t>Clous et Vis 1</t>
  </si>
  <si>
    <t>Charpente 2</t>
  </si>
  <si>
    <t>Isolant 2</t>
  </si>
  <si>
    <t>Clous et Vis 2</t>
  </si>
  <si>
    <t>Charpente 3</t>
  </si>
  <si>
    <t>Isolant 3</t>
  </si>
  <si>
    <t>Clous et Vis 3</t>
  </si>
  <si>
    <t>Quantité</t>
  </si>
  <si>
    <t>Mur 4</t>
  </si>
  <si>
    <t>Composantes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</si>
</sst>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* #,##0.00_)\ &quot;$&quot;_ ;_ * \(#,##0.00\)\ &quot;$&quot;_ ;_ * &quot;-&quot;??_)\ &quot;$&quot;_ ;_ @_ "/>
    <numFmt numFmtId="165" formatCode="_ * #,##0.00_)\ [$$-C0C]_ ;_ * \(#,##0.00\)\ [$$-C0C]_ ;_ * &quot;-&quot;??_)\ [$$-C0C]_ ;_ @_ "/>
    <numFmt numFmtId="166" formatCode="#,##0.00\ [$$-C0C];[Red]#,##0.00\ [$$-C0C]"/>
  </numFmts>
  <fonts count="6" x14ac:knownFonts="1">
    <font>
      <sz val="11"/>
      <color theme="1"/>
      <name val="Calibri Light"/>
      <family val="2"/>
    </font>
    <font>
      <sz val="11"/>
      <color theme="1"/>
      <name val="Calibri Light"/>
      <family val="2"/>
    </font>
    <font>
      <b/>
      <sz val="11"/>
      <color theme="1"/>
      <name val="Calibri Light"/>
      <family val="2"/>
    </font>
    <font>
      <sz val="10"/>
      <name val="Arial"/>
      <family val="2"/>
    </font>
    <font>
      <sz val="12"/>
      <color theme="3"/>
      <name val="Arial"/>
      <family val="2"/>
    </font>
    <font>
      <b/>
      <sz val="12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28">
    <xf numFmtId="0" fontId="0" fillId="0" borderId="0" xfId="0"/>
    <xf numFmtId="164" fontId="0" fillId="0" borderId="0" xfId="1" applyFont="1"/>
    <xf numFmtId="0" fontId="2" fillId="0" borderId="0" xfId="0" applyFont="1"/>
    <xf numFmtId="164" fontId="2" fillId="0" borderId="0" xfId="1" applyFont="1"/>
    <xf numFmtId="164" fontId="4" fillId="0" borderId="1" xfId="1" applyFont="1" applyBorder="1" applyAlignment="1">
      <alignment horizontal="right" vertical="center"/>
    </xf>
    <xf numFmtId="0" fontId="4" fillId="0" borderId="0" xfId="2" applyFont="1" applyBorder="1" applyAlignment="1">
      <alignment vertical="center"/>
    </xf>
    <xf numFmtId="0" fontId="4" fillId="0" borderId="0" xfId="2" applyFont="1" applyBorder="1" applyAlignment="1">
      <alignment horizontal="left" vertical="center"/>
    </xf>
    <xf numFmtId="164" fontId="4" fillId="0" borderId="2" xfId="1" applyFont="1" applyFill="1" applyBorder="1" applyAlignment="1">
      <alignment horizontal="right" vertical="center"/>
    </xf>
    <xf numFmtId="0" fontId="4" fillId="0" borderId="0" xfId="2" applyFont="1" applyAlignment="1">
      <alignment horizontal="left" vertical="center"/>
    </xf>
    <xf numFmtId="166" fontId="5" fillId="0" borderId="0" xfId="2" applyNumberFormat="1" applyFont="1" applyFill="1" applyBorder="1" applyAlignment="1">
      <alignment horizontal="right" vertical="center"/>
    </xf>
    <xf numFmtId="164" fontId="5" fillId="0" borderId="0" xfId="1" applyFont="1" applyFill="1" applyBorder="1" applyAlignment="1">
      <alignment horizontal="right" vertical="center"/>
    </xf>
    <xf numFmtId="164" fontId="4" fillId="0" borderId="0" xfId="1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NumberFormat="1" applyFont="1" applyBorder="1" applyAlignment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164" fontId="4" fillId="0" borderId="4" xfId="1" applyFont="1" applyBorder="1" applyAlignment="1">
      <alignment horizontal="right" vertical="center"/>
    </xf>
    <xf numFmtId="0" fontId="4" fillId="0" borderId="5" xfId="2" applyFont="1" applyFill="1" applyBorder="1" applyAlignment="1">
      <alignment horizontal="center" vertical="center"/>
    </xf>
    <xf numFmtId="164" fontId="4" fillId="0" borderId="5" xfId="1" applyFont="1" applyFill="1" applyBorder="1" applyAlignment="1">
      <alignment horizontal="center" vertical="center"/>
    </xf>
    <xf numFmtId="0" fontId="4" fillId="0" borderId="5" xfId="0" applyNumberFormat="1" applyFont="1" applyBorder="1" applyAlignment="1">
      <alignment vertical="center"/>
    </xf>
    <xf numFmtId="0" fontId="4" fillId="0" borderId="5" xfId="0" applyNumberFormat="1" applyFont="1" applyBorder="1" applyAlignment="1">
      <alignment horizontal="center" vertical="center"/>
    </xf>
    <xf numFmtId="164" fontId="4" fillId="0" borderId="5" xfId="1" applyFont="1" applyBorder="1" applyAlignment="1">
      <alignment horizontal="right" vertical="center"/>
    </xf>
    <xf numFmtId="0" fontId="4" fillId="0" borderId="5" xfId="0" applyNumberFormat="1" applyFont="1" applyBorder="1" applyAlignment="1">
      <alignment horizontal="left" vertical="center"/>
    </xf>
    <xf numFmtId="0" fontId="4" fillId="0" borderId="5" xfId="0" applyFont="1" applyBorder="1" applyAlignment="1">
      <alignment vertical="center"/>
    </xf>
    <xf numFmtId="0" fontId="4" fillId="0" borderId="4" xfId="0" applyNumberFormat="1" applyFont="1" applyBorder="1" applyAlignment="1">
      <alignment vertical="center"/>
    </xf>
    <xf numFmtId="165" fontId="4" fillId="0" borderId="1" xfId="2" applyNumberFormat="1" applyFont="1" applyBorder="1" applyAlignment="1">
      <alignment horizontal="right" vertical="center"/>
    </xf>
    <xf numFmtId="165" fontId="4" fillId="0" borderId="3" xfId="2" applyNumberFormat="1" applyFont="1" applyFill="1" applyBorder="1" applyAlignment="1">
      <alignment horizontal="right" vertical="center"/>
    </xf>
    <xf numFmtId="165" fontId="4" fillId="0" borderId="1" xfId="2" applyNumberFormat="1" applyFont="1" applyFill="1" applyBorder="1" applyAlignment="1">
      <alignment horizontal="right" vertical="center"/>
    </xf>
  </cellXfs>
  <cellStyles count="3">
    <cellStyle name="Monétaire" xfId="1" builtinId="4"/>
    <cellStyle name="Normal" xfId="0" builtinId="0"/>
    <cellStyle name="Normal 2" xfId="2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B2" sqref="B2"/>
    </sheetView>
  </sheetViews>
  <sheetFormatPr baseColWidth="10" defaultRowHeight="15" x14ac:dyDescent="0.25"/>
  <cols>
    <col min="1" max="2" width="31.75" customWidth="1"/>
    <col min="3" max="3" width="10.75" style="1" customWidth="1"/>
  </cols>
  <sheetData>
    <row r="1" spans="1:3" x14ac:dyDescent="0.25">
      <c r="A1" s="2" t="s">
        <v>4</v>
      </c>
      <c r="B1" s="2" t="s">
        <v>0</v>
      </c>
      <c r="C1" s="3" t="s">
        <v>5</v>
      </c>
    </row>
    <row r="2" spans="1:3" x14ac:dyDescent="0.25">
      <c r="A2" t="s">
        <v>13</v>
      </c>
      <c r="B2" t="s">
        <v>1</v>
      </c>
      <c r="C2" s="1">
        <v>1.37</v>
      </c>
    </row>
    <row r="3" spans="1:3" x14ac:dyDescent="0.25">
      <c r="A3" t="s">
        <v>14</v>
      </c>
      <c r="B3" t="s">
        <v>1</v>
      </c>
      <c r="C3" s="1">
        <v>1.25</v>
      </c>
    </row>
    <row r="4" spans="1:3" x14ac:dyDescent="0.25">
      <c r="A4" t="s">
        <v>15</v>
      </c>
      <c r="B4" t="s">
        <v>1</v>
      </c>
      <c r="C4" s="1">
        <v>0.5</v>
      </c>
    </row>
    <row r="5" spans="1:3" x14ac:dyDescent="0.25">
      <c r="A5" t="s">
        <v>16</v>
      </c>
      <c r="B5" t="s">
        <v>2</v>
      </c>
      <c r="C5" s="1">
        <v>2.5</v>
      </c>
    </row>
    <row r="6" spans="1:3" x14ac:dyDescent="0.25">
      <c r="A6" t="s">
        <v>17</v>
      </c>
      <c r="B6" t="s">
        <v>2</v>
      </c>
      <c r="C6" s="1">
        <v>2.8</v>
      </c>
    </row>
    <row r="7" spans="1:3" x14ac:dyDescent="0.25">
      <c r="A7" t="s">
        <v>18</v>
      </c>
      <c r="B7" t="s">
        <v>2</v>
      </c>
      <c r="C7" s="1">
        <v>0.75</v>
      </c>
    </row>
    <row r="8" spans="1:3" x14ac:dyDescent="0.25">
      <c r="A8" t="s">
        <v>19</v>
      </c>
      <c r="B8" t="s">
        <v>3</v>
      </c>
      <c r="C8" s="1">
        <v>3</v>
      </c>
    </row>
    <row r="9" spans="1:3" x14ac:dyDescent="0.25">
      <c r="A9" t="s">
        <v>20</v>
      </c>
      <c r="B9" t="s">
        <v>3</v>
      </c>
      <c r="C9" s="1">
        <v>3.5</v>
      </c>
    </row>
    <row r="10" spans="1:3" x14ac:dyDescent="0.25">
      <c r="A10" t="s">
        <v>21</v>
      </c>
      <c r="B10" t="s">
        <v>3</v>
      </c>
      <c r="C10" s="1">
        <v>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B2" sqref="B2"/>
    </sheetView>
  </sheetViews>
  <sheetFormatPr baseColWidth="10" defaultRowHeight="20.100000000000001" customHeight="1" x14ac:dyDescent="0.25"/>
  <cols>
    <col min="1" max="1" width="9.75" style="12" customWidth="1"/>
    <col min="2" max="2" width="16.25" style="12" customWidth="1"/>
    <col min="3" max="3" width="15.75" style="12" customWidth="1"/>
    <col min="4" max="5" width="16.75" style="11" customWidth="1"/>
    <col min="6" max="16384" width="11" style="12"/>
  </cols>
  <sheetData>
    <row r="1" spans="1:5" ht="20.100000000000001" customHeight="1" x14ac:dyDescent="0.25">
      <c r="A1" s="17" t="s">
        <v>12</v>
      </c>
      <c r="B1" s="17" t="s">
        <v>24</v>
      </c>
      <c r="C1" s="17" t="s">
        <v>22</v>
      </c>
      <c r="D1" s="18" t="s">
        <v>11</v>
      </c>
      <c r="E1" s="18" t="s">
        <v>10</v>
      </c>
    </row>
    <row r="2" spans="1:5" ht="20.100000000000001" customHeight="1" x14ac:dyDescent="0.25">
      <c r="A2" s="19" t="s">
        <v>3</v>
      </c>
      <c r="B2" s="19" t="str">
        <f t="array" ref="B2">IF(ROW()-1&gt;COUNTIF('base de données'!B:B,$A$2),"",INDEX('base de données'!A:A,SMALL(IF('base de données'!B:B=$A$2,ROW(A:A),""),ROW()-1)))</f>
        <v>Charpente 3</v>
      </c>
      <c r="C2" s="20">
        <v>25</v>
      </c>
      <c r="D2" s="21">
        <f>IFERROR(VLOOKUP(soumission!B2,'base de données'!$A$1:$C$10,3),0)</f>
        <v>3</v>
      </c>
      <c r="E2" s="21">
        <f>C2*D2</f>
        <v>75</v>
      </c>
    </row>
    <row r="3" spans="1:5" ht="20.100000000000001" customHeight="1" x14ac:dyDescent="0.25">
      <c r="A3" s="22"/>
      <c r="B3" s="19" t="str">
        <f t="array" ref="B3">IF(ROW()-1&gt;COUNTIF('base de données'!B:B,$A$2),"",INDEX('base de données'!A:A,SMALL(IF('base de données'!B:B=$A$2,ROW(A:A),""),ROW()-1)))</f>
        <v>Isolant 3</v>
      </c>
      <c r="C3" s="20">
        <v>2</v>
      </c>
      <c r="D3" s="21">
        <f>IFERROR(VLOOKUP(soumission!B3,'base de données'!$A$1:$C$10,3),0)</f>
        <v>3.5</v>
      </c>
      <c r="E3" s="21">
        <f t="shared" ref="E3:E18" si="0">C3*D3</f>
        <v>7</v>
      </c>
    </row>
    <row r="4" spans="1:5" ht="20.100000000000001" customHeight="1" x14ac:dyDescent="0.25">
      <c r="A4" s="19"/>
      <c r="B4" s="19" t="str">
        <f t="array" ref="B4">IF(ROW()-1&gt;COUNTIF('base de données'!B:B,$A$2),"",INDEX('base de données'!A:A,SMALL(IF('base de données'!B:B=$A$2,ROW(A:A),""),ROW()-1)))</f>
        <v>Clous et Vis 3</v>
      </c>
      <c r="C4" s="20">
        <v>3</v>
      </c>
      <c r="D4" s="21">
        <f>IFERROR(VLOOKUP(soumission!B4,'base de données'!$A$1:$C$10,3),0)</f>
        <v>3</v>
      </c>
      <c r="E4" s="21">
        <f t="shared" si="0"/>
        <v>9</v>
      </c>
    </row>
    <row r="5" spans="1:5" ht="20.100000000000001" customHeight="1" x14ac:dyDescent="0.25">
      <c r="A5" s="23"/>
      <c r="B5" s="22"/>
      <c r="C5" s="20"/>
      <c r="D5" s="21">
        <f>IFERROR(VLOOKUP(soumission!B5,'base de données'!$A$1:$C$10,3),0)</f>
        <v>0</v>
      </c>
      <c r="E5" s="21">
        <f t="shared" si="0"/>
        <v>0</v>
      </c>
    </row>
    <row r="6" spans="1:5" ht="20.100000000000001" customHeight="1" x14ac:dyDescent="0.25">
      <c r="A6" s="22"/>
      <c r="B6" s="22"/>
      <c r="C6" s="20"/>
      <c r="D6" s="21">
        <f>IFERROR(VLOOKUP(soumission!B6,'base de données'!$A$1:$C$10,3),0)</f>
        <v>0</v>
      </c>
      <c r="E6" s="21">
        <f t="shared" si="0"/>
        <v>0</v>
      </c>
    </row>
    <row r="7" spans="1:5" ht="20.100000000000001" customHeight="1" x14ac:dyDescent="0.25">
      <c r="A7" s="22" t="s">
        <v>3</v>
      </c>
      <c r="B7" s="22" t="str">
        <f t="array" ref="B7">IF(ROW()-6&gt;COUNTIF('base de données'!B:B,$A$7),"",INDEX('base de données'!A:A,SMALL(IF('base de données'!B:B=$A$7,ROW(A:A),""),ROW()-6)))</f>
        <v>Charpente 3</v>
      </c>
      <c r="C7" s="20">
        <v>10</v>
      </c>
      <c r="D7" s="21">
        <f>IFERROR(VLOOKUP(soumission!B7,'base de données'!$A$1:$C$10,3),0)</f>
        <v>3</v>
      </c>
      <c r="E7" s="21">
        <f t="shared" si="0"/>
        <v>30</v>
      </c>
    </row>
    <row r="8" spans="1:5" ht="20.100000000000001" customHeight="1" x14ac:dyDescent="0.25">
      <c r="A8" s="19"/>
      <c r="B8" s="22" t="str">
        <f t="array" ref="B8">IF(ROW()-6&gt;COUNTIF('base de données'!B:B,$A$7),"",INDEX('base de données'!A:A,SMALL(IF('base de données'!B:B=$A$7,ROW(A:A),""),ROW()-6)))</f>
        <v>Isolant 3</v>
      </c>
      <c r="C8" s="20">
        <v>1</v>
      </c>
      <c r="D8" s="21">
        <f>IFERROR(VLOOKUP(soumission!B8,'base de données'!$A$1:$C$10,3),0)</f>
        <v>3.5</v>
      </c>
      <c r="E8" s="21">
        <f t="shared" si="0"/>
        <v>3.5</v>
      </c>
    </row>
    <row r="9" spans="1:5" ht="20.100000000000001" customHeight="1" x14ac:dyDescent="0.25">
      <c r="A9" s="22"/>
      <c r="B9" s="22" t="str">
        <f t="array" ref="B9">IF(ROW()-6&gt;COUNTIF('base de données'!B:B,$A$7),"",INDEX('base de données'!A:A,SMALL(IF('base de données'!B:B=$A$7,ROW(A:A),""),ROW()-6)))</f>
        <v>Clous et Vis 3</v>
      </c>
      <c r="C9" s="20">
        <v>2</v>
      </c>
      <c r="D9" s="21">
        <f>IFERROR(VLOOKUP(soumission!B9,'base de données'!$A$1:$C$10,3),0)</f>
        <v>3</v>
      </c>
      <c r="E9" s="21">
        <f t="shared" si="0"/>
        <v>6</v>
      </c>
    </row>
    <row r="10" spans="1:5" ht="20.100000000000001" customHeight="1" x14ac:dyDescent="0.25">
      <c r="A10" s="19"/>
      <c r="B10" s="22" t="str">
        <f t="array" ref="B10">IF(ROW()-6&gt;COUNTIF('base de données'!B:B,$A$7),"",INDEX('base de données'!A:A,SMALL(IF('base de données'!B:B=$A$7,ROW(A:A),""),ROW()-6)))</f>
        <v/>
      </c>
      <c r="C10" s="20"/>
      <c r="D10" s="21">
        <f>IFERROR(VLOOKUP(soumission!B10,'base de données'!$A$1:$C$10,3),0)</f>
        <v>0</v>
      </c>
      <c r="E10" s="21">
        <f t="shared" si="0"/>
        <v>0</v>
      </c>
    </row>
    <row r="11" spans="1:5" ht="20.100000000000001" customHeight="1" x14ac:dyDescent="0.25">
      <c r="A11" s="24"/>
      <c r="B11" s="24"/>
      <c r="C11" s="15"/>
      <c r="D11" s="16">
        <f>IFERROR(VLOOKUP(soumission!B11,'base de données'!$A$1:$C$10,3),0)</f>
        <v>0</v>
      </c>
      <c r="E11" s="16">
        <f t="shared" si="0"/>
        <v>0</v>
      </c>
    </row>
    <row r="12" spans="1:5" ht="20.100000000000001" customHeight="1" x14ac:dyDescent="0.25">
      <c r="A12" s="13" t="s">
        <v>1</v>
      </c>
      <c r="B12" s="13" t="str">
        <f t="array" ref="B12">IF(ROW()-11&gt;COUNTIF('base de données'!B:B,$A$12),"",INDEX('base de données'!A:A,SMALL(IF('base de données'!B:B=$A$12,ROW(A:A),""),ROW()-11)))</f>
        <v>Charpente 1</v>
      </c>
      <c r="C12" s="14">
        <v>15</v>
      </c>
      <c r="D12" s="4">
        <f>IFERROR(VLOOKUP(soumission!B12,'base de données'!$A$1:$C$10,3),0)</f>
        <v>1.37</v>
      </c>
      <c r="E12" s="4">
        <f t="shared" si="0"/>
        <v>20.55</v>
      </c>
    </row>
    <row r="13" spans="1:5" ht="20.100000000000001" customHeight="1" x14ac:dyDescent="0.25">
      <c r="A13" s="13"/>
      <c r="B13" s="13" t="str">
        <f t="array" ref="B13">IF(ROW()-11&gt;COUNTIF('base de données'!B:B,$A$12),"",INDEX('base de données'!A:A,SMALL(IF('base de données'!B:B=$A$12,ROW(A:A),""),ROW()-11)))</f>
        <v>Isolant 1</v>
      </c>
      <c r="C13" s="14">
        <v>3</v>
      </c>
      <c r="D13" s="4">
        <f>IFERROR(VLOOKUP(soumission!B13,'base de données'!$A$1:$C$10,3),0)</f>
        <v>3</v>
      </c>
      <c r="E13" s="4">
        <f t="shared" si="0"/>
        <v>9</v>
      </c>
    </row>
    <row r="14" spans="1:5" ht="20.100000000000001" customHeight="1" x14ac:dyDescent="0.25">
      <c r="A14" s="13"/>
      <c r="B14" s="13" t="str">
        <f t="array" ref="B14">IF(ROW()-11&gt;COUNTIF('base de données'!B:B,$A$12),"",INDEX('base de données'!A:A,SMALL(IF('base de données'!B:B=$A$12,ROW(A:A),""),ROW()-11)))</f>
        <v>Clous et Vis 1</v>
      </c>
      <c r="C14" s="14">
        <v>2</v>
      </c>
      <c r="D14" s="4">
        <f>IFERROR(VLOOKUP(soumission!B14,'base de données'!$A$1:$C$10,3),0)</f>
        <v>3</v>
      </c>
      <c r="E14" s="4">
        <f t="shared" si="0"/>
        <v>6</v>
      </c>
    </row>
    <row r="15" spans="1:5" ht="20.100000000000001" customHeight="1" x14ac:dyDescent="0.25">
      <c r="A15" s="13"/>
      <c r="B15" s="13"/>
      <c r="C15" s="14"/>
      <c r="D15" s="4">
        <f>IFERROR(VLOOKUP(soumission!B15,'base de données'!$A$1:$C$10,3),0)</f>
        <v>0</v>
      </c>
      <c r="E15" s="4">
        <f t="shared" si="0"/>
        <v>0</v>
      </c>
    </row>
    <row r="16" spans="1:5" ht="20.100000000000001" customHeight="1" x14ac:dyDescent="0.25">
      <c r="A16" s="13"/>
      <c r="B16" s="13"/>
      <c r="C16" s="14"/>
      <c r="D16" s="4">
        <f>IFERROR(VLOOKUP(soumission!B16,'base de données'!$A$1:$C$10,3),0)</f>
        <v>0</v>
      </c>
      <c r="E16" s="4">
        <f t="shared" si="0"/>
        <v>0</v>
      </c>
    </row>
    <row r="17" spans="1:5" ht="20.100000000000001" customHeight="1" x14ac:dyDescent="0.25">
      <c r="A17" s="13"/>
      <c r="B17" s="13"/>
      <c r="C17" s="14"/>
      <c r="D17" s="4">
        <f>IFERROR(VLOOKUP(soumission!B17,'base de données'!$A$1:$C$10,3),0)</f>
        <v>0</v>
      </c>
      <c r="E17" s="4">
        <f t="shared" si="0"/>
        <v>0</v>
      </c>
    </row>
    <row r="18" spans="1:5" ht="20.100000000000001" customHeight="1" x14ac:dyDescent="0.25">
      <c r="A18" s="13"/>
      <c r="B18" s="13"/>
      <c r="C18" s="14"/>
      <c r="D18" s="4">
        <f>IFERROR(VLOOKUP(soumission!B18,'base de données'!$A$1:$C$10,3),0)</f>
        <v>0</v>
      </c>
      <c r="E18" s="4">
        <f t="shared" si="0"/>
        <v>0</v>
      </c>
    </row>
    <row r="19" spans="1:5" ht="20.100000000000001" customHeight="1" x14ac:dyDescent="0.25">
      <c r="A19" s="5"/>
      <c r="B19" s="5"/>
      <c r="C19" s="25" t="s">
        <v>6</v>
      </c>
      <c r="D19" s="25"/>
      <c r="E19" s="4">
        <f>SUM(E2:E18)</f>
        <v>166.05</v>
      </c>
    </row>
    <row r="20" spans="1:5" ht="20.100000000000001" customHeight="1" x14ac:dyDescent="0.25">
      <c r="A20" s="5"/>
      <c r="B20" s="5"/>
      <c r="C20" s="25" t="s">
        <v>8</v>
      </c>
      <c r="D20" s="25"/>
      <c r="E20" s="4"/>
    </row>
    <row r="21" spans="1:5" ht="20.100000000000001" customHeight="1" x14ac:dyDescent="0.25">
      <c r="A21" s="5"/>
      <c r="B21" s="5"/>
      <c r="C21" s="25" t="s">
        <v>9</v>
      </c>
      <c r="D21" s="25"/>
      <c r="E21" s="4"/>
    </row>
    <row r="22" spans="1:5" ht="20.100000000000001" customHeight="1" x14ac:dyDescent="0.25">
      <c r="A22" s="6"/>
      <c r="B22" s="6"/>
      <c r="C22" s="26" t="s">
        <v>7</v>
      </c>
      <c r="D22" s="27"/>
      <c r="E22" s="7">
        <f>SUM(E19:E21)</f>
        <v>166.05</v>
      </c>
    </row>
    <row r="23" spans="1:5" ht="20.100000000000001" customHeight="1" x14ac:dyDescent="0.25">
      <c r="A23" s="8"/>
      <c r="B23" s="8"/>
      <c r="C23" s="9"/>
      <c r="D23" s="10"/>
    </row>
  </sheetData>
  <mergeCells count="4">
    <mergeCell ref="C19:D19"/>
    <mergeCell ref="C20:D20"/>
    <mergeCell ref="C21:D21"/>
    <mergeCell ref="C22:D22"/>
  </mergeCells>
  <conditionalFormatting sqref="D1:E1048576">
    <cfRule type="cellIs" dxfId="0" priority="1" operator="equal">
      <formula>0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déroulante'!$A$1:$A$4</xm:f>
          </x14:formula1>
          <xm:sqref>A2 A7 A12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</vt:lpstr>
      <vt:lpstr>soumission</vt:lpstr>
      <vt:lpstr>liste déroulante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Mélodie</dc:creator>
  <cp:lastModifiedBy>mb</cp:lastModifiedBy>
  <cp:lastPrinted>2018-03-09T19:24:19Z</cp:lastPrinted>
  <dcterms:created xsi:type="dcterms:W3CDTF">2018-03-09T19:18:26Z</dcterms:created>
  <dcterms:modified xsi:type="dcterms:W3CDTF">2018-03-10T07:36:15Z</dcterms:modified>
</cp:coreProperties>
</file>