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375" yWindow="465" windowWidth="28035" windowHeight="16440"/>
  </bookViews>
  <sheets>
    <sheet name="Feuil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3" i="1" l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D43" i="1"/>
  <c r="E42" i="1"/>
  <c r="AH42" i="1" l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D42" i="1"/>
  <c r="AH41" i="1"/>
  <c r="AH47" i="1" s="1"/>
  <c r="AG41" i="1"/>
  <c r="AG47" i="1" s="1"/>
  <c r="AF41" i="1"/>
  <c r="AF47" i="1" s="1"/>
  <c r="AE41" i="1"/>
  <c r="AE47" i="1" s="1"/>
  <c r="AD41" i="1"/>
  <c r="AD47" i="1" s="1"/>
  <c r="AC41" i="1"/>
  <c r="AC47" i="1" s="1"/>
  <c r="AB41" i="1"/>
  <c r="AB47" i="1" s="1"/>
  <c r="AA41" i="1"/>
  <c r="AA47" i="1" s="1"/>
  <c r="Z41" i="1"/>
  <c r="Z47" i="1" s="1"/>
  <c r="Y41" i="1"/>
  <c r="Y47" i="1" s="1"/>
  <c r="X41" i="1"/>
  <c r="X47" i="1" s="1"/>
  <c r="W41" i="1"/>
  <c r="W47" i="1" s="1"/>
  <c r="V41" i="1"/>
  <c r="V47" i="1" s="1"/>
  <c r="U41" i="1"/>
  <c r="U47" i="1" s="1"/>
  <c r="T41" i="1"/>
  <c r="T47" i="1" s="1"/>
  <c r="S41" i="1"/>
  <c r="S47" i="1" s="1"/>
  <c r="R41" i="1"/>
  <c r="R47" i="1" s="1"/>
  <c r="Q41" i="1"/>
  <c r="Q47" i="1" s="1"/>
  <c r="P41" i="1"/>
  <c r="P47" i="1" s="1"/>
  <c r="O41" i="1"/>
  <c r="O47" i="1" s="1"/>
  <c r="N41" i="1"/>
  <c r="N47" i="1" s="1"/>
  <c r="M41" i="1"/>
  <c r="M47" i="1" s="1"/>
  <c r="L41" i="1"/>
  <c r="L47" i="1" s="1"/>
  <c r="K41" i="1"/>
  <c r="K47" i="1" s="1"/>
  <c r="J41" i="1"/>
  <c r="J47" i="1" s="1"/>
  <c r="I41" i="1"/>
  <c r="I47" i="1" s="1"/>
  <c r="H41" i="1"/>
  <c r="H47" i="1" s="1"/>
  <c r="G41" i="1"/>
  <c r="G47" i="1" s="1"/>
  <c r="F41" i="1"/>
  <c r="F47" i="1" s="1"/>
  <c r="E41" i="1"/>
  <c r="E47" i="1" s="1"/>
  <c r="D41" i="1"/>
  <c r="D47" i="1" s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AH39" i="1"/>
  <c r="AG39" i="1"/>
  <c r="AG46" i="1" s="1"/>
  <c r="AF39" i="1"/>
  <c r="AF46" i="1" s="1"/>
  <c r="AE39" i="1"/>
  <c r="AE46" i="1" s="1"/>
  <c r="AD39" i="1"/>
  <c r="AD46" i="1" s="1"/>
  <c r="AC39" i="1"/>
  <c r="AC46" i="1" s="1"/>
  <c r="AB39" i="1"/>
  <c r="AB46" i="1" s="1"/>
  <c r="AA39" i="1"/>
  <c r="AA46" i="1" s="1"/>
  <c r="Z39" i="1"/>
  <c r="Z46" i="1" s="1"/>
  <c r="Y39" i="1"/>
  <c r="Y46" i="1" s="1"/>
  <c r="X39" i="1"/>
  <c r="X46" i="1" s="1"/>
  <c r="W39" i="1"/>
  <c r="W46" i="1" s="1"/>
  <c r="V39" i="1"/>
  <c r="V46" i="1" s="1"/>
  <c r="U39" i="1"/>
  <c r="U46" i="1" s="1"/>
  <c r="T39" i="1"/>
  <c r="T46" i="1" s="1"/>
  <c r="S39" i="1"/>
  <c r="S46" i="1" s="1"/>
  <c r="R39" i="1"/>
  <c r="R46" i="1" s="1"/>
  <c r="Q39" i="1"/>
  <c r="Q46" i="1" s="1"/>
  <c r="P39" i="1"/>
  <c r="P46" i="1" s="1"/>
  <c r="O39" i="1"/>
  <c r="O46" i="1" s="1"/>
  <c r="N39" i="1"/>
  <c r="N46" i="1" s="1"/>
  <c r="M39" i="1"/>
  <c r="M46" i="1" s="1"/>
  <c r="L39" i="1"/>
  <c r="L46" i="1" s="1"/>
  <c r="K39" i="1"/>
  <c r="K46" i="1" s="1"/>
  <c r="J39" i="1"/>
  <c r="J46" i="1" s="1"/>
  <c r="I39" i="1"/>
  <c r="I46" i="1" s="1"/>
  <c r="H39" i="1"/>
  <c r="H46" i="1" s="1"/>
  <c r="G39" i="1"/>
  <c r="G46" i="1" s="1"/>
  <c r="F39" i="1"/>
  <c r="F46" i="1" s="1"/>
  <c r="E39" i="1"/>
  <c r="E46" i="1" s="1"/>
  <c r="D39" i="1"/>
  <c r="AP36" i="1"/>
  <c r="AO36" i="1"/>
  <c r="AN36" i="1"/>
  <c r="AM36" i="1"/>
  <c r="AL36" i="1"/>
  <c r="AK36" i="1"/>
  <c r="AJ36" i="1"/>
  <c r="AP35" i="1"/>
  <c r="AO35" i="1"/>
  <c r="AN35" i="1"/>
  <c r="AM35" i="1"/>
  <c r="AL35" i="1"/>
  <c r="AK35" i="1"/>
  <c r="AJ35" i="1"/>
  <c r="AP34" i="1"/>
  <c r="AO34" i="1"/>
  <c r="AN34" i="1"/>
  <c r="AM34" i="1"/>
  <c r="AL34" i="1"/>
  <c r="AK34" i="1"/>
  <c r="AJ34" i="1"/>
  <c r="AP33" i="1"/>
  <c r="AO33" i="1"/>
  <c r="AN33" i="1"/>
  <c r="AM33" i="1"/>
  <c r="AL33" i="1"/>
  <c r="AK33" i="1"/>
  <c r="AJ33" i="1"/>
  <c r="AP32" i="1"/>
  <c r="AO32" i="1"/>
  <c r="AN32" i="1"/>
  <c r="AM32" i="1"/>
  <c r="AL32" i="1"/>
  <c r="AK32" i="1"/>
  <c r="AJ32" i="1"/>
  <c r="AP31" i="1"/>
  <c r="AO31" i="1"/>
  <c r="AN31" i="1"/>
  <c r="AM31" i="1"/>
  <c r="AL31" i="1"/>
  <c r="AK31" i="1"/>
  <c r="AJ31" i="1"/>
  <c r="AP30" i="1"/>
  <c r="AO30" i="1"/>
  <c r="AN30" i="1"/>
  <c r="AM30" i="1"/>
  <c r="AL30" i="1"/>
  <c r="AK30" i="1"/>
  <c r="AJ30" i="1"/>
  <c r="AP29" i="1"/>
  <c r="AO29" i="1"/>
  <c r="AN29" i="1"/>
  <c r="AM29" i="1"/>
  <c r="AL29" i="1"/>
  <c r="AK29" i="1"/>
  <c r="AJ29" i="1"/>
  <c r="AP28" i="1"/>
  <c r="AO28" i="1"/>
  <c r="AN28" i="1"/>
  <c r="AM28" i="1"/>
  <c r="AL28" i="1"/>
  <c r="AK28" i="1"/>
  <c r="AJ28" i="1"/>
  <c r="AP27" i="1"/>
  <c r="AO27" i="1"/>
  <c r="AN27" i="1"/>
  <c r="AM27" i="1"/>
  <c r="AL27" i="1"/>
  <c r="AK27" i="1"/>
  <c r="AJ27" i="1"/>
  <c r="AP26" i="1"/>
  <c r="AO26" i="1"/>
  <c r="AN26" i="1"/>
  <c r="AM26" i="1"/>
  <c r="AL26" i="1"/>
  <c r="AK26" i="1"/>
  <c r="AJ26" i="1"/>
  <c r="AP25" i="1"/>
  <c r="AO25" i="1"/>
  <c r="AN25" i="1"/>
  <c r="AM25" i="1"/>
  <c r="AL25" i="1"/>
  <c r="AK25" i="1"/>
  <c r="AJ25" i="1"/>
  <c r="AP24" i="1"/>
  <c r="AO24" i="1"/>
  <c r="AN24" i="1"/>
  <c r="AM24" i="1"/>
  <c r="AL24" i="1"/>
  <c r="AK24" i="1"/>
  <c r="AJ24" i="1"/>
  <c r="AP23" i="1"/>
  <c r="AO23" i="1"/>
  <c r="AN23" i="1"/>
  <c r="AM23" i="1"/>
  <c r="AL23" i="1"/>
  <c r="AK23" i="1"/>
  <c r="AJ23" i="1"/>
  <c r="AP22" i="1"/>
  <c r="AO22" i="1"/>
  <c r="AN22" i="1"/>
  <c r="AM22" i="1"/>
  <c r="AL22" i="1"/>
  <c r="AK22" i="1"/>
  <c r="AJ22" i="1"/>
  <c r="AP21" i="1"/>
  <c r="AO21" i="1"/>
  <c r="AN21" i="1"/>
  <c r="AM21" i="1"/>
  <c r="AL21" i="1"/>
  <c r="AK21" i="1"/>
  <c r="AJ21" i="1"/>
  <c r="AP20" i="1"/>
  <c r="AO20" i="1"/>
  <c r="AN20" i="1"/>
  <c r="AM20" i="1"/>
  <c r="AL20" i="1"/>
  <c r="AK20" i="1"/>
  <c r="AJ20" i="1"/>
  <c r="AP19" i="1"/>
  <c r="AO19" i="1"/>
  <c r="AN19" i="1"/>
  <c r="AM19" i="1"/>
  <c r="AL19" i="1"/>
  <c r="AK19" i="1"/>
  <c r="AJ19" i="1"/>
  <c r="AP18" i="1"/>
  <c r="AO18" i="1"/>
  <c r="AN18" i="1"/>
  <c r="AM18" i="1"/>
  <c r="AL18" i="1"/>
  <c r="AK18" i="1"/>
  <c r="AJ18" i="1"/>
  <c r="AP17" i="1"/>
  <c r="AO17" i="1"/>
  <c r="AN17" i="1"/>
  <c r="AM17" i="1"/>
  <c r="AL17" i="1"/>
  <c r="AK17" i="1"/>
  <c r="AJ17" i="1"/>
  <c r="AP16" i="1"/>
  <c r="AO16" i="1"/>
  <c r="AN16" i="1"/>
  <c r="AM16" i="1"/>
  <c r="AL16" i="1"/>
  <c r="AK16" i="1"/>
  <c r="AJ16" i="1"/>
  <c r="AP15" i="1"/>
  <c r="AO15" i="1"/>
  <c r="AN15" i="1"/>
  <c r="AM15" i="1"/>
  <c r="AL15" i="1"/>
  <c r="AK15" i="1"/>
  <c r="AJ15" i="1"/>
  <c r="AP14" i="1"/>
  <c r="AO14" i="1"/>
  <c r="AN14" i="1"/>
  <c r="AM14" i="1"/>
  <c r="AL14" i="1"/>
  <c r="AK14" i="1"/>
  <c r="AJ14" i="1"/>
  <c r="AP13" i="1"/>
  <c r="AO13" i="1"/>
  <c r="AN13" i="1"/>
  <c r="AM13" i="1"/>
  <c r="AL13" i="1"/>
  <c r="AK13" i="1"/>
  <c r="AJ13" i="1"/>
  <c r="AP12" i="1"/>
  <c r="AO12" i="1"/>
  <c r="AN12" i="1"/>
  <c r="AM12" i="1"/>
  <c r="AL12" i="1"/>
  <c r="AK12" i="1"/>
  <c r="AJ12" i="1"/>
  <c r="AP11" i="1"/>
  <c r="AO11" i="1"/>
  <c r="AN11" i="1"/>
  <c r="AM11" i="1"/>
  <c r="AL11" i="1"/>
  <c r="AK11" i="1"/>
  <c r="AJ11" i="1"/>
  <c r="AP10" i="1"/>
  <c r="AO10" i="1"/>
  <c r="AN10" i="1"/>
  <c r="AM10" i="1"/>
  <c r="AL10" i="1"/>
  <c r="AK10" i="1"/>
  <c r="AJ10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E9" i="1" s="1"/>
  <c r="D8" i="1"/>
  <c r="AG9" i="1" s="1"/>
  <c r="F2" i="1"/>
  <c r="AH46" i="1" l="1"/>
  <c r="D46" i="1"/>
  <c r="G9" i="1"/>
  <c r="K9" i="1"/>
  <c r="O9" i="1"/>
  <c r="S9" i="1"/>
  <c r="W9" i="1"/>
  <c r="AA9" i="1"/>
  <c r="AE9" i="1"/>
  <c r="F9" i="1"/>
  <c r="H9" i="1"/>
  <c r="L9" i="1"/>
  <c r="P9" i="1"/>
  <c r="T9" i="1"/>
  <c r="X9" i="1"/>
  <c r="AB9" i="1"/>
  <c r="AF9" i="1"/>
  <c r="J9" i="1"/>
  <c r="N9" i="1"/>
  <c r="R9" i="1"/>
  <c r="V9" i="1"/>
  <c r="Z9" i="1"/>
  <c r="AD9" i="1"/>
  <c r="AH9" i="1"/>
  <c r="D9" i="1"/>
  <c r="I9" i="1"/>
  <c r="M9" i="1"/>
  <c r="Q9" i="1"/>
  <c r="U9" i="1"/>
  <c r="Y9" i="1"/>
  <c r="AC9" i="1"/>
  <c r="I44" i="1" l="1"/>
  <c r="J44" i="1"/>
  <c r="D44" i="1"/>
  <c r="F44" i="1"/>
  <c r="H44" i="1"/>
  <c r="G44" i="1"/>
  <c r="E44" i="1"/>
  <c r="C36" i="1"/>
  <c r="C30" i="1"/>
  <c r="C26" i="1"/>
  <c r="C22" i="1"/>
  <c r="C20" i="1"/>
  <c r="C16" i="1"/>
  <c r="C12" i="1"/>
  <c r="C25" i="1"/>
  <c r="C19" i="1"/>
  <c r="C15" i="1"/>
  <c r="C11" i="1"/>
  <c r="C27" i="1"/>
  <c r="C13" i="1"/>
  <c r="C35" i="1"/>
  <c r="C29" i="1"/>
  <c r="C34" i="1"/>
  <c r="C28" i="1"/>
  <c r="C24" i="1"/>
  <c r="C18" i="1"/>
  <c r="C14" i="1"/>
  <c r="C10" i="1"/>
  <c r="C33" i="1"/>
  <c r="C31" i="1"/>
  <c r="C23" i="1"/>
  <c r="C17" i="1"/>
</calcChain>
</file>

<file path=xl/sharedStrings.xml><?xml version="1.0" encoding="utf-8"?>
<sst xmlns="http://schemas.openxmlformats.org/spreadsheetml/2006/main" count="27" uniqueCount="19">
  <si>
    <t>Année :</t>
  </si>
  <si>
    <t>Mois :</t>
  </si>
  <si>
    <t>Décembre</t>
  </si>
  <si>
    <t>Salarié :</t>
  </si>
  <si>
    <t>Affectation :</t>
  </si>
  <si>
    <t>A</t>
  </si>
  <si>
    <t>CA</t>
  </si>
  <si>
    <t>RTT</t>
  </si>
  <si>
    <t>CHOS</t>
  </si>
  <si>
    <t>CF</t>
  </si>
  <si>
    <t>RTP</t>
  </si>
  <si>
    <t>SYND</t>
  </si>
  <si>
    <t>MATIN</t>
  </si>
  <si>
    <t>ENDOS</t>
  </si>
  <si>
    <t>SOIR</t>
  </si>
  <si>
    <t>ASTREINTE</t>
  </si>
  <si>
    <t>TOTAL</t>
  </si>
  <si>
    <t>salarié 1</t>
  </si>
  <si>
    <t>salarié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</si>
</sst>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9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2"/>
      <color theme="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 applyProtection="1">
      <alignment horizontal="center"/>
      <protection locked="0" hidden="1"/>
    </xf>
    <xf numFmtId="0" fontId="0" fillId="0" borderId="0" xfId="0" applyProtection="1">
      <protection locked="0" hidden="1"/>
    </xf>
    <xf numFmtId="0" fontId="1" fillId="2" borderId="1" xfId="0" applyFont="1" applyFill="1" applyBorder="1" applyAlignment="1" applyProtection="1">
      <alignment horizontal="center"/>
      <protection locked="0" hidden="1"/>
    </xf>
    <xf numFmtId="0" fontId="2" fillId="3" borderId="2" xfId="0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 vertical="center"/>
      <protection locked="0" hidden="1"/>
    </xf>
    <xf numFmtId="0" fontId="1" fillId="2" borderId="6" xfId="0" applyFont="1" applyFill="1" applyBorder="1" applyAlignment="1" applyProtection="1">
      <alignment horizontal="center"/>
      <protection locked="0" hidden="1"/>
    </xf>
    <xf numFmtId="0" fontId="2" fillId="3" borderId="7" xfId="0" applyFont="1" applyFill="1" applyBorder="1" applyAlignment="1" applyProtection="1">
      <alignment horizontal="center"/>
    </xf>
    <xf numFmtId="0" fontId="5" fillId="2" borderId="6" xfId="0" applyFont="1" applyFill="1" applyBorder="1" applyAlignment="1" applyProtection="1">
      <alignment horizontal="center"/>
      <protection locked="0" hidden="1"/>
    </xf>
    <xf numFmtId="0" fontId="2" fillId="3" borderId="7" xfId="0" applyFont="1" applyFill="1" applyBorder="1" applyAlignment="1" applyProtection="1">
      <alignment horizontal="center"/>
      <protection locked="0" hidden="1"/>
    </xf>
    <xf numFmtId="0" fontId="5" fillId="2" borderId="10" xfId="0" applyFont="1" applyFill="1" applyBorder="1" applyAlignment="1" applyProtection="1">
      <alignment horizontal="center"/>
      <protection locked="0" hidden="1"/>
    </xf>
    <xf numFmtId="0" fontId="2" fillId="3" borderId="11" xfId="0" applyFont="1" applyFill="1" applyBorder="1" applyAlignment="1" applyProtection="1">
      <alignment horizontal="center"/>
      <protection locked="0" hidden="1"/>
    </xf>
    <xf numFmtId="164" fontId="0" fillId="0" borderId="0" xfId="0" applyNumberFormat="1" applyAlignment="1" applyProtection="1">
      <alignment horizontal="center" textRotation="90" wrapText="1"/>
      <protection locked="0" hidden="1"/>
    </xf>
    <xf numFmtId="164" fontId="6" fillId="0" borderId="15" xfId="0" applyNumberFormat="1" applyFont="1" applyBorder="1" applyAlignment="1" applyProtection="1">
      <alignment horizontal="center" textRotation="90"/>
      <protection locked="0" hidden="1"/>
    </xf>
    <xf numFmtId="0" fontId="6" fillId="0" borderId="15" xfId="0" applyFont="1" applyBorder="1" applyAlignment="1" applyProtection="1">
      <alignment horizontal="center" textRotation="90"/>
      <protection locked="0" hidden="1"/>
    </xf>
    <xf numFmtId="0" fontId="0" fillId="0" borderId="0" xfId="0" applyAlignment="1" applyProtection="1">
      <alignment textRotation="43"/>
      <protection locked="0" hidden="1"/>
    </xf>
    <xf numFmtId="0" fontId="0" fillId="0" borderId="0" xfId="0" applyAlignment="1" applyProtection="1">
      <alignment textRotation="255"/>
      <protection locked="0" hidden="1"/>
    </xf>
    <xf numFmtId="0" fontId="0" fillId="0" borderId="15" xfId="0" applyBorder="1" applyAlignment="1" applyProtection="1">
      <alignment horizontal="center"/>
      <protection locked="0" hidden="1"/>
    </xf>
    <xf numFmtId="9" fontId="7" fillId="0" borderId="16" xfId="0" applyNumberFormat="1" applyFont="1" applyBorder="1" applyAlignment="1" applyProtection="1">
      <alignment horizontal="center"/>
      <protection locked="0" hidden="1"/>
    </xf>
    <xf numFmtId="0" fontId="0" fillId="0" borderId="15" xfId="0" applyFill="1" applyBorder="1" applyAlignment="1" applyProtection="1">
      <alignment horizontal="center"/>
      <protection locked="0" hidden="1"/>
    </xf>
    <xf numFmtId="0" fontId="0" fillId="0" borderId="0" xfId="0" applyBorder="1" applyAlignment="1" applyProtection="1">
      <alignment horizontal="center"/>
      <protection locked="0" hidden="1"/>
    </xf>
    <xf numFmtId="0" fontId="0" fillId="0" borderId="0" xfId="0" applyNumberFormat="1" applyAlignment="1" applyProtection="1">
      <alignment horizontal="center"/>
      <protection locked="0" hidden="1"/>
    </xf>
    <xf numFmtId="2" fontId="0" fillId="0" borderId="0" xfId="0" applyNumberFormat="1" applyAlignment="1" applyProtection="1">
      <alignment horizontal="center"/>
      <protection locked="0" hidden="1"/>
    </xf>
    <xf numFmtId="0" fontId="3" fillId="0" borderId="3" xfId="0" applyFont="1" applyBorder="1" applyAlignment="1" applyProtection="1">
      <alignment horizontal="center" vertical="center"/>
      <protection locked="0" hidden="1"/>
    </xf>
    <xf numFmtId="0" fontId="3" fillId="0" borderId="4" xfId="0" applyFont="1" applyBorder="1" applyAlignment="1" applyProtection="1">
      <alignment horizontal="center" vertical="center"/>
      <protection locked="0" hidden="1"/>
    </xf>
    <xf numFmtId="0" fontId="3" fillId="0" borderId="5" xfId="0" applyFont="1" applyBorder="1" applyAlignment="1" applyProtection="1">
      <alignment horizontal="center" vertical="center"/>
      <protection locked="0" hidden="1"/>
    </xf>
    <xf numFmtId="0" fontId="3" fillId="0" borderId="8" xfId="0" applyFont="1" applyBorder="1" applyAlignment="1" applyProtection="1">
      <alignment horizontal="center" vertical="center"/>
      <protection locked="0" hidden="1"/>
    </xf>
    <xf numFmtId="0" fontId="3" fillId="0" borderId="0" xfId="0" applyFont="1" applyBorder="1" applyAlignment="1" applyProtection="1">
      <alignment horizontal="center" vertical="center"/>
      <protection locked="0" hidden="1"/>
    </xf>
    <xf numFmtId="0" fontId="3" fillId="0" borderId="9" xfId="0" applyFont="1" applyBorder="1" applyAlignment="1" applyProtection="1">
      <alignment horizontal="center" vertical="center"/>
      <protection locked="0" hidden="1"/>
    </xf>
    <xf numFmtId="0" fontId="3" fillId="0" borderId="12" xfId="0" applyFont="1" applyBorder="1" applyAlignment="1" applyProtection="1">
      <alignment horizontal="center" vertical="center"/>
      <protection locked="0" hidden="1"/>
    </xf>
    <xf numFmtId="0" fontId="3" fillId="0" borderId="13" xfId="0" applyFont="1" applyBorder="1" applyAlignment="1" applyProtection="1">
      <alignment horizontal="center" vertical="center"/>
      <protection locked="0" hidden="1"/>
    </xf>
    <xf numFmtId="0" fontId="3" fillId="0" borderId="14" xfId="0" applyFont="1" applyBorder="1" applyAlignment="1" applyProtection="1">
      <alignment horizontal="center" vertical="center"/>
      <protection locked="0" hidden="1"/>
    </xf>
    <xf numFmtId="0" fontId="8" fillId="0" borderId="0" xfId="0" applyFont="1" applyAlignment="1" applyProtection="1">
      <alignment horizontal="center"/>
      <protection locked="0" hidden="1"/>
    </xf>
    <xf numFmtId="0" fontId="8" fillId="4" borderId="17" xfId="0" applyNumberFormat="1" applyFont="1" applyFill="1" applyBorder="1" applyAlignment="1" applyProtection="1">
      <alignment horizontal="center"/>
      <protection locked="0" hidden="1"/>
    </xf>
    <xf numFmtId="0" fontId="8" fillId="0" borderId="0" xfId="0" applyFont="1" applyProtection="1">
      <protection locked="0" hidden="1"/>
    </xf>
    <xf numFmtId="0" fontId="8" fillId="4" borderId="17" xfId="0" applyFont="1" applyFill="1" applyBorder="1" applyAlignment="1" applyProtection="1">
      <alignment horizontal="center"/>
      <protection locked="0" hidden="1"/>
    </xf>
  </cellXfs>
  <cellStyles count="1">
    <cellStyle name="Normal" xfId="0" builtinId="0"/>
  </cellStyles>
  <dxfs count="22">
    <dxf>
      <font>
        <color theme="1"/>
      </font>
      <fill>
        <patternFill patternType="lightDown">
          <fgColor auto="1"/>
          <bgColor theme="2" tint="-9.9948118533890809E-2"/>
        </patternFill>
      </fill>
    </dxf>
    <dxf>
      <font>
        <color rgb="FF9C0006"/>
      </font>
      <fill>
        <patternFill>
          <bgColor theme="4" tint="0.39994506668294322"/>
        </patternFill>
      </fill>
    </dxf>
    <dxf>
      <font>
        <color rgb="FF9C0006"/>
      </font>
      <fill>
        <patternFill>
          <bgColor theme="4" tint="0.39994506668294322"/>
        </patternFill>
      </fill>
    </dxf>
    <dxf>
      <font>
        <color rgb="FF9C0006"/>
      </font>
      <fill>
        <patternFill>
          <bgColor theme="4" tint="0.39994506668294322"/>
        </patternFill>
      </fill>
    </dxf>
    <dxf>
      <font>
        <color rgb="FF9C0006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theme="7" tint="-0.24994659260841701"/>
        </patternFill>
      </fill>
    </dxf>
    <dxf>
      <font>
        <color rgb="FF9C0006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theme="9" tint="-0.24994659260841701"/>
        </patternFill>
      </fill>
    </dxf>
    <dxf>
      <font>
        <color rgb="FF9C0006"/>
      </font>
      <fill>
        <patternFill>
          <bgColor theme="5" tint="-0.24994659260841701"/>
        </patternFill>
      </fill>
    </dxf>
    <dxf>
      <font>
        <b/>
        <i val="0"/>
        <color theme="1"/>
      </font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 patternType="lightDown">
          <fgColor auto="1"/>
          <bgColor theme="2" tint="-9.9948118533890809E-2"/>
        </patternFill>
      </fill>
    </dxf>
    <dxf>
      <font>
        <color rgb="FF9C0006"/>
      </font>
      <fill>
        <patternFill>
          <bgColor theme="4" tint="0.39994506668294322"/>
        </patternFill>
      </fill>
    </dxf>
    <dxf>
      <font>
        <color rgb="FF9C0006"/>
      </font>
      <fill>
        <patternFill>
          <bgColor theme="4" tint="0.39994506668294322"/>
        </patternFill>
      </fill>
    </dxf>
    <dxf>
      <font>
        <color rgb="FF9C0006"/>
      </font>
      <fill>
        <patternFill>
          <bgColor theme="4" tint="0.39994506668294322"/>
        </patternFill>
      </fill>
    </dxf>
    <dxf>
      <font>
        <color rgb="FF9C0006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theme="7" tint="-0.24994659260841701"/>
        </patternFill>
      </fill>
    </dxf>
    <dxf>
      <font>
        <color rgb="FF9C0006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theme="9" tint="-0.24994659260841701"/>
        </patternFill>
      </fill>
    </dxf>
    <dxf>
      <font>
        <color rgb="FF9C0006"/>
      </font>
      <fill>
        <patternFill>
          <bgColor theme="5" tint="-0.24994659260841701"/>
        </patternFill>
      </fill>
    </dxf>
    <dxf>
      <font>
        <b/>
        <i val="0"/>
        <color theme="1"/>
      </font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naud/AppData/Local/Microsoft/Windows/INetCache/IE/81OONCII/Planning%20IBODE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s"/>
      <sheetName val="M1"/>
      <sheetName val="M2"/>
      <sheetName val="M3"/>
      <sheetName val="M4"/>
      <sheetName val="M5"/>
      <sheetName val="M6"/>
      <sheetName val="M7"/>
      <sheetName val="M8"/>
      <sheetName val="M9"/>
      <sheetName val="M10"/>
      <sheetName val="M11"/>
      <sheetName val="M12"/>
      <sheetName val="Récapitultif"/>
    </sheetNames>
    <sheetDataSet>
      <sheetData sheetId="0">
        <row r="2">
          <cell r="C2" t="str">
            <v>Mois</v>
          </cell>
          <cell r="D2" t="str">
            <v>Num</v>
          </cell>
        </row>
        <row r="3">
          <cell r="C3" t="str">
            <v>Janvier</v>
          </cell>
          <cell r="D3">
            <v>1</v>
          </cell>
          <cell r="O3">
            <v>1</v>
          </cell>
        </row>
        <row r="4">
          <cell r="C4" t="str">
            <v>Février</v>
          </cell>
          <cell r="D4">
            <v>2</v>
          </cell>
          <cell r="O4">
            <v>1</v>
          </cell>
        </row>
        <row r="5">
          <cell r="C5" t="str">
            <v>Mars</v>
          </cell>
          <cell r="D5">
            <v>3</v>
          </cell>
          <cell r="O5">
            <v>1</v>
          </cell>
        </row>
        <row r="6">
          <cell r="C6" t="str">
            <v>Avril</v>
          </cell>
          <cell r="D6">
            <v>4</v>
          </cell>
          <cell r="O6">
            <v>1</v>
          </cell>
        </row>
        <row r="7">
          <cell r="C7" t="str">
            <v>Mai</v>
          </cell>
          <cell r="D7">
            <v>5</v>
          </cell>
          <cell r="O7">
            <v>1</v>
          </cell>
        </row>
        <row r="8">
          <cell r="C8" t="str">
            <v>Juin</v>
          </cell>
          <cell r="D8">
            <v>6</v>
          </cell>
          <cell r="O8">
            <v>1</v>
          </cell>
        </row>
        <row r="9">
          <cell r="C9" t="str">
            <v>Juillet</v>
          </cell>
          <cell r="D9">
            <v>7</v>
          </cell>
          <cell r="O9">
            <v>1</v>
          </cell>
        </row>
        <row r="10">
          <cell r="C10" t="str">
            <v>Août</v>
          </cell>
          <cell r="D10">
            <v>8</v>
          </cell>
          <cell r="O10">
            <v>1</v>
          </cell>
        </row>
        <row r="11">
          <cell r="C11" t="str">
            <v>Septembre</v>
          </cell>
          <cell r="D11">
            <v>9</v>
          </cell>
          <cell r="O11">
            <v>1</v>
          </cell>
        </row>
        <row r="12">
          <cell r="C12" t="str">
            <v>Octobre</v>
          </cell>
          <cell r="D12">
            <v>10</v>
          </cell>
          <cell r="O12">
            <v>0.8</v>
          </cell>
        </row>
        <row r="13">
          <cell r="C13" t="str">
            <v>Novembre</v>
          </cell>
          <cell r="D13">
            <v>11</v>
          </cell>
          <cell r="O13">
            <v>0.8</v>
          </cell>
        </row>
        <row r="14">
          <cell r="C14" t="str">
            <v>Décembre</v>
          </cell>
          <cell r="D14">
            <v>12</v>
          </cell>
        </row>
        <row r="15">
          <cell r="O15">
            <v>1</v>
          </cell>
        </row>
        <row r="16">
          <cell r="O16">
            <v>1</v>
          </cell>
        </row>
        <row r="17">
          <cell r="O17">
            <v>1</v>
          </cell>
        </row>
        <row r="18">
          <cell r="O18">
            <v>1</v>
          </cell>
        </row>
        <row r="19">
          <cell r="O19">
            <v>1</v>
          </cell>
        </row>
        <row r="20">
          <cell r="O20">
            <v>1</v>
          </cell>
        </row>
        <row r="21">
          <cell r="O21">
            <v>1</v>
          </cell>
        </row>
        <row r="22">
          <cell r="O22">
            <v>1</v>
          </cell>
        </row>
        <row r="23">
          <cell r="O23">
            <v>1</v>
          </cell>
        </row>
        <row r="24">
          <cell r="O24">
            <v>0.8</v>
          </cell>
        </row>
        <row r="26">
          <cell r="O26">
            <v>1</v>
          </cell>
        </row>
        <row r="27">
          <cell r="O27">
            <v>1</v>
          </cell>
        </row>
        <row r="28">
          <cell r="O28">
            <v>1</v>
          </cell>
        </row>
        <row r="29">
          <cell r="O29">
            <v>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7">
          <cell r="D7">
            <v>1</v>
          </cell>
          <cell r="E7">
            <v>2</v>
          </cell>
          <cell r="F7">
            <v>3</v>
          </cell>
          <cell r="G7">
            <v>4</v>
          </cell>
          <cell r="H7">
            <v>5</v>
          </cell>
          <cell r="I7">
            <v>6</v>
          </cell>
          <cell r="J7">
            <v>7</v>
          </cell>
          <cell r="K7">
            <v>8</v>
          </cell>
          <cell r="L7">
            <v>9</v>
          </cell>
          <cell r="M7">
            <v>10</v>
          </cell>
          <cell r="N7">
            <v>11</v>
          </cell>
          <cell r="O7">
            <v>12</v>
          </cell>
          <cell r="P7">
            <v>13</v>
          </cell>
          <cell r="Q7">
            <v>14</v>
          </cell>
          <cell r="R7">
            <v>15</v>
          </cell>
          <cell r="S7">
            <v>16</v>
          </cell>
          <cell r="T7">
            <v>17</v>
          </cell>
          <cell r="U7">
            <v>18</v>
          </cell>
          <cell r="V7">
            <v>19</v>
          </cell>
          <cell r="W7">
            <v>20</v>
          </cell>
          <cell r="X7">
            <v>21</v>
          </cell>
          <cell r="Y7">
            <v>22</v>
          </cell>
          <cell r="Z7">
            <v>23</v>
          </cell>
          <cell r="AA7">
            <v>24</v>
          </cell>
          <cell r="AB7">
            <v>25</v>
          </cell>
          <cell r="AC7">
            <v>26</v>
          </cell>
          <cell r="AD7">
            <v>27</v>
          </cell>
          <cell r="AE7">
            <v>28</v>
          </cell>
          <cell r="AF7">
            <v>29</v>
          </cell>
          <cell r="AG7">
            <v>30</v>
          </cell>
          <cell r="AH7">
            <v>31</v>
          </cell>
        </row>
      </sheetData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P47"/>
  <sheetViews>
    <sheetView tabSelected="1" topLeftCell="A9" workbookViewId="0">
      <selection activeCell="D43" sqref="D43"/>
    </sheetView>
  </sheetViews>
  <sheetFormatPr baseColWidth="10" defaultColWidth="10.875" defaultRowHeight="15.75" x14ac:dyDescent="0.25"/>
  <cols>
    <col min="1" max="1" width="7.125" style="2" customWidth="1"/>
    <col min="2" max="2" width="18.375" style="1" customWidth="1"/>
    <col min="3" max="3" width="10.875" style="1"/>
    <col min="4" max="4" width="8.75" style="1" customWidth="1"/>
    <col min="5" max="6" width="6.625" style="1" customWidth="1"/>
    <col min="7" max="7" width="8" style="1" bestFit="1" customWidth="1"/>
    <col min="8" max="8" width="6.625" style="1" customWidth="1"/>
    <col min="9" max="9" width="7.875" style="1" bestFit="1" customWidth="1"/>
    <col min="10" max="10" width="6.75" style="1" bestFit="1" customWidth="1"/>
    <col min="11" max="19" width="4.5" style="1" customWidth="1"/>
    <col min="20" max="20" width="5.5" style="1" bestFit="1" customWidth="1"/>
    <col min="21" max="34" width="4.5" style="1" customWidth="1"/>
    <col min="35" max="36" width="4.625" style="2" customWidth="1"/>
    <col min="37" max="42" width="4.875" style="1" customWidth="1"/>
    <col min="43" max="16384" width="10.875" style="2"/>
  </cols>
  <sheetData>
    <row r="1" spans="2:42" ht="16.5" thickBot="1" x14ac:dyDescent="0.3"/>
    <row r="2" spans="2:42" ht="18.75" x14ac:dyDescent="0.25">
      <c r="B2" s="3" t="s">
        <v>0</v>
      </c>
      <c r="C2" s="4">
        <v>2019</v>
      </c>
      <c r="F2" s="23" t="str">
        <f>IF(AND(C2&lt;&gt;"",C3&lt;&gt;""),"Planning IBODE " &amp; C3 &amp; C2,"")</f>
        <v>Planning IBODE Décembre2019</v>
      </c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5"/>
      <c r="AF2" s="5"/>
      <c r="AG2" s="5"/>
      <c r="AH2" s="5"/>
    </row>
    <row r="3" spans="2:42" ht="18.75" x14ac:dyDescent="0.25">
      <c r="B3" s="6" t="s">
        <v>1</v>
      </c>
      <c r="C3" s="7" t="s">
        <v>2</v>
      </c>
      <c r="E3" s="5"/>
      <c r="F3" s="26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8"/>
      <c r="AF3" s="5"/>
      <c r="AG3" s="5"/>
    </row>
    <row r="4" spans="2:42" ht="18.75" x14ac:dyDescent="0.25">
      <c r="B4" s="8" t="s">
        <v>3</v>
      </c>
      <c r="C4" s="9"/>
      <c r="E4" s="5"/>
      <c r="F4" s="26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8"/>
      <c r="AF4" s="5"/>
      <c r="AG4" s="5"/>
      <c r="AH4" s="5"/>
    </row>
    <row r="5" spans="2:42" ht="19.5" thickBot="1" x14ac:dyDescent="0.3">
      <c r="B5" s="10" t="s">
        <v>4</v>
      </c>
      <c r="C5" s="11"/>
      <c r="E5" s="5"/>
      <c r="F5" s="29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1"/>
      <c r="AF5" s="5"/>
      <c r="AG5" s="5"/>
      <c r="AH5" s="5"/>
    </row>
    <row r="7" spans="2:42" x14ac:dyDescent="0.25">
      <c r="D7" s="1">
        <v>1</v>
      </c>
      <c r="E7" s="1">
        <v>2</v>
      </c>
      <c r="F7" s="1">
        <v>3</v>
      </c>
      <c r="G7" s="1">
        <v>4</v>
      </c>
      <c r="H7" s="1">
        <v>5</v>
      </c>
      <c r="I7" s="1">
        <v>6</v>
      </c>
      <c r="J7" s="1">
        <v>7</v>
      </c>
      <c r="K7" s="1">
        <v>8</v>
      </c>
      <c r="L7" s="1">
        <v>9</v>
      </c>
      <c r="M7" s="1">
        <v>10</v>
      </c>
      <c r="N7" s="1">
        <v>11</v>
      </c>
      <c r="O7" s="1">
        <v>12</v>
      </c>
      <c r="P7" s="1">
        <v>13</v>
      </c>
      <c r="Q7" s="1">
        <v>14</v>
      </c>
      <c r="R7" s="1">
        <v>15</v>
      </c>
      <c r="S7" s="1">
        <v>16</v>
      </c>
      <c r="T7" s="1">
        <v>17</v>
      </c>
      <c r="U7" s="1">
        <v>18</v>
      </c>
      <c r="V7" s="1">
        <v>19</v>
      </c>
      <c r="W7" s="1">
        <v>20</v>
      </c>
      <c r="X7" s="1">
        <v>21</v>
      </c>
      <c r="Y7" s="1">
        <v>22</v>
      </c>
      <c r="Z7" s="1">
        <v>23</v>
      </c>
      <c r="AA7" s="1">
        <v>24</v>
      </c>
      <c r="AB7" s="1">
        <v>25</v>
      </c>
      <c r="AC7" s="1">
        <v>26</v>
      </c>
      <c r="AD7" s="1">
        <v>27</v>
      </c>
      <c r="AE7" s="1">
        <v>28</v>
      </c>
      <c r="AF7" s="1">
        <v>29</v>
      </c>
      <c r="AG7" s="1">
        <v>30</v>
      </c>
      <c r="AH7" s="1">
        <v>31</v>
      </c>
    </row>
    <row r="8" spans="2:42" ht="147" hidden="1" x14ac:dyDescent="0.25">
      <c r="B8" s="21"/>
      <c r="D8" s="12">
        <f>DATE($C$2,VLOOKUP($C$3,[1]Sources!$C$2:$D$14,2,FALSE),[1]M12!D7)</f>
        <v>43800</v>
      </c>
      <c r="E8" s="12">
        <f>DATE($C$2,VLOOKUP($C$3,[1]Sources!$C$2:$D$14,2,FALSE),[1]M12!E7)</f>
        <v>43801</v>
      </c>
      <c r="F8" s="12">
        <f>DATE($C$2,VLOOKUP($C$3,[1]Sources!$C$2:$D$14,2,FALSE),[1]M12!F7)</f>
        <v>43802</v>
      </c>
      <c r="G8" s="12">
        <f>DATE($C$2,VLOOKUP($C$3,[1]Sources!$C$2:$D$14,2,FALSE),[1]M12!G7)</f>
        <v>43803</v>
      </c>
      <c r="H8" s="12">
        <f>DATE($C$2,VLOOKUP($C$3,[1]Sources!$C$2:$D$14,2,FALSE),[1]M12!H7)</f>
        <v>43804</v>
      </c>
      <c r="I8" s="12">
        <f>DATE($C$2,VLOOKUP($C$3,[1]Sources!$C$2:$D$14,2,FALSE),[1]M12!I7)</f>
        <v>43805</v>
      </c>
      <c r="J8" s="12">
        <f>DATE($C$2,VLOOKUP($C$3,[1]Sources!$C$2:$D$14,2,FALSE),[1]M12!J7)</f>
        <v>43806</v>
      </c>
      <c r="K8" s="12">
        <f>DATE($C$2,VLOOKUP($C$3,[1]Sources!$C$2:$D$14,2,FALSE),[1]M12!K7)</f>
        <v>43807</v>
      </c>
      <c r="L8" s="12">
        <f>DATE($C$2,VLOOKUP($C$3,[1]Sources!$C$2:$D$14,2,FALSE),[1]M12!L7)</f>
        <v>43808</v>
      </c>
      <c r="M8" s="12">
        <f>DATE($C$2,VLOOKUP($C$3,[1]Sources!$C$2:$D$14,2,FALSE),[1]M12!M7)</f>
        <v>43809</v>
      </c>
      <c r="N8" s="12">
        <f>DATE($C$2,VLOOKUP($C$3,[1]Sources!$C$2:$D$14,2,FALSE),[1]M12!N7)</f>
        <v>43810</v>
      </c>
      <c r="O8" s="12">
        <f>DATE($C$2,VLOOKUP($C$3,[1]Sources!$C$2:$D$14,2,FALSE),[1]M12!O7)</f>
        <v>43811</v>
      </c>
      <c r="P8" s="12">
        <f>DATE($C$2,VLOOKUP($C$3,[1]Sources!$C$2:$D$14,2,FALSE),[1]M12!P7)</f>
        <v>43812</v>
      </c>
      <c r="Q8" s="12">
        <f>DATE($C$2,VLOOKUP($C$3,[1]Sources!$C$2:$D$14,2,FALSE),[1]M12!Q7)</f>
        <v>43813</v>
      </c>
      <c r="R8" s="12">
        <f>DATE($C$2,VLOOKUP($C$3,[1]Sources!$C$2:$D$14,2,FALSE),[1]M12!R7)</f>
        <v>43814</v>
      </c>
      <c r="S8" s="12">
        <f>DATE($C$2,VLOOKUP($C$3,[1]Sources!$C$2:$D$14,2,FALSE),[1]M12!S7)</f>
        <v>43815</v>
      </c>
      <c r="T8" s="12">
        <f>DATE($C$2,VLOOKUP($C$3,[1]Sources!$C$2:$D$14,2,FALSE),[1]M12!T7)</f>
        <v>43816</v>
      </c>
      <c r="U8" s="12">
        <f>DATE($C$2,VLOOKUP($C$3,[1]Sources!$C$2:$D$14,2,FALSE),[1]M12!U7)</f>
        <v>43817</v>
      </c>
      <c r="V8" s="12">
        <f>DATE($C$2,VLOOKUP($C$3,[1]Sources!$C$2:$D$14,2,FALSE),[1]M12!V7)</f>
        <v>43818</v>
      </c>
      <c r="W8" s="12">
        <f>DATE($C$2,VLOOKUP($C$3,[1]Sources!$C$2:$D$14,2,FALSE),[1]M12!W7)</f>
        <v>43819</v>
      </c>
      <c r="X8" s="12">
        <f>DATE($C$2,VLOOKUP($C$3,[1]Sources!$C$2:$D$14,2,FALSE),[1]M12!X7)</f>
        <v>43820</v>
      </c>
      <c r="Y8" s="12">
        <f>DATE($C$2,VLOOKUP($C$3,[1]Sources!$C$2:$D$14,2,FALSE),[1]M12!Y7)</f>
        <v>43821</v>
      </c>
      <c r="Z8" s="12">
        <f>DATE($C$2,VLOOKUP($C$3,[1]Sources!$C$2:$D$14,2,FALSE),[1]M12!Z7)</f>
        <v>43822</v>
      </c>
      <c r="AA8" s="12">
        <f>DATE($C$2,VLOOKUP($C$3,[1]Sources!$C$2:$D$14,2,FALSE),[1]M12!AA7)</f>
        <v>43823</v>
      </c>
      <c r="AB8" s="12">
        <f>DATE($C$2,VLOOKUP($C$3,[1]Sources!$C$2:$D$14,2,FALSE),[1]M12!AB7)</f>
        <v>43824</v>
      </c>
      <c r="AC8" s="12">
        <f>DATE($C$2,VLOOKUP($C$3,[1]Sources!$C$2:$D$14,2,FALSE),[1]M12!AC7)</f>
        <v>43825</v>
      </c>
      <c r="AD8" s="12">
        <f>DATE($C$2,VLOOKUP($C$3,[1]Sources!$C$2:$D$14,2,FALSE),[1]M12!AD7)</f>
        <v>43826</v>
      </c>
      <c r="AE8" s="12">
        <f>DATE($C$2,VLOOKUP($C$3,[1]Sources!$C$2:$D$14,2,FALSE),[1]M12!AE7)</f>
        <v>43827</v>
      </c>
      <c r="AF8" s="12">
        <f>DATE($C$2,VLOOKUP($C$3,[1]Sources!$C$2:$D$14,2,FALSE),[1]M12!AF7)</f>
        <v>43828</v>
      </c>
      <c r="AG8" s="12">
        <f>DATE($C$2,VLOOKUP($C$3,[1]Sources!$C$2:$D$14,2,FALSE),[1]M12!AG7)</f>
        <v>43829</v>
      </c>
      <c r="AH8" s="12">
        <f>DATE($C$2,VLOOKUP($C$3,[1]Sources!$C$2:$D$14,2,FALSE),[1]M12!AH7)</f>
        <v>43830</v>
      </c>
    </row>
    <row r="9" spans="2:42" ht="63.75" x14ac:dyDescent="0.25">
      <c r="B9" s="22"/>
      <c r="D9" s="13" t="str">
        <f>IF(AND($C$2&lt;&gt;"",$C$3&lt;&gt;""),TEXT(D8,"jjjj") &amp; " " &amp; TEXT(D8,"jj"),"")</f>
        <v>dimanche 01</v>
      </c>
      <c r="E9" s="13" t="str">
        <f>IF(AND($C$2&lt;&gt;"",$C$3&lt;&gt;""),TEXT(E8,"jjjj") &amp; " " &amp; TEXT(E8,"jj"),"")</f>
        <v>lundi 02</v>
      </c>
      <c r="F9" s="14" t="str">
        <f t="shared" ref="F9:AH9" si="0">IF(AND($C$2&lt;&gt;"",$C$3&lt;&gt;""),IF(MONTH(F8)=MONTH($D$8),TEXT(F8,"jjjj") &amp; " " &amp; TEXT(F8,"jj"),""),"")</f>
        <v>mardi 03</v>
      </c>
      <c r="G9" s="14" t="str">
        <f t="shared" si="0"/>
        <v>mercredi 04</v>
      </c>
      <c r="H9" s="14" t="str">
        <f t="shared" si="0"/>
        <v>jeudi 05</v>
      </c>
      <c r="I9" s="14" t="str">
        <f t="shared" si="0"/>
        <v>vendredi 06</v>
      </c>
      <c r="J9" s="14" t="str">
        <f t="shared" si="0"/>
        <v>samedi 07</v>
      </c>
      <c r="K9" s="14" t="str">
        <f t="shared" si="0"/>
        <v>dimanche 08</v>
      </c>
      <c r="L9" s="14" t="str">
        <f t="shared" si="0"/>
        <v>lundi 09</v>
      </c>
      <c r="M9" s="14" t="str">
        <f t="shared" si="0"/>
        <v>mardi 10</v>
      </c>
      <c r="N9" s="14" t="str">
        <f t="shared" si="0"/>
        <v>mercredi 11</v>
      </c>
      <c r="O9" s="14" t="str">
        <f t="shared" si="0"/>
        <v>jeudi 12</v>
      </c>
      <c r="P9" s="14" t="str">
        <f t="shared" si="0"/>
        <v>vendredi 13</v>
      </c>
      <c r="Q9" s="14" t="str">
        <f t="shared" si="0"/>
        <v>samedi 14</v>
      </c>
      <c r="R9" s="14" t="str">
        <f t="shared" si="0"/>
        <v>dimanche 15</v>
      </c>
      <c r="S9" s="14" t="str">
        <f t="shared" si="0"/>
        <v>lundi 16</v>
      </c>
      <c r="T9" s="14" t="str">
        <f t="shared" si="0"/>
        <v>mardi 17</v>
      </c>
      <c r="U9" s="14" t="str">
        <f t="shared" si="0"/>
        <v>mercredi 18</v>
      </c>
      <c r="V9" s="14" t="str">
        <f t="shared" si="0"/>
        <v>jeudi 19</v>
      </c>
      <c r="W9" s="14" t="str">
        <f t="shared" si="0"/>
        <v>vendredi 20</v>
      </c>
      <c r="X9" s="14" t="str">
        <f t="shared" si="0"/>
        <v>samedi 21</v>
      </c>
      <c r="Y9" s="14" t="str">
        <f t="shared" si="0"/>
        <v>dimanche 22</v>
      </c>
      <c r="Z9" s="14" t="str">
        <f t="shared" si="0"/>
        <v>lundi 23</v>
      </c>
      <c r="AA9" s="14" t="str">
        <f t="shared" si="0"/>
        <v>mardi 24</v>
      </c>
      <c r="AB9" s="14" t="str">
        <f t="shared" si="0"/>
        <v>mercredi 25</v>
      </c>
      <c r="AC9" s="14" t="str">
        <f t="shared" si="0"/>
        <v>jeudi 26</v>
      </c>
      <c r="AD9" s="14" t="str">
        <f t="shared" si="0"/>
        <v>vendredi 27</v>
      </c>
      <c r="AE9" s="14" t="str">
        <f t="shared" si="0"/>
        <v>samedi 28</v>
      </c>
      <c r="AF9" s="14" t="str">
        <f t="shared" si="0"/>
        <v>dimanche 29</v>
      </c>
      <c r="AG9" s="14" t="str">
        <f t="shared" si="0"/>
        <v>lundi 30</v>
      </c>
      <c r="AH9" s="14" t="str">
        <f t="shared" si="0"/>
        <v>mardi 31</v>
      </c>
      <c r="AI9" s="15"/>
      <c r="AJ9" s="16" t="s">
        <v>5</v>
      </c>
      <c r="AK9" s="1" t="s">
        <v>6</v>
      </c>
      <c r="AL9" s="1" t="s">
        <v>7</v>
      </c>
      <c r="AM9" s="1" t="s">
        <v>8</v>
      </c>
      <c r="AN9" s="1" t="s">
        <v>9</v>
      </c>
      <c r="AO9" s="1" t="s">
        <v>10</v>
      </c>
      <c r="AP9" s="1" t="s">
        <v>11</v>
      </c>
    </row>
    <row r="10" spans="2:42" x14ac:dyDescent="0.25">
      <c r="B10" s="17" t="s">
        <v>17</v>
      </c>
      <c r="C10" s="18">
        <f>IF($D$9&lt;&gt;"",[1]Sources!O3,"")</f>
        <v>1</v>
      </c>
      <c r="D10" s="17"/>
      <c r="E10" s="17" t="s">
        <v>5</v>
      </c>
      <c r="F10" s="17"/>
      <c r="G10" s="17"/>
      <c r="H10" s="17"/>
      <c r="I10" s="17"/>
      <c r="J10" s="17"/>
      <c r="K10" s="17"/>
      <c r="L10" s="17"/>
      <c r="M10" s="17" t="s">
        <v>5</v>
      </c>
      <c r="N10" s="17"/>
      <c r="O10" s="17"/>
      <c r="P10" s="17"/>
      <c r="Q10" s="17"/>
      <c r="R10" s="17"/>
      <c r="S10" s="17"/>
      <c r="T10" s="17"/>
      <c r="U10" s="17" t="s">
        <v>5</v>
      </c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J10" s="1">
        <f>COUNTIF(D10:AH10,"A")</f>
        <v>3</v>
      </c>
      <c r="AK10" s="1">
        <f t="shared" ref="AK10:AK36" si="1">COUNTIF(D10:AH10,"CA")</f>
        <v>0</v>
      </c>
      <c r="AL10" s="1">
        <f>COUNTIF(E10:AH10,"RTT")</f>
        <v>0</v>
      </c>
      <c r="AM10" s="1">
        <f>COUNTIF(D10:AH10,"CHOS")</f>
        <v>0</v>
      </c>
      <c r="AN10" s="1">
        <f>COUNTIF(D10:AH10,"CF")</f>
        <v>0</v>
      </c>
      <c r="AO10" s="1">
        <f>COUNTIF(D10:AH10,"RTP")</f>
        <v>0</v>
      </c>
      <c r="AP10" s="1">
        <f>COUNTIF(D10:AH10,"SYND")</f>
        <v>0</v>
      </c>
    </row>
    <row r="11" spans="2:42" x14ac:dyDescent="0.25">
      <c r="B11" s="17" t="s">
        <v>18</v>
      </c>
      <c r="C11" s="18">
        <f>IF($D$9&lt;&gt;"",[1]Sources!O4,"")</f>
        <v>1</v>
      </c>
      <c r="D11" s="17"/>
      <c r="E11" s="17"/>
      <c r="F11" s="17" t="s">
        <v>5</v>
      </c>
      <c r="G11" s="17"/>
      <c r="H11" s="17"/>
      <c r="I11" s="17"/>
      <c r="J11" s="17"/>
      <c r="K11" s="17"/>
      <c r="L11" s="17"/>
      <c r="M11" s="17" t="s">
        <v>5</v>
      </c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 t="s">
        <v>5</v>
      </c>
      <c r="AD11" s="17"/>
      <c r="AE11" s="17"/>
      <c r="AF11" s="17"/>
      <c r="AG11" s="17"/>
      <c r="AH11" s="17"/>
      <c r="AJ11" s="1">
        <f t="shared" ref="AJ11:AJ36" si="2">COUNTIF(D11:AH11,"A")</f>
        <v>3</v>
      </c>
      <c r="AK11" s="1">
        <f t="shared" si="1"/>
        <v>0</v>
      </c>
      <c r="AL11" s="1">
        <f t="shared" ref="AL11:AL36" si="3">COUNTIF(E11:AH11,"RTT")</f>
        <v>0</v>
      </c>
      <c r="AM11" s="1">
        <f t="shared" ref="AM11:AM36" si="4">COUNTIF(D11:AH11,"CHOS")</f>
        <v>0</v>
      </c>
      <c r="AN11" s="1">
        <f t="shared" ref="AN11:AN36" si="5">COUNTIF(D11:AH11,"CF")</f>
        <v>0</v>
      </c>
      <c r="AO11" s="1">
        <f t="shared" ref="AO11:AO36" si="6">COUNTIF(D11:AH11,"RTP")</f>
        <v>0</v>
      </c>
      <c r="AP11" s="1">
        <f t="shared" ref="AP11:AP36" si="7">COUNTIF(D11:AH11,"SYND")</f>
        <v>0</v>
      </c>
    </row>
    <row r="12" spans="2:42" x14ac:dyDescent="0.25">
      <c r="B12" s="17"/>
      <c r="C12" s="18">
        <f>IF($D$9&lt;&gt;"",[1]Sources!O5,"")</f>
        <v>1</v>
      </c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J12" s="1">
        <f t="shared" si="2"/>
        <v>0</v>
      </c>
      <c r="AK12" s="1">
        <f t="shared" si="1"/>
        <v>0</v>
      </c>
      <c r="AL12" s="1">
        <f t="shared" si="3"/>
        <v>0</v>
      </c>
      <c r="AM12" s="1">
        <f t="shared" si="4"/>
        <v>0</v>
      </c>
      <c r="AN12" s="1">
        <f t="shared" si="5"/>
        <v>0</v>
      </c>
      <c r="AO12" s="1">
        <f t="shared" si="6"/>
        <v>0</v>
      </c>
      <c r="AP12" s="1">
        <f t="shared" si="7"/>
        <v>0</v>
      </c>
    </row>
    <row r="13" spans="2:42" x14ac:dyDescent="0.25">
      <c r="B13" s="17"/>
      <c r="C13" s="18">
        <f>IF($D$9&lt;&gt;"",[1]Sources!O6,"")</f>
        <v>1</v>
      </c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J13" s="1">
        <f t="shared" si="2"/>
        <v>0</v>
      </c>
      <c r="AK13" s="1">
        <f t="shared" si="1"/>
        <v>0</v>
      </c>
      <c r="AL13" s="1">
        <f t="shared" si="3"/>
        <v>0</v>
      </c>
      <c r="AM13" s="1">
        <f t="shared" si="4"/>
        <v>0</v>
      </c>
      <c r="AN13" s="1">
        <f t="shared" si="5"/>
        <v>0</v>
      </c>
      <c r="AO13" s="1">
        <f t="shared" si="6"/>
        <v>0</v>
      </c>
      <c r="AP13" s="1">
        <f t="shared" si="7"/>
        <v>0</v>
      </c>
    </row>
    <row r="14" spans="2:42" hidden="1" x14ac:dyDescent="0.25">
      <c r="B14" s="17"/>
      <c r="C14" s="18">
        <f>IF($D$9&lt;&gt;"",[1]Sources!O7,"")</f>
        <v>1</v>
      </c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J14" s="1">
        <f t="shared" si="2"/>
        <v>0</v>
      </c>
      <c r="AK14" s="1">
        <f t="shared" si="1"/>
        <v>0</v>
      </c>
      <c r="AL14" s="1">
        <f t="shared" si="3"/>
        <v>0</v>
      </c>
      <c r="AM14" s="1">
        <f t="shared" si="4"/>
        <v>0</v>
      </c>
      <c r="AN14" s="1">
        <f t="shared" si="5"/>
        <v>0</v>
      </c>
      <c r="AO14" s="1">
        <f t="shared" si="6"/>
        <v>0</v>
      </c>
      <c r="AP14" s="1">
        <f t="shared" si="7"/>
        <v>0</v>
      </c>
    </row>
    <row r="15" spans="2:42" hidden="1" x14ac:dyDescent="0.25">
      <c r="B15" s="17"/>
      <c r="C15" s="18">
        <f>IF($D$9&lt;&gt;"",[1]Sources!O8,"")</f>
        <v>1</v>
      </c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J15" s="1">
        <f t="shared" si="2"/>
        <v>0</v>
      </c>
      <c r="AK15" s="1">
        <f t="shared" si="1"/>
        <v>0</v>
      </c>
      <c r="AL15" s="1">
        <f t="shared" si="3"/>
        <v>0</v>
      </c>
      <c r="AM15" s="1">
        <f t="shared" si="4"/>
        <v>0</v>
      </c>
      <c r="AN15" s="1">
        <f t="shared" si="5"/>
        <v>0</v>
      </c>
      <c r="AO15" s="1">
        <f t="shared" si="6"/>
        <v>0</v>
      </c>
      <c r="AP15" s="1">
        <f t="shared" si="7"/>
        <v>0</v>
      </c>
    </row>
    <row r="16" spans="2:42" hidden="1" x14ac:dyDescent="0.25">
      <c r="B16" s="17"/>
      <c r="C16" s="18">
        <f>IF($D$9&lt;&gt;"",[1]Sources!O9,"")</f>
        <v>1</v>
      </c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J16" s="1">
        <f t="shared" si="2"/>
        <v>0</v>
      </c>
      <c r="AK16" s="1">
        <f t="shared" si="1"/>
        <v>0</v>
      </c>
      <c r="AL16" s="1">
        <f t="shared" si="3"/>
        <v>0</v>
      </c>
      <c r="AM16" s="1">
        <f t="shared" si="4"/>
        <v>0</v>
      </c>
      <c r="AN16" s="1">
        <f t="shared" si="5"/>
        <v>0</v>
      </c>
      <c r="AO16" s="1">
        <f t="shared" si="6"/>
        <v>0</v>
      </c>
      <c r="AP16" s="1">
        <f t="shared" si="7"/>
        <v>0</v>
      </c>
    </row>
    <row r="17" spans="2:42" hidden="1" x14ac:dyDescent="0.25">
      <c r="B17" s="17"/>
      <c r="C17" s="18">
        <f>IF($D$9&lt;&gt;"",[1]Sources!O10,"")</f>
        <v>1</v>
      </c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J17" s="1">
        <f t="shared" si="2"/>
        <v>0</v>
      </c>
      <c r="AK17" s="1">
        <f t="shared" si="1"/>
        <v>0</v>
      </c>
      <c r="AL17" s="1">
        <f t="shared" si="3"/>
        <v>0</v>
      </c>
      <c r="AM17" s="1">
        <f t="shared" si="4"/>
        <v>0</v>
      </c>
      <c r="AN17" s="1">
        <f t="shared" si="5"/>
        <v>0</v>
      </c>
      <c r="AO17" s="1">
        <f t="shared" si="6"/>
        <v>0</v>
      </c>
      <c r="AP17" s="1">
        <f t="shared" si="7"/>
        <v>0</v>
      </c>
    </row>
    <row r="18" spans="2:42" hidden="1" x14ac:dyDescent="0.25">
      <c r="B18" s="17"/>
      <c r="C18" s="18">
        <f>IF($D$9&lt;&gt;"",[1]Sources!O11,"")</f>
        <v>1</v>
      </c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J18" s="1">
        <f t="shared" si="2"/>
        <v>0</v>
      </c>
      <c r="AK18" s="1">
        <f t="shared" si="1"/>
        <v>0</v>
      </c>
      <c r="AL18" s="1">
        <f t="shared" si="3"/>
        <v>0</v>
      </c>
      <c r="AM18" s="1">
        <f t="shared" si="4"/>
        <v>0</v>
      </c>
      <c r="AN18" s="1">
        <f t="shared" si="5"/>
        <v>0</v>
      </c>
      <c r="AO18" s="1">
        <f t="shared" si="6"/>
        <v>0</v>
      </c>
      <c r="AP18" s="1">
        <f t="shared" si="7"/>
        <v>0</v>
      </c>
    </row>
    <row r="19" spans="2:42" hidden="1" x14ac:dyDescent="0.25">
      <c r="B19" s="17"/>
      <c r="C19" s="18">
        <f>IF($D$9&lt;&gt;"",[1]Sources!O12,"")</f>
        <v>0.8</v>
      </c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J19" s="1">
        <f t="shared" si="2"/>
        <v>0</v>
      </c>
      <c r="AK19" s="1">
        <f t="shared" si="1"/>
        <v>0</v>
      </c>
      <c r="AL19" s="1">
        <f t="shared" si="3"/>
        <v>0</v>
      </c>
      <c r="AM19" s="1">
        <f t="shared" si="4"/>
        <v>0</v>
      </c>
      <c r="AN19" s="1">
        <f t="shared" si="5"/>
        <v>0</v>
      </c>
      <c r="AO19" s="1">
        <f t="shared" si="6"/>
        <v>0</v>
      </c>
      <c r="AP19" s="1">
        <f t="shared" si="7"/>
        <v>0</v>
      </c>
    </row>
    <row r="20" spans="2:42" hidden="1" x14ac:dyDescent="0.25">
      <c r="B20" s="17"/>
      <c r="C20" s="18">
        <f>IF($D$9&lt;&gt;"",[1]Sources!O13,"")</f>
        <v>0.8</v>
      </c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J20" s="1">
        <f t="shared" si="2"/>
        <v>0</v>
      </c>
      <c r="AK20" s="1">
        <f t="shared" si="1"/>
        <v>0</v>
      </c>
      <c r="AL20" s="1">
        <f t="shared" si="3"/>
        <v>0</v>
      </c>
      <c r="AM20" s="1">
        <f t="shared" si="4"/>
        <v>0</v>
      </c>
      <c r="AN20" s="1">
        <f t="shared" si="5"/>
        <v>0</v>
      </c>
      <c r="AO20" s="1">
        <f t="shared" si="6"/>
        <v>0</v>
      </c>
      <c r="AP20" s="1">
        <f t="shared" si="7"/>
        <v>0</v>
      </c>
    </row>
    <row r="21" spans="2:42" hidden="1" x14ac:dyDescent="0.25">
      <c r="B21" s="17"/>
      <c r="C21" s="18"/>
      <c r="D21" s="17"/>
      <c r="E21" s="17"/>
      <c r="F21" s="17"/>
      <c r="G21" s="17"/>
      <c r="H21" s="17"/>
      <c r="I21" s="17"/>
      <c r="J21" s="17"/>
      <c r="K21" s="17"/>
      <c r="L21" s="17"/>
      <c r="M21" s="19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J21" s="1">
        <f t="shared" si="2"/>
        <v>0</v>
      </c>
      <c r="AK21" s="1">
        <f t="shared" si="1"/>
        <v>0</v>
      </c>
      <c r="AL21" s="1">
        <f t="shared" si="3"/>
        <v>0</v>
      </c>
      <c r="AM21" s="1">
        <f t="shared" si="4"/>
        <v>0</v>
      </c>
      <c r="AN21" s="1">
        <f t="shared" si="5"/>
        <v>0</v>
      </c>
      <c r="AO21" s="1">
        <f t="shared" si="6"/>
        <v>0</v>
      </c>
      <c r="AP21" s="1">
        <f t="shared" si="7"/>
        <v>0</v>
      </c>
    </row>
    <row r="22" spans="2:42" hidden="1" x14ac:dyDescent="0.25">
      <c r="B22" s="17"/>
      <c r="C22" s="18">
        <f>IF($D$9&lt;&gt;"",[1]Sources!O15,"")</f>
        <v>1</v>
      </c>
      <c r="D22" s="17"/>
      <c r="E22" s="19"/>
      <c r="F22" s="17"/>
      <c r="G22" s="17"/>
      <c r="H22" s="17"/>
      <c r="I22" s="17"/>
      <c r="J22" s="17"/>
      <c r="K22" s="17"/>
      <c r="L22" s="17"/>
      <c r="M22" s="19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J22" s="1">
        <f t="shared" si="2"/>
        <v>0</v>
      </c>
      <c r="AK22" s="1">
        <f t="shared" si="1"/>
        <v>0</v>
      </c>
      <c r="AL22" s="1">
        <f t="shared" si="3"/>
        <v>0</v>
      </c>
      <c r="AM22" s="1">
        <f t="shared" si="4"/>
        <v>0</v>
      </c>
      <c r="AN22" s="1">
        <f t="shared" si="5"/>
        <v>0</v>
      </c>
      <c r="AO22" s="1">
        <f t="shared" si="6"/>
        <v>0</v>
      </c>
      <c r="AP22" s="1">
        <f t="shared" si="7"/>
        <v>0</v>
      </c>
    </row>
    <row r="23" spans="2:42" hidden="1" x14ac:dyDescent="0.25">
      <c r="B23" s="17"/>
      <c r="C23" s="18">
        <f>IF($D$9&lt;&gt;"",[1]Sources!O16,"")</f>
        <v>1</v>
      </c>
      <c r="D23" s="17"/>
      <c r="E23" s="19"/>
      <c r="F23" s="17"/>
      <c r="G23" s="17"/>
      <c r="H23" s="17"/>
      <c r="I23" s="17"/>
      <c r="J23" s="17"/>
      <c r="K23" s="17"/>
      <c r="L23" s="17"/>
      <c r="M23" s="19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J23" s="1">
        <f t="shared" si="2"/>
        <v>0</v>
      </c>
      <c r="AK23" s="1">
        <f t="shared" si="1"/>
        <v>0</v>
      </c>
      <c r="AL23" s="1">
        <f t="shared" si="3"/>
        <v>0</v>
      </c>
      <c r="AM23" s="1">
        <f t="shared" si="4"/>
        <v>0</v>
      </c>
      <c r="AN23" s="1">
        <f t="shared" si="5"/>
        <v>0</v>
      </c>
      <c r="AO23" s="1">
        <f t="shared" si="6"/>
        <v>0</v>
      </c>
      <c r="AP23" s="1">
        <f t="shared" si="7"/>
        <v>0</v>
      </c>
    </row>
    <row r="24" spans="2:42" hidden="1" x14ac:dyDescent="0.25">
      <c r="B24" s="17"/>
      <c r="C24" s="18">
        <f>IF($D$9&lt;&gt;"",[1]Sources!O17,"")</f>
        <v>1</v>
      </c>
      <c r="D24" s="17"/>
      <c r="E24" s="19"/>
      <c r="F24" s="17"/>
      <c r="G24" s="17"/>
      <c r="H24" s="17"/>
      <c r="I24" s="17"/>
      <c r="J24" s="17"/>
      <c r="K24" s="17"/>
      <c r="L24" s="17"/>
      <c r="M24" s="19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J24" s="1">
        <f t="shared" si="2"/>
        <v>0</v>
      </c>
      <c r="AK24" s="1">
        <f t="shared" si="1"/>
        <v>0</v>
      </c>
      <c r="AL24" s="1">
        <f t="shared" si="3"/>
        <v>0</v>
      </c>
      <c r="AM24" s="1">
        <f t="shared" si="4"/>
        <v>0</v>
      </c>
      <c r="AN24" s="1">
        <f t="shared" si="5"/>
        <v>0</v>
      </c>
      <c r="AO24" s="1">
        <f t="shared" si="6"/>
        <v>0</v>
      </c>
      <c r="AP24" s="1">
        <f t="shared" si="7"/>
        <v>0</v>
      </c>
    </row>
    <row r="25" spans="2:42" hidden="1" x14ac:dyDescent="0.25">
      <c r="B25" s="17"/>
      <c r="C25" s="18">
        <f>IF($D$9&lt;&gt;"",[1]Sources!O18,"")</f>
        <v>1</v>
      </c>
      <c r="D25" s="17"/>
      <c r="E25" s="19"/>
      <c r="F25" s="17"/>
      <c r="G25" s="17"/>
      <c r="H25" s="17"/>
      <c r="I25" s="17"/>
      <c r="J25" s="17"/>
      <c r="K25" s="17"/>
      <c r="L25" s="17"/>
      <c r="M25" s="19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J25" s="1">
        <f t="shared" si="2"/>
        <v>0</v>
      </c>
      <c r="AK25" s="1">
        <f t="shared" si="1"/>
        <v>0</v>
      </c>
      <c r="AL25" s="1">
        <f t="shared" si="3"/>
        <v>0</v>
      </c>
      <c r="AM25" s="1">
        <f t="shared" si="4"/>
        <v>0</v>
      </c>
      <c r="AN25" s="1">
        <f t="shared" si="5"/>
        <v>0</v>
      </c>
      <c r="AO25" s="1">
        <f t="shared" si="6"/>
        <v>0</v>
      </c>
      <c r="AP25" s="1">
        <f t="shared" si="7"/>
        <v>0</v>
      </c>
    </row>
    <row r="26" spans="2:42" hidden="1" x14ac:dyDescent="0.25">
      <c r="B26" s="17"/>
      <c r="C26" s="18">
        <f>IF($D$9&lt;&gt;"",[1]Sources!O19,"")</f>
        <v>1</v>
      </c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J26" s="1">
        <f t="shared" si="2"/>
        <v>0</v>
      </c>
      <c r="AK26" s="1">
        <f t="shared" si="1"/>
        <v>0</v>
      </c>
      <c r="AL26" s="1">
        <f t="shared" si="3"/>
        <v>0</v>
      </c>
      <c r="AM26" s="1">
        <f t="shared" si="4"/>
        <v>0</v>
      </c>
      <c r="AN26" s="1">
        <f t="shared" si="5"/>
        <v>0</v>
      </c>
      <c r="AO26" s="1">
        <f t="shared" si="6"/>
        <v>0</v>
      </c>
      <c r="AP26" s="1">
        <f t="shared" si="7"/>
        <v>0</v>
      </c>
    </row>
    <row r="27" spans="2:42" hidden="1" x14ac:dyDescent="0.25">
      <c r="B27" s="17"/>
      <c r="C27" s="18">
        <f>IF($D$9&lt;&gt;"",[1]Sources!O20,"")</f>
        <v>1</v>
      </c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J27" s="1">
        <f t="shared" si="2"/>
        <v>0</v>
      </c>
      <c r="AK27" s="1">
        <f t="shared" si="1"/>
        <v>0</v>
      </c>
      <c r="AL27" s="1">
        <f t="shared" si="3"/>
        <v>0</v>
      </c>
      <c r="AM27" s="1">
        <f t="shared" si="4"/>
        <v>0</v>
      </c>
      <c r="AN27" s="1">
        <f t="shared" si="5"/>
        <v>0</v>
      </c>
      <c r="AO27" s="1">
        <f t="shared" si="6"/>
        <v>0</v>
      </c>
      <c r="AP27" s="1">
        <f t="shared" si="7"/>
        <v>0</v>
      </c>
    </row>
    <row r="28" spans="2:42" hidden="1" x14ac:dyDescent="0.25">
      <c r="B28" s="17"/>
      <c r="C28" s="18">
        <f>IF($D$9&lt;&gt;"",[1]Sources!O21,"")</f>
        <v>1</v>
      </c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J28" s="1">
        <f t="shared" si="2"/>
        <v>0</v>
      </c>
      <c r="AK28" s="1">
        <f t="shared" si="1"/>
        <v>0</v>
      </c>
      <c r="AL28" s="1">
        <f t="shared" si="3"/>
        <v>0</v>
      </c>
      <c r="AM28" s="1">
        <f t="shared" si="4"/>
        <v>0</v>
      </c>
      <c r="AN28" s="1">
        <f t="shared" si="5"/>
        <v>0</v>
      </c>
      <c r="AO28" s="1">
        <f t="shared" si="6"/>
        <v>0</v>
      </c>
      <c r="AP28" s="1">
        <f t="shared" si="7"/>
        <v>0</v>
      </c>
    </row>
    <row r="29" spans="2:42" hidden="1" x14ac:dyDescent="0.25">
      <c r="B29" s="17"/>
      <c r="C29" s="18">
        <f>IF($D$9&lt;&gt;"",[1]Sources!O22,"")</f>
        <v>1</v>
      </c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J29" s="1">
        <f t="shared" si="2"/>
        <v>0</v>
      </c>
      <c r="AK29" s="1">
        <f t="shared" si="1"/>
        <v>0</v>
      </c>
      <c r="AL29" s="1">
        <f t="shared" si="3"/>
        <v>0</v>
      </c>
      <c r="AM29" s="1">
        <f t="shared" si="4"/>
        <v>0</v>
      </c>
      <c r="AN29" s="1">
        <f t="shared" si="5"/>
        <v>0</v>
      </c>
      <c r="AO29" s="1">
        <f t="shared" si="6"/>
        <v>0</v>
      </c>
      <c r="AP29" s="1">
        <f t="shared" si="7"/>
        <v>0</v>
      </c>
    </row>
    <row r="30" spans="2:42" hidden="1" x14ac:dyDescent="0.25">
      <c r="B30" s="17"/>
      <c r="C30" s="18">
        <f>IF($D$9&lt;&gt;"",[1]Sources!O23,"")</f>
        <v>1</v>
      </c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J30" s="1">
        <f t="shared" si="2"/>
        <v>0</v>
      </c>
      <c r="AK30" s="1">
        <f t="shared" si="1"/>
        <v>0</v>
      </c>
      <c r="AL30" s="1">
        <f t="shared" si="3"/>
        <v>0</v>
      </c>
      <c r="AM30" s="1">
        <f t="shared" si="4"/>
        <v>0</v>
      </c>
      <c r="AN30" s="1">
        <f t="shared" si="5"/>
        <v>0</v>
      </c>
      <c r="AO30" s="1">
        <f t="shared" si="6"/>
        <v>0</v>
      </c>
      <c r="AP30" s="1">
        <f t="shared" si="7"/>
        <v>0</v>
      </c>
    </row>
    <row r="31" spans="2:42" hidden="1" x14ac:dyDescent="0.25">
      <c r="B31" s="17"/>
      <c r="C31" s="18">
        <f>IF($D$9&lt;&gt;"",[1]Sources!O24,"")</f>
        <v>0.8</v>
      </c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J31" s="1">
        <f t="shared" si="2"/>
        <v>0</v>
      </c>
      <c r="AK31" s="1">
        <f t="shared" si="1"/>
        <v>0</v>
      </c>
      <c r="AL31" s="1">
        <f t="shared" si="3"/>
        <v>0</v>
      </c>
      <c r="AM31" s="1">
        <f t="shared" si="4"/>
        <v>0</v>
      </c>
      <c r="AN31" s="1">
        <f t="shared" si="5"/>
        <v>0</v>
      </c>
      <c r="AO31" s="1">
        <f t="shared" si="6"/>
        <v>0</v>
      </c>
      <c r="AP31" s="1">
        <f t="shared" si="7"/>
        <v>0</v>
      </c>
    </row>
    <row r="32" spans="2:42" hidden="1" x14ac:dyDescent="0.25">
      <c r="B32" s="17"/>
      <c r="C32" s="18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J32" s="1">
        <f t="shared" si="2"/>
        <v>0</v>
      </c>
      <c r="AK32" s="1">
        <f t="shared" si="1"/>
        <v>0</v>
      </c>
      <c r="AL32" s="1">
        <f t="shared" si="3"/>
        <v>0</v>
      </c>
      <c r="AM32" s="1">
        <f t="shared" si="4"/>
        <v>0</v>
      </c>
      <c r="AN32" s="1">
        <f t="shared" si="5"/>
        <v>0</v>
      </c>
      <c r="AO32" s="1">
        <f t="shared" si="6"/>
        <v>0</v>
      </c>
      <c r="AP32" s="1">
        <f t="shared" si="7"/>
        <v>0</v>
      </c>
    </row>
    <row r="33" spans="2:42" x14ac:dyDescent="0.25">
      <c r="B33" s="17"/>
      <c r="C33" s="18">
        <f>IF($D$9&lt;&gt;"",[1]Sources!O26,"")</f>
        <v>1</v>
      </c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J33" s="1">
        <f t="shared" si="2"/>
        <v>0</v>
      </c>
      <c r="AK33" s="1">
        <f t="shared" si="1"/>
        <v>0</v>
      </c>
      <c r="AL33" s="1">
        <f t="shared" si="3"/>
        <v>0</v>
      </c>
      <c r="AM33" s="1">
        <f t="shared" si="4"/>
        <v>0</v>
      </c>
      <c r="AN33" s="1">
        <f t="shared" si="5"/>
        <v>0</v>
      </c>
      <c r="AO33" s="1">
        <f t="shared" si="6"/>
        <v>0</v>
      </c>
      <c r="AP33" s="1">
        <f t="shared" si="7"/>
        <v>0</v>
      </c>
    </row>
    <row r="34" spans="2:42" x14ac:dyDescent="0.25">
      <c r="B34" s="17"/>
      <c r="C34" s="18">
        <f>IF($D$9&lt;&gt;"",[1]Sources!O27,"")</f>
        <v>1</v>
      </c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J34" s="1">
        <f t="shared" si="2"/>
        <v>0</v>
      </c>
      <c r="AK34" s="1">
        <f t="shared" si="1"/>
        <v>0</v>
      </c>
      <c r="AL34" s="1">
        <f t="shared" si="3"/>
        <v>0</v>
      </c>
      <c r="AM34" s="1">
        <f t="shared" si="4"/>
        <v>0</v>
      </c>
      <c r="AN34" s="1">
        <f t="shared" si="5"/>
        <v>0</v>
      </c>
      <c r="AO34" s="1">
        <f t="shared" si="6"/>
        <v>0</v>
      </c>
      <c r="AP34" s="1">
        <f t="shared" si="7"/>
        <v>0</v>
      </c>
    </row>
    <row r="35" spans="2:42" x14ac:dyDescent="0.25">
      <c r="B35" s="17"/>
      <c r="C35" s="18">
        <f>IF($D$9&lt;&gt;"",[1]Sources!O28,"")</f>
        <v>1</v>
      </c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J35" s="1">
        <f t="shared" si="2"/>
        <v>0</v>
      </c>
      <c r="AK35" s="1">
        <f t="shared" si="1"/>
        <v>0</v>
      </c>
      <c r="AL35" s="1">
        <f t="shared" si="3"/>
        <v>0</v>
      </c>
      <c r="AM35" s="1">
        <f t="shared" si="4"/>
        <v>0</v>
      </c>
      <c r="AN35" s="1">
        <f t="shared" si="5"/>
        <v>0</v>
      </c>
      <c r="AO35" s="1">
        <f t="shared" si="6"/>
        <v>0</v>
      </c>
      <c r="AP35" s="1">
        <f t="shared" si="7"/>
        <v>0</v>
      </c>
    </row>
    <row r="36" spans="2:42" x14ac:dyDescent="0.25">
      <c r="B36" s="17"/>
      <c r="C36" s="18">
        <f>IF($D$9&lt;&gt;"",[1]Sources!O29,"")</f>
        <v>1</v>
      </c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J36" s="1">
        <f t="shared" si="2"/>
        <v>0</v>
      </c>
      <c r="AK36" s="1">
        <f t="shared" si="1"/>
        <v>0</v>
      </c>
      <c r="AL36" s="1">
        <f t="shared" si="3"/>
        <v>0</v>
      </c>
      <c r="AM36" s="1">
        <f t="shared" si="4"/>
        <v>0</v>
      </c>
      <c r="AN36" s="1">
        <f t="shared" si="5"/>
        <v>0</v>
      </c>
      <c r="AO36" s="1">
        <f t="shared" si="6"/>
        <v>0</v>
      </c>
      <c r="AP36" s="1">
        <f t="shared" si="7"/>
        <v>0</v>
      </c>
    </row>
    <row r="37" spans="2:42" x14ac:dyDescent="0.25">
      <c r="B37" s="20"/>
    </row>
    <row r="39" spans="2:42" x14ac:dyDescent="0.25">
      <c r="C39" s="1" t="s">
        <v>12</v>
      </c>
      <c r="D39" s="1">
        <f t="shared" ref="D39:AH39" si="8">COUNTIF(D10:D38,"M")+COUNTIF(D10:D38,"10H")</f>
        <v>0</v>
      </c>
      <c r="E39" s="1">
        <f t="shared" si="8"/>
        <v>0</v>
      </c>
      <c r="F39" s="1">
        <f t="shared" si="8"/>
        <v>0</v>
      </c>
      <c r="G39" s="1">
        <f t="shared" si="8"/>
        <v>0</v>
      </c>
      <c r="H39" s="1">
        <f t="shared" si="8"/>
        <v>0</v>
      </c>
      <c r="I39" s="1">
        <f t="shared" si="8"/>
        <v>0</v>
      </c>
      <c r="J39" s="1">
        <f t="shared" si="8"/>
        <v>0</v>
      </c>
      <c r="K39" s="1">
        <f t="shared" si="8"/>
        <v>0</v>
      </c>
      <c r="L39" s="1">
        <f t="shared" si="8"/>
        <v>0</v>
      </c>
      <c r="M39" s="1">
        <f t="shared" si="8"/>
        <v>0</v>
      </c>
      <c r="N39" s="1">
        <f t="shared" si="8"/>
        <v>0</v>
      </c>
      <c r="O39" s="1">
        <f t="shared" si="8"/>
        <v>0</v>
      </c>
      <c r="P39" s="1">
        <f t="shared" si="8"/>
        <v>0</v>
      </c>
      <c r="Q39" s="1">
        <f t="shared" si="8"/>
        <v>0</v>
      </c>
      <c r="R39" s="1">
        <f t="shared" si="8"/>
        <v>0</v>
      </c>
      <c r="S39" s="1">
        <f t="shared" si="8"/>
        <v>0</v>
      </c>
      <c r="T39" s="1">
        <f t="shared" si="8"/>
        <v>0</v>
      </c>
      <c r="U39" s="1">
        <f t="shared" si="8"/>
        <v>0</v>
      </c>
      <c r="V39" s="1">
        <f t="shared" si="8"/>
        <v>0</v>
      </c>
      <c r="W39" s="1">
        <f t="shared" si="8"/>
        <v>0</v>
      </c>
      <c r="X39" s="1">
        <f t="shared" si="8"/>
        <v>0</v>
      </c>
      <c r="Y39" s="1">
        <f t="shared" si="8"/>
        <v>0</v>
      </c>
      <c r="Z39" s="1">
        <f t="shared" si="8"/>
        <v>0</v>
      </c>
      <c r="AA39" s="1">
        <f t="shared" si="8"/>
        <v>0</v>
      </c>
      <c r="AB39" s="1">
        <f t="shared" si="8"/>
        <v>0</v>
      </c>
      <c r="AC39" s="1">
        <f t="shared" si="8"/>
        <v>0</v>
      </c>
      <c r="AD39" s="1">
        <f t="shared" si="8"/>
        <v>0</v>
      </c>
      <c r="AE39" s="1">
        <f t="shared" si="8"/>
        <v>0</v>
      </c>
      <c r="AF39" s="1">
        <f t="shared" si="8"/>
        <v>0</v>
      </c>
      <c r="AG39" s="1">
        <f t="shared" si="8"/>
        <v>0</v>
      </c>
      <c r="AH39" s="1">
        <f t="shared" si="8"/>
        <v>0</v>
      </c>
    </row>
    <row r="40" spans="2:42" x14ac:dyDescent="0.25">
      <c r="C40" s="1" t="s">
        <v>13</v>
      </c>
      <c r="D40" s="1">
        <f t="shared" ref="D40:AH40" si="9">COUNTIF(D10:D38,"ENDOS")</f>
        <v>0</v>
      </c>
      <c r="E40" s="1">
        <f t="shared" si="9"/>
        <v>0</v>
      </c>
      <c r="F40" s="1">
        <f t="shared" si="9"/>
        <v>0</v>
      </c>
      <c r="G40" s="1">
        <f t="shared" si="9"/>
        <v>0</v>
      </c>
      <c r="H40" s="1">
        <f t="shared" si="9"/>
        <v>0</v>
      </c>
      <c r="I40" s="1">
        <f t="shared" si="9"/>
        <v>0</v>
      </c>
      <c r="J40" s="1">
        <f t="shared" si="9"/>
        <v>0</v>
      </c>
      <c r="K40" s="1">
        <f t="shared" si="9"/>
        <v>0</v>
      </c>
      <c r="L40" s="1">
        <f t="shared" si="9"/>
        <v>0</v>
      </c>
      <c r="M40" s="1">
        <f t="shared" si="9"/>
        <v>0</v>
      </c>
      <c r="N40" s="1">
        <f t="shared" si="9"/>
        <v>0</v>
      </c>
      <c r="O40" s="1">
        <f t="shared" si="9"/>
        <v>0</v>
      </c>
      <c r="P40" s="1">
        <f t="shared" si="9"/>
        <v>0</v>
      </c>
      <c r="Q40" s="1">
        <f t="shared" si="9"/>
        <v>0</v>
      </c>
      <c r="R40" s="1">
        <f t="shared" si="9"/>
        <v>0</v>
      </c>
      <c r="S40" s="1">
        <f t="shared" si="9"/>
        <v>0</v>
      </c>
      <c r="T40" s="1">
        <f t="shared" si="9"/>
        <v>0</v>
      </c>
      <c r="U40" s="1">
        <f t="shared" si="9"/>
        <v>0</v>
      </c>
      <c r="V40" s="1">
        <f t="shared" si="9"/>
        <v>0</v>
      </c>
      <c r="W40" s="1">
        <f t="shared" si="9"/>
        <v>0</v>
      </c>
      <c r="X40" s="1">
        <f t="shared" si="9"/>
        <v>0</v>
      </c>
      <c r="Y40" s="1">
        <f t="shared" si="9"/>
        <v>0</v>
      </c>
      <c r="Z40" s="1">
        <f t="shared" si="9"/>
        <v>0</v>
      </c>
      <c r="AA40" s="1">
        <f t="shared" si="9"/>
        <v>0</v>
      </c>
      <c r="AB40" s="1">
        <f t="shared" si="9"/>
        <v>0</v>
      </c>
      <c r="AC40" s="1">
        <f t="shared" si="9"/>
        <v>0</v>
      </c>
      <c r="AD40" s="1">
        <f t="shared" si="9"/>
        <v>0</v>
      </c>
      <c r="AE40" s="1">
        <f t="shared" si="9"/>
        <v>0</v>
      </c>
      <c r="AF40" s="1">
        <f t="shared" si="9"/>
        <v>0</v>
      </c>
      <c r="AG40" s="1">
        <f t="shared" si="9"/>
        <v>0</v>
      </c>
      <c r="AH40" s="1">
        <f t="shared" si="9"/>
        <v>0</v>
      </c>
    </row>
    <row r="41" spans="2:42" x14ac:dyDescent="0.25">
      <c r="C41" s="1" t="s">
        <v>14</v>
      </c>
      <c r="D41" s="1">
        <f t="shared" ref="D41:AH41" si="10">COUNTIF(D10:D38,"S")+COUNTIF(D10:D38,"10H")</f>
        <v>0</v>
      </c>
      <c r="E41" s="1">
        <f t="shared" si="10"/>
        <v>0</v>
      </c>
      <c r="F41" s="1">
        <f t="shared" si="10"/>
        <v>0</v>
      </c>
      <c r="G41" s="1">
        <f t="shared" si="10"/>
        <v>0</v>
      </c>
      <c r="H41" s="1">
        <f t="shared" si="10"/>
        <v>0</v>
      </c>
      <c r="I41" s="1">
        <f t="shared" si="10"/>
        <v>0</v>
      </c>
      <c r="J41" s="1">
        <f t="shared" si="10"/>
        <v>0</v>
      </c>
      <c r="K41" s="1">
        <f t="shared" si="10"/>
        <v>0</v>
      </c>
      <c r="L41" s="1">
        <f t="shared" si="10"/>
        <v>0</v>
      </c>
      <c r="M41" s="1">
        <f t="shared" si="10"/>
        <v>0</v>
      </c>
      <c r="N41" s="1">
        <f t="shared" si="10"/>
        <v>0</v>
      </c>
      <c r="O41" s="1">
        <f t="shared" si="10"/>
        <v>0</v>
      </c>
      <c r="P41" s="1">
        <f t="shared" si="10"/>
        <v>0</v>
      </c>
      <c r="Q41" s="1">
        <f t="shared" si="10"/>
        <v>0</v>
      </c>
      <c r="R41" s="1">
        <f t="shared" si="10"/>
        <v>0</v>
      </c>
      <c r="S41" s="1">
        <f t="shared" si="10"/>
        <v>0</v>
      </c>
      <c r="T41" s="1">
        <f t="shared" si="10"/>
        <v>0</v>
      </c>
      <c r="U41" s="1">
        <f t="shared" si="10"/>
        <v>0</v>
      </c>
      <c r="V41" s="1">
        <f t="shared" si="10"/>
        <v>0</v>
      </c>
      <c r="W41" s="1">
        <f t="shared" si="10"/>
        <v>0</v>
      </c>
      <c r="X41" s="1">
        <f t="shared" si="10"/>
        <v>0</v>
      </c>
      <c r="Y41" s="1">
        <f t="shared" si="10"/>
        <v>0</v>
      </c>
      <c r="Z41" s="1">
        <f t="shared" si="10"/>
        <v>0</v>
      </c>
      <c r="AA41" s="1">
        <f t="shared" si="10"/>
        <v>0</v>
      </c>
      <c r="AB41" s="1">
        <f t="shared" si="10"/>
        <v>0</v>
      </c>
      <c r="AC41" s="1">
        <f t="shared" si="10"/>
        <v>0</v>
      </c>
      <c r="AD41" s="1">
        <f t="shared" si="10"/>
        <v>0</v>
      </c>
      <c r="AE41" s="1">
        <f t="shared" si="10"/>
        <v>0</v>
      </c>
      <c r="AF41" s="1">
        <f t="shared" si="10"/>
        <v>0</v>
      </c>
      <c r="AG41" s="1">
        <f t="shared" si="10"/>
        <v>0</v>
      </c>
      <c r="AH41" s="1">
        <f t="shared" si="10"/>
        <v>0</v>
      </c>
    </row>
    <row r="42" spans="2:42" x14ac:dyDescent="0.25">
      <c r="C42" s="1" t="s">
        <v>15</v>
      </c>
      <c r="D42" s="1">
        <f t="shared" ref="D42:AH42" si="11">COUNTIF(D10:D38,"A")</f>
        <v>0</v>
      </c>
      <c r="E42" s="1">
        <f>COUNTIF(E10:E38,"A")</f>
        <v>1</v>
      </c>
      <c r="F42" s="1">
        <f t="shared" si="11"/>
        <v>1</v>
      </c>
      <c r="G42" s="1">
        <f t="shared" si="11"/>
        <v>0</v>
      </c>
      <c r="H42" s="1">
        <f t="shared" si="11"/>
        <v>0</v>
      </c>
      <c r="I42" s="1">
        <f t="shared" si="11"/>
        <v>0</v>
      </c>
      <c r="J42" s="1">
        <f t="shared" si="11"/>
        <v>0</v>
      </c>
      <c r="K42" s="1">
        <f t="shared" si="11"/>
        <v>0</v>
      </c>
      <c r="L42" s="1">
        <f t="shared" si="11"/>
        <v>0</v>
      </c>
      <c r="M42" s="1">
        <f t="shared" si="11"/>
        <v>2</v>
      </c>
      <c r="N42" s="1">
        <f t="shared" si="11"/>
        <v>0</v>
      </c>
      <c r="O42" s="1">
        <f t="shared" si="11"/>
        <v>0</v>
      </c>
      <c r="P42" s="1">
        <f t="shared" si="11"/>
        <v>0</v>
      </c>
      <c r="Q42" s="1">
        <f t="shared" si="11"/>
        <v>0</v>
      </c>
      <c r="R42" s="1">
        <f t="shared" si="11"/>
        <v>0</v>
      </c>
      <c r="S42" s="1">
        <f t="shared" si="11"/>
        <v>0</v>
      </c>
      <c r="T42" s="1">
        <f t="shared" si="11"/>
        <v>0</v>
      </c>
      <c r="U42" s="1">
        <f t="shared" si="11"/>
        <v>1</v>
      </c>
      <c r="V42" s="1">
        <f t="shared" si="11"/>
        <v>0</v>
      </c>
      <c r="W42" s="1">
        <f t="shared" si="11"/>
        <v>0</v>
      </c>
      <c r="X42" s="1">
        <f t="shared" si="11"/>
        <v>0</v>
      </c>
      <c r="Y42" s="1">
        <f t="shared" si="11"/>
        <v>0</v>
      </c>
      <c r="Z42" s="1">
        <f t="shared" si="11"/>
        <v>0</v>
      </c>
      <c r="AA42" s="1">
        <f t="shared" si="11"/>
        <v>0</v>
      </c>
      <c r="AB42" s="1">
        <f t="shared" si="11"/>
        <v>0</v>
      </c>
      <c r="AC42" s="1">
        <f t="shared" si="11"/>
        <v>1</v>
      </c>
      <c r="AD42" s="1">
        <f t="shared" si="11"/>
        <v>0</v>
      </c>
      <c r="AE42" s="1">
        <f t="shared" si="11"/>
        <v>0</v>
      </c>
      <c r="AF42" s="1">
        <f t="shared" si="11"/>
        <v>0</v>
      </c>
      <c r="AG42" s="1">
        <f t="shared" si="11"/>
        <v>0</v>
      </c>
      <c r="AH42" s="1">
        <f t="shared" si="11"/>
        <v>0</v>
      </c>
    </row>
    <row r="43" spans="2:42" s="34" customFormat="1" x14ac:dyDescent="0.25">
      <c r="B43" s="32"/>
      <c r="C43" s="32"/>
      <c r="D43" s="33">
        <f>WEEKDAY(D8)</f>
        <v>1</v>
      </c>
      <c r="E43" s="33">
        <f t="shared" ref="E43:AH43" si="12">WEEKDAY(E8)</f>
        <v>2</v>
      </c>
      <c r="F43" s="33">
        <f t="shared" si="12"/>
        <v>3</v>
      </c>
      <c r="G43" s="33">
        <f t="shared" si="12"/>
        <v>4</v>
      </c>
      <c r="H43" s="33">
        <f t="shared" si="12"/>
        <v>5</v>
      </c>
      <c r="I43" s="33">
        <f t="shared" si="12"/>
        <v>6</v>
      </c>
      <c r="J43" s="33">
        <f t="shared" si="12"/>
        <v>7</v>
      </c>
      <c r="K43" s="33">
        <f t="shared" si="12"/>
        <v>1</v>
      </c>
      <c r="L43" s="33">
        <f t="shared" si="12"/>
        <v>2</v>
      </c>
      <c r="M43" s="33">
        <f t="shared" si="12"/>
        <v>3</v>
      </c>
      <c r="N43" s="33">
        <f t="shared" si="12"/>
        <v>4</v>
      </c>
      <c r="O43" s="33">
        <f t="shared" si="12"/>
        <v>5</v>
      </c>
      <c r="P43" s="33">
        <f t="shared" si="12"/>
        <v>6</v>
      </c>
      <c r="Q43" s="33">
        <f t="shared" si="12"/>
        <v>7</v>
      </c>
      <c r="R43" s="33">
        <f t="shared" si="12"/>
        <v>1</v>
      </c>
      <c r="S43" s="33">
        <f t="shared" si="12"/>
        <v>2</v>
      </c>
      <c r="T43" s="33">
        <f t="shared" si="12"/>
        <v>3</v>
      </c>
      <c r="U43" s="33">
        <f t="shared" si="12"/>
        <v>4</v>
      </c>
      <c r="V43" s="33">
        <f t="shared" si="12"/>
        <v>5</v>
      </c>
      <c r="W43" s="33">
        <f t="shared" si="12"/>
        <v>6</v>
      </c>
      <c r="X43" s="33">
        <f t="shared" si="12"/>
        <v>7</v>
      </c>
      <c r="Y43" s="33">
        <f t="shared" si="12"/>
        <v>1</v>
      </c>
      <c r="Z43" s="33">
        <f t="shared" si="12"/>
        <v>2</v>
      </c>
      <c r="AA43" s="33">
        <f t="shared" si="12"/>
        <v>3</v>
      </c>
      <c r="AB43" s="33">
        <f t="shared" si="12"/>
        <v>4</v>
      </c>
      <c r="AC43" s="33">
        <f t="shared" si="12"/>
        <v>5</v>
      </c>
      <c r="AD43" s="33">
        <f t="shared" si="12"/>
        <v>6</v>
      </c>
      <c r="AE43" s="33">
        <f t="shared" si="12"/>
        <v>7</v>
      </c>
      <c r="AF43" s="33">
        <f t="shared" si="12"/>
        <v>1</v>
      </c>
      <c r="AG43" s="33">
        <f t="shared" si="12"/>
        <v>2</v>
      </c>
      <c r="AH43" s="33">
        <f t="shared" si="12"/>
        <v>3</v>
      </c>
      <c r="AK43" s="32"/>
      <c r="AL43" s="32"/>
      <c r="AM43" s="32"/>
      <c r="AN43" s="32"/>
      <c r="AO43" s="32"/>
      <c r="AP43" s="32"/>
    </row>
    <row r="44" spans="2:42" s="34" customFormat="1" x14ac:dyDescent="0.25">
      <c r="B44" s="32"/>
      <c r="C44" s="32"/>
      <c r="D44" s="35">
        <f>SUMPRODUCT(($D$43:$AH$43=D43)*($D$42:$AH$42))</f>
        <v>0</v>
      </c>
      <c r="E44" s="35">
        <f t="shared" ref="E44:O44" si="13">SUMPRODUCT(($D$43:$AH$43=E43)*($D$42:$AH$42))</f>
        <v>1</v>
      </c>
      <c r="F44" s="35">
        <f t="shared" si="13"/>
        <v>3</v>
      </c>
      <c r="G44" s="35">
        <f t="shared" si="13"/>
        <v>1</v>
      </c>
      <c r="H44" s="35">
        <f t="shared" si="13"/>
        <v>1</v>
      </c>
      <c r="I44" s="35">
        <f t="shared" si="13"/>
        <v>0</v>
      </c>
      <c r="J44" s="35">
        <f t="shared" si="13"/>
        <v>0</v>
      </c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K44" s="32"/>
      <c r="AL44" s="32"/>
      <c r="AM44" s="32"/>
      <c r="AN44" s="32"/>
      <c r="AO44" s="32"/>
      <c r="AP44" s="32"/>
    </row>
    <row r="46" spans="2:42" x14ac:dyDescent="0.25">
      <c r="B46" s="1" t="s">
        <v>16</v>
      </c>
      <c r="C46" s="1" t="s">
        <v>12</v>
      </c>
      <c r="D46" s="1">
        <f>(D39+D40+D42)</f>
        <v>0</v>
      </c>
      <c r="E46" s="1">
        <f t="shared" ref="E46:AH46" si="14">(E39+E40)</f>
        <v>0</v>
      </c>
      <c r="F46" s="1">
        <f t="shared" si="14"/>
        <v>0</v>
      </c>
      <c r="G46" s="1">
        <f t="shared" si="14"/>
        <v>0</v>
      </c>
      <c r="H46" s="1">
        <f t="shared" si="14"/>
        <v>0</v>
      </c>
      <c r="I46" s="1">
        <f t="shared" si="14"/>
        <v>0</v>
      </c>
      <c r="J46" s="1">
        <f t="shared" si="14"/>
        <v>0</v>
      </c>
      <c r="K46" s="1">
        <f t="shared" si="14"/>
        <v>0</v>
      </c>
      <c r="L46" s="1">
        <f t="shared" si="14"/>
        <v>0</v>
      </c>
      <c r="M46" s="1">
        <f t="shared" si="14"/>
        <v>0</v>
      </c>
      <c r="N46" s="1">
        <f t="shared" si="14"/>
        <v>0</v>
      </c>
      <c r="O46" s="1">
        <f t="shared" si="14"/>
        <v>0</v>
      </c>
      <c r="P46" s="1">
        <f t="shared" si="14"/>
        <v>0</v>
      </c>
      <c r="Q46" s="1">
        <f t="shared" si="14"/>
        <v>0</v>
      </c>
      <c r="R46" s="1">
        <f t="shared" si="14"/>
        <v>0</v>
      </c>
      <c r="S46" s="1">
        <f t="shared" si="14"/>
        <v>0</v>
      </c>
      <c r="T46" s="1">
        <f t="shared" si="14"/>
        <v>0</v>
      </c>
      <c r="U46" s="1">
        <f t="shared" si="14"/>
        <v>0</v>
      </c>
      <c r="V46" s="1">
        <f t="shared" si="14"/>
        <v>0</v>
      </c>
      <c r="W46" s="1">
        <f t="shared" si="14"/>
        <v>0</v>
      </c>
      <c r="X46" s="1">
        <f t="shared" si="14"/>
        <v>0</v>
      </c>
      <c r="Y46" s="1">
        <f t="shared" si="14"/>
        <v>0</v>
      </c>
      <c r="Z46" s="1">
        <f t="shared" si="14"/>
        <v>0</v>
      </c>
      <c r="AA46" s="1">
        <f t="shared" si="14"/>
        <v>0</v>
      </c>
      <c r="AB46" s="1">
        <f t="shared" si="14"/>
        <v>0</v>
      </c>
      <c r="AC46" s="1">
        <f t="shared" si="14"/>
        <v>0</v>
      </c>
      <c r="AD46" s="1">
        <f t="shared" si="14"/>
        <v>0</v>
      </c>
      <c r="AE46" s="1">
        <f t="shared" si="14"/>
        <v>0</v>
      </c>
      <c r="AF46" s="1">
        <f t="shared" si="14"/>
        <v>0</v>
      </c>
      <c r="AG46" s="1">
        <f t="shared" si="14"/>
        <v>0</v>
      </c>
      <c r="AH46" s="1">
        <f t="shared" si="14"/>
        <v>0</v>
      </c>
    </row>
    <row r="47" spans="2:42" x14ac:dyDescent="0.25">
      <c r="C47" s="1" t="s">
        <v>14</v>
      </c>
      <c r="D47" s="1">
        <f>(D41)</f>
        <v>0</v>
      </c>
      <c r="E47" s="1">
        <f t="shared" ref="E47:AH47" si="15">(E41)</f>
        <v>0</v>
      </c>
      <c r="F47" s="1">
        <f t="shared" si="15"/>
        <v>0</v>
      </c>
      <c r="G47" s="1">
        <f t="shared" si="15"/>
        <v>0</v>
      </c>
      <c r="H47" s="1">
        <f t="shared" si="15"/>
        <v>0</v>
      </c>
      <c r="I47" s="1">
        <f t="shared" si="15"/>
        <v>0</v>
      </c>
      <c r="J47" s="1">
        <f t="shared" si="15"/>
        <v>0</v>
      </c>
      <c r="K47" s="1">
        <f t="shared" si="15"/>
        <v>0</v>
      </c>
      <c r="L47" s="1">
        <f t="shared" si="15"/>
        <v>0</v>
      </c>
      <c r="M47" s="1">
        <f t="shared" si="15"/>
        <v>0</v>
      </c>
      <c r="N47" s="1">
        <f t="shared" si="15"/>
        <v>0</v>
      </c>
      <c r="O47" s="1">
        <f t="shared" si="15"/>
        <v>0</v>
      </c>
      <c r="P47" s="1">
        <f t="shared" si="15"/>
        <v>0</v>
      </c>
      <c r="Q47" s="1">
        <f t="shared" si="15"/>
        <v>0</v>
      </c>
      <c r="R47" s="1">
        <f t="shared" si="15"/>
        <v>0</v>
      </c>
      <c r="S47" s="1">
        <f t="shared" si="15"/>
        <v>0</v>
      </c>
      <c r="T47" s="1">
        <f t="shared" si="15"/>
        <v>0</v>
      </c>
      <c r="U47" s="1">
        <f t="shared" si="15"/>
        <v>0</v>
      </c>
      <c r="V47" s="1">
        <f t="shared" si="15"/>
        <v>0</v>
      </c>
      <c r="W47" s="1">
        <f t="shared" si="15"/>
        <v>0</v>
      </c>
      <c r="X47" s="1">
        <f t="shared" si="15"/>
        <v>0</v>
      </c>
      <c r="Y47" s="1">
        <f t="shared" si="15"/>
        <v>0</v>
      </c>
      <c r="Z47" s="1">
        <f t="shared" si="15"/>
        <v>0</v>
      </c>
      <c r="AA47" s="1">
        <f t="shared" si="15"/>
        <v>0</v>
      </c>
      <c r="AB47" s="1">
        <f t="shared" si="15"/>
        <v>0</v>
      </c>
      <c r="AC47" s="1">
        <f t="shared" si="15"/>
        <v>0</v>
      </c>
      <c r="AD47" s="1">
        <f t="shared" si="15"/>
        <v>0</v>
      </c>
      <c r="AE47" s="1">
        <f t="shared" si="15"/>
        <v>0</v>
      </c>
      <c r="AF47" s="1">
        <f t="shared" si="15"/>
        <v>0</v>
      </c>
      <c r="AG47" s="1">
        <f t="shared" si="15"/>
        <v>0</v>
      </c>
      <c r="AH47" s="1">
        <f t="shared" si="15"/>
        <v>0</v>
      </c>
    </row>
  </sheetData>
  <mergeCells count="1">
    <mergeCell ref="F2:AE5"/>
  </mergeCells>
  <conditionalFormatting sqref="F2:AE5">
    <cfRule type="expression" dxfId="21" priority="24">
      <formula>$F$2&lt;&gt;""</formula>
    </cfRule>
  </conditionalFormatting>
  <conditionalFormatting sqref="D9:AG9">
    <cfRule type="expression" dxfId="20" priority="22">
      <formula>D$9&lt;&gt;""</formula>
    </cfRule>
    <cfRule type="colorScale" priority="23">
      <colorScale>
        <cfvo type="min"/>
        <cfvo type="max"/>
        <color rgb="FF63BE7B"/>
        <color rgb="FFFCFCFF"/>
      </colorScale>
    </cfRule>
  </conditionalFormatting>
  <conditionalFormatting sqref="D10:AG36">
    <cfRule type="containsText" dxfId="19" priority="13" operator="containsText" text="SYND">
      <formula>NOT(ISERROR(SEARCH("SYND",D10)))</formula>
    </cfRule>
    <cfRule type="containsText" dxfId="18" priority="14" operator="containsText" text="RTT">
      <formula>NOT(ISERROR(SEARCH("RTT",D10)))</formula>
    </cfRule>
    <cfRule type="containsText" dxfId="17" priority="15" operator="containsText" text="RTP">
      <formula>NOT(ISERROR(SEARCH("RTP",D10)))</formula>
    </cfRule>
    <cfRule type="containsText" dxfId="16" priority="16" operator="containsText" text="RAST">
      <formula>NOT(ISERROR(SEARCH("RAST",D10)))</formula>
    </cfRule>
    <cfRule type="containsText" dxfId="15" priority="17" operator="containsText" text="REC">
      <formula>NOT(ISERROR(SEARCH("REC",D10)))</formula>
    </cfRule>
    <cfRule type="containsText" dxfId="14" priority="18" operator="containsText" text="CF">
      <formula>NOT(ISERROR(SEARCH("CF",D10)))</formula>
    </cfRule>
    <cfRule type="containsText" dxfId="13" priority="19" operator="containsText" text="CHOS">
      <formula>NOT(ISERROR(SEARCH("CHOS",D10)))</formula>
    </cfRule>
    <cfRule type="containsText" dxfId="12" priority="20" operator="containsText" text="CA">
      <formula>NOT(ISERROR(SEARCH("CA",D10)))</formula>
    </cfRule>
    <cfRule type="expression" dxfId="11" priority="21">
      <formula>AND(D$9&lt;&gt;"",OR(WEEKDAY(D$8,2)=6,WEEKDAY(D$8,2)=7))</formula>
    </cfRule>
  </conditionalFormatting>
  <conditionalFormatting sqref="AH2:AH5">
    <cfRule type="expression" dxfId="10" priority="12">
      <formula>$F$2&lt;&gt;""</formula>
    </cfRule>
  </conditionalFormatting>
  <conditionalFormatting sqref="AH9">
    <cfRule type="expression" dxfId="9" priority="10">
      <formula>AH$9&lt;&gt;""</formula>
    </cfRule>
    <cfRule type="colorScale" priority="11">
      <colorScale>
        <cfvo type="min"/>
        <cfvo type="max"/>
        <color rgb="FF63BE7B"/>
        <color rgb="FFFCFCFF"/>
      </colorScale>
    </cfRule>
  </conditionalFormatting>
  <conditionalFormatting sqref="AH10:AH36">
    <cfRule type="containsText" dxfId="8" priority="1" operator="containsText" text="SYND">
      <formula>NOT(ISERROR(SEARCH("SYND",AH10)))</formula>
    </cfRule>
    <cfRule type="containsText" dxfId="7" priority="2" operator="containsText" text="RTT">
      <formula>NOT(ISERROR(SEARCH("RTT",AH10)))</formula>
    </cfRule>
    <cfRule type="containsText" dxfId="6" priority="3" operator="containsText" text="RTP">
      <formula>NOT(ISERROR(SEARCH("RTP",AH10)))</formula>
    </cfRule>
    <cfRule type="containsText" dxfId="5" priority="4" operator="containsText" text="RAST">
      <formula>NOT(ISERROR(SEARCH("RAST",AH10)))</formula>
    </cfRule>
    <cfRule type="containsText" dxfId="4" priority="5" operator="containsText" text="REC">
      <formula>NOT(ISERROR(SEARCH("REC",AH10)))</formula>
    </cfRule>
    <cfRule type="containsText" dxfId="3" priority="6" operator="containsText" text="CF">
      <formula>NOT(ISERROR(SEARCH("CF",AH10)))</formula>
    </cfRule>
    <cfRule type="containsText" dxfId="2" priority="7" operator="containsText" text="CHOS">
      <formula>NOT(ISERROR(SEARCH("CHOS",AH10)))</formula>
    </cfRule>
    <cfRule type="containsText" dxfId="1" priority="8" operator="containsText" text="CA">
      <formula>NOT(ISERROR(SEARCH("CA",AH10)))</formula>
    </cfRule>
    <cfRule type="expression" dxfId="0" priority="9">
      <formula>AND(AH$9&lt;&gt;"",OR(WEEKDAY(AH$8,2)=6,WEEKDAY(AH$8,2)=7))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[1]Sources!#REF!</xm:f>
          </x14:formula1>
          <xm:sqref>C2</xm:sqref>
        </x14:dataValidation>
        <x14:dataValidation type="list" allowBlank="1" showInputMessage="1" showErrorMessage="1">
          <x14:formula1>
            <xm:f>[1]Sources!#REF!</xm:f>
          </x14:formula1>
          <xm:sqref>C3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Stephy Pinel</dc:creator>
  <cp:lastModifiedBy>mb</cp:lastModifiedBy>
  <dcterms:created xsi:type="dcterms:W3CDTF">2018-12-18T20:05:08Z</dcterms:created>
  <dcterms:modified xsi:type="dcterms:W3CDTF">2018-12-18T21:53:51Z</dcterms:modified>
</cp:coreProperties>
</file>