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60" yWindow="300" windowWidth="14850" windowHeight="9000"/>
  </bookViews>
  <sheets>
    <sheet name="Facture" sheetId="1" r:id="rId1"/>
    <sheet name="Prix" sheetId="2" r:id="rId2"/>
    <sheet name="Clients" sheetId="3" r:id="rId3"/>
  </sheets>
  <externalReferences>
    <externalReference r:id="rId4"/>
  </externalReferences>
  <definedNames>
    <definedName name="BASE1">Facture!$E$33:$E$33</definedName>
    <definedName name="BASE2">Facture!$E$34:$E$34</definedName>
    <definedName name="CC">Clients!$B$6:$B$13</definedName>
    <definedName name="Clients">Clients!$B$6:$F$13</definedName>
    <definedName name="Désignation">Prix!$A$2:$A$45</definedName>
    <definedName name="Fichier">Prix!$A$2:$C$59</definedName>
    <definedName name="Produits" localSheetId="1">Prix!$A$2:$A$59</definedName>
    <definedName name="Produits">Prix!$B$2:$B$59</definedName>
    <definedName name="Unité">[1]Feuil2!$C$2:$C$16</definedName>
    <definedName name="_xlnm.Print_Area" localSheetId="0">Facture!$B$4:$K$52</definedName>
  </definedNames>
  <calcPr calcId="144525" concurrentCalc="0"/>
</workbook>
</file>

<file path=xl/calcChain.xml><?xml version="1.0" encoding="utf-8"?>
<calcChain xmlns="http://schemas.openxmlformats.org/spreadsheetml/2006/main">
  <c r="I11" i="1" l="1"/>
  <c r="J4" i="1"/>
  <c r="I9" i="1"/>
  <c r="I8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16" i="1"/>
  <c r="J16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15" i="1"/>
  <c r="I15" i="1"/>
  <c r="J15" i="1"/>
  <c r="E33" i="1"/>
  <c r="G33" i="1"/>
  <c r="J29" i="1"/>
  <c r="E34" i="1"/>
  <c r="G34" i="1"/>
  <c r="J31" i="1"/>
  <c r="J32" i="1"/>
</calcChain>
</file>

<file path=xl/sharedStrings.xml><?xml version="1.0" encoding="utf-8"?>
<sst xmlns="http://schemas.openxmlformats.org/spreadsheetml/2006/main" count="99" uniqueCount="91">
  <si>
    <t>Quantité</t>
  </si>
  <si>
    <t>Désignation</t>
  </si>
  <si>
    <t>Prix Unitaire</t>
  </si>
  <si>
    <t>Montant HT</t>
  </si>
  <si>
    <t>TVA</t>
  </si>
  <si>
    <t>Base TVA</t>
  </si>
  <si>
    <t>% TVA</t>
  </si>
  <si>
    <t>Montant TVA</t>
  </si>
  <si>
    <t>TOTAL  HT  :</t>
  </si>
  <si>
    <t>NET A PAYER :</t>
  </si>
  <si>
    <t>Ville</t>
  </si>
  <si>
    <t>Le :</t>
  </si>
  <si>
    <t>Prix</t>
  </si>
  <si>
    <t>TOTAL TVA :</t>
  </si>
  <si>
    <t>Nom</t>
  </si>
  <si>
    <t>Adresse</t>
  </si>
  <si>
    <t>Code TVA</t>
  </si>
  <si>
    <t>Code</t>
  </si>
  <si>
    <t>AA</t>
  </si>
  <si>
    <t>AB</t>
  </si>
  <si>
    <t>AD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</si>
  <si>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</si>
  <si>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</si>
  <si>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</si>
  <si>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</si>
  <si>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</si>
  <si>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</si>
  <si>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</si>
  <si>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</si>
  <si>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</si>
  <si>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</si>
  <si>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</si>
  <si>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</si>
  <si>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</si>
  <si>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</si>
  <si>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</si>
  <si>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</si>
  <si>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</si>
  <si>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</si>
  <si>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</si>
  <si>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</si>
  <si>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</si>
  <si>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</si>
  <si>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</si>
  <si>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</si>
  <si>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</si>
  <si>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</si>
  <si>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</si>
  <si>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</si>
  <si>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</si>
  <si>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</si>
  <si>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</si>
  <si>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</si>
  <si>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</si>
  <si>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</si>
  <si>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</si>
  <si>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</si>
  <si>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</si>
  <si>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</si>
  <si>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</si>
  <si>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</si>
  <si>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</si>
  <si>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FICHIER CLIENTS</t>
  </si>
  <si>
    <t>ETS BLUN</t>
  </si>
  <si>
    <t>Rue R. Rolland</t>
  </si>
  <si>
    <t>95100 ARGENTEUIL</t>
  </si>
  <si>
    <t>ARGENTEUIL</t>
  </si>
  <si>
    <t>CENTRE SIREL</t>
  </si>
  <si>
    <t>Rue Ordener</t>
  </si>
  <si>
    <t>75018 PARIS</t>
  </si>
  <si>
    <t>STA</t>
  </si>
  <si>
    <t>Forum des Halles</t>
  </si>
  <si>
    <t>75001 PARIS</t>
  </si>
  <si>
    <t>CLUB 2000</t>
  </si>
  <si>
    <t>Rue Toudic</t>
  </si>
  <si>
    <t>75010 PARIS</t>
  </si>
  <si>
    <t>STE INTER</t>
  </si>
  <si>
    <t>Parc Acti-Sud</t>
  </si>
  <si>
    <t>21160 DIJON</t>
  </si>
  <si>
    <t>DIJON</t>
  </si>
  <si>
    <t>GYM CLUB</t>
  </si>
  <si>
    <t>Quai de Pothuis</t>
  </si>
  <si>
    <t>95300 PONTOISE</t>
  </si>
  <si>
    <t>PONTOISE</t>
  </si>
  <si>
    <t>MAGASIN CHALET</t>
  </si>
  <si>
    <t>Rue de Chabrol</t>
  </si>
  <si>
    <t>STE DUBOIS</t>
  </si>
  <si>
    <t>Zone centrale</t>
  </si>
  <si>
    <t>95700 ROISSY</t>
  </si>
  <si>
    <t>ROISSY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</si>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</sst>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  <numFmt numFmtId="166" formatCode="00"/>
    <numFmt numFmtId="167" formatCode="0000"/>
  </numFmts>
  <fonts count="17" x14ac:knownFonts="1">
    <font>
      <sz val="12"/>
      <name val="Arial"/>
    </font>
    <font>
      <sz val="12"/>
      <name val="Arial"/>
      <family val="2"/>
    </font>
    <font>
      <sz val="12"/>
      <name val="Times New Roman"/>
      <family val="1"/>
    </font>
    <font>
      <sz val="14"/>
      <color theme="3"/>
      <name val="Arial"/>
      <family val="2"/>
    </font>
    <font>
      <sz val="14"/>
      <color theme="3"/>
      <name val="Arial Black"/>
      <family val="2"/>
    </font>
    <font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  <font>
      <sz val="14"/>
      <color theme="3"/>
      <name val="Tahoma"/>
      <family val="2"/>
    </font>
    <font>
      <sz val="14"/>
      <color theme="3"/>
      <name val="Calibri"/>
      <family val="2"/>
    </font>
    <font>
      <sz val="14"/>
      <color theme="0"/>
      <name val="Arial"/>
      <family val="2"/>
    </font>
    <font>
      <sz val="18"/>
      <color rgb="FFC00000"/>
      <name val="Arial"/>
      <family val="2"/>
    </font>
    <font>
      <sz val="12"/>
      <color theme="3"/>
      <name val="Arial"/>
      <family val="2"/>
    </font>
    <font>
      <sz val="12"/>
      <color theme="3"/>
      <name val="Calibri"/>
      <family val="2"/>
      <scheme val="minor"/>
    </font>
    <font>
      <sz val="9"/>
      <color theme="3"/>
      <name val="Arial"/>
      <family val="2"/>
    </font>
    <font>
      <sz val="14"/>
      <color rgb="FFFF0000"/>
      <name val="Arial"/>
      <family val="2"/>
    </font>
    <font>
      <i/>
      <sz val="14"/>
      <color theme="3"/>
      <name val="Arial"/>
      <family val="2"/>
    </font>
    <font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indexed="8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ck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8"/>
      </left>
      <right/>
      <top style="thin">
        <color theme="3"/>
      </top>
      <bottom style="thin">
        <color theme="3"/>
      </bottom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NumberFormat="1" applyFont="1" applyBorder="1" applyAlignment="1" applyProtection="1">
      <alignment horizontal="centerContinuous" vertical="center"/>
      <protection locked="0"/>
    </xf>
    <xf numFmtId="0" fontId="4" fillId="0" borderId="0" xfId="0" applyNumberFormat="1" applyFont="1" applyBorder="1" applyAlignment="1" applyProtection="1">
      <alignment horizontal="centerContinuous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right" vertical="center"/>
    </xf>
    <xf numFmtId="0" fontId="5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6" xfId="0" applyNumberFormat="1" applyFont="1" applyBorder="1" applyAlignment="1" applyProtection="1">
      <alignment vertical="center"/>
      <protection locked="0"/>
    </xf>
    <xf numFmtId="0" fontId="3" fillId="0" borderId="7" xfId="0" applyNumberFormat="1" applyFont="1" applyBorder="1" applyAlignment="1" applyProtection="1">
      <alignment vertical="center"/>
      <protection locked="0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right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0" fontId="5" fillId="3" borderId="0" xfId="0" applyNumberFormat="1" applyFont="1" applyFill="1" applyBorder="1" applyAlignment="1" applyProtection="1">
      <alignment horizontal="center" vertical="center"/>
      <protection locked="0"/>
    </xf>
    <xf numFmtId="44" fontId="5" fillId="2" borderId="0" xfId="0" applyNumberFormat="1" applyFont="1" applyFill="1" applyBorder="1" applyAlignment="1" applyProtection="1">
      <alignment horizontal="center" vertical="center"/>
      <protection hidden="1"/>
    </xf>
    <xf numFmtId="44" fontId="5" fillId="3" borderId="0" xfId="2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  <protection locked="0"/>
    </xf>
    <xf numFmtId="44" fontId="5" fillId="2" borderId="14" xfId="0" applyNumberFormat="1" applyFont="1" applyFill="1" applyBorder="1" applyAlignment="1" applyProtection="1">
      <alignment horizontal="center" vertical="center"/>
      <protection hidden="1"/>
    </xf>
    <xf numFmtId="44" fontId="5" fillId="3" borderId="14" xfId="2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165" fontId="3" fillId="0" borderId="14" xfId="2" applyNumberFormat="1" applyFont="1" applyBorder="1" applyAlignment="1">
      <alignment vertical="center"/>
    </xf>
    <xf numFmtId="2" fontId="3" fillId="0" borderId="14" xfId="0" applyNumberFormat="1" applyFont="1" applyBorder="1" applyAlignment="1">
      <alignment horizontal="center" vertical="center"/>
    </xf>
    <xf numFmtId="44" fontId="3" fillId="0" borderId="14" xfId="2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164" fontId="3" fillId="2" borderId="0" xfId="0" applyNumberFormat="1" applyFon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164" fontId="3" fillId="2" borderId="21" xfId="0" applyNumberFormat="1" applyFont="1" applyFill="1" applyBorder="1" applyAlignment="1" applyProtection="1">
      <alignment vertical="center"/>
      <protection locked="0"/>
    </xf>
    <xf numFmtId="0" fontId="3" fillId="0" borderId="22" xfId="0" applyFont="1" applyBorder="1" applyAlignment="1">
      <alignment vertical="center"/>
    </xf>
    <xf numFmtId="0" fontId="3" fillId="4" borderId="23" xfId="0" applyFont="1" applyFill="1" applyBorder="1" applyAlignment="1">
      <alignment horizontal="center" vertical="center"/>
    </xf>
    <xf numFmtId="167" fontId="10" fillId="0" borderId="24" xfId="0" applyNumberFormat="1" applyFont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65" fontId="5" fillId="2" borderId="0" xfId="2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0" xfId="2" applyNumberFormat="1" applyFont="1"/>
    <xf numFmtId="165" fontId="12" fillId="0" borderId="1" xfId="2" applyNumberFormat="1" applyFont="1" applyBorder="1"/>
    <xf numFmtId="165" fontId="11" fillId="0" borderId="0" xfId="2" applyNumberFormat="1" applyFont="1"/>
    <xf numFmtId="43" fontId="5" fillId="2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165" fontId="15" fillId="0" borderId="16" xfId="2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3" fillId="0" borderId="25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horizontal="center" vertical="center"/>
    </xf>
    <xf numFmtId="0" fontId="3" fillId="4" borderId="28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0" fontId="3" fillId="4" borderId="29" xfId="0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44" fontId="3" fillId="0" borderId="0" xfId="0" applyNumberFormat="1" applyFont="1" applyBorder="1" applyAlignment="1">
      <alignment horizontal="center" vertical="center"/>
    </xf>
    <xf numFmtId="44" fontId="3" fillId="0" borderId="21" xfId="0" applyNumberFormat="1" applyFont="1" applyBorder="1" applyAlignment="1">
      <alignment horizontal="center" vertical="center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026" name="ShockwaveFlash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TCONNECT/Downloads/TEST%20devis%20liste%20avec%20pri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devis"/>
      <sheetName val="Feuil2"/>
      <sheetName val="Feuil3"/>
    </sheetNames>
    <sheetDataSet>
      <sheetData sheetId="0" refreshError="1"/>
      <sheetData sheetId="1" refreshError="1">
        <row r="16">
          <cell r="C16" t="str">
            <v>au trou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39997558519241921"/>
    <pageSetUpPr fitToPage="1"/>
  </sheetPr>
  <dimension ref="A1:X979"/>
  <sheetViews>
    <sheetView showGridLines="0" tabSelected="1" showOutlineSymbols="0" zoomScale="85" zoomScaleNormal="85" workbookViewId="0">
      <selection activeCell="J29" sqref="J29"/>
    </sheetView>
  </sheetViews>
  <sheetFormatPr baseColWidth="10" defaultColWidth="9.6640625" defaultRowHeight="18" x14ac:dyDescent="0.2"/>
  <cols>
    <col min="1" max="1" width="2.6640625" style="5" customWidth="1"/>
    <col min="2" max="2" width="8.77734375" style="5" bestFit="1" customWidth="1"/>
    <col min="3" max="3" width="12.5546875" style="5" customWidth="1"/>
    <col min="4" max="4" width="6.21875" style="5" bestFit="1" customWidth="1"/>
    <col min="5" max="5" width="10.6640625" style="5" bestFit="1" customWidth="1"/>
    <col min="6" max="6" width="7.6640625" style="5" bestFit="1" customWidth="1"/>
    <col min="7" max="7" width="13.109375" style="5" bestFit="1" customWidth="1"/>
    <col min="8" max="8" width="7.88671875" style="5" bestFit="1" customWidth="1"/>
    <col min="9" max="9" width="18" style="5" bestFit="1" customWidth="1"/>
    <col min="10" max="10" width="13.88671875" style="5" bestFit="1" customWidth="1"/>
    <col min="11" max="11" width="7" style="6" customWidth="1"/>
    <col min="12" max="16384" width="9.6640625" style="5"/>
  </cols>
  <sheetData>
    <row r="1" spans="1:18" x14ac:dyDescent="0.2">
      <c r="B1" s="3"/>
      <c r="C1" s="4"/>
      <c r="D1" s="4"/>
      <c r="E1" s="4"/>
      <c r="F1" s="4"/>
      <c r="G1" s="4"/>
      <c r="H1" s="4"/>
    </row>
    <row r="2" spans="1:18" ht="18.75" thickBot="1" x14ac:dyDescent="0.25">
      <c r="B2" s="7"/>
      <c r="C2" s="7"/>
      <c r="D2" s="7"/>
      <c r="E2" s="7"/>
      <c r="F2" s="7"/>
      <c r="G2" s="7"/>
      <c r="H2" s="7"/>
      <c r="I2" s="7"/>
      <c r="J2" s="7"/>
      <c r="K2" s="8"/>
    </row>
    <row r="3" spans="1:18" ht="18.75" thickTop="1" x14ac:dyDescent="0.2">
      <c r="B3" s="9"/>
      <c r="C3" s="9"/>
      <c r="D3" s="9"/>
      <c r="E3" s="9"/>
      <c r="F3" s="9"/>
      <c r="G3" s="10"/>
      <c r="H3" s="7"/>
      <c r="I3" s="35"/>
      <c r="J3" s="36"/>
      <c r="K3" s="37"/>
    </row>
    <row r="4" spans="1:18" ht="23.25" x14ac:dyDescent="0.2">
      <c r="B4" s="9"/>
      <c r="C4" s="9"/>
      <c r="D4" s="2"/>
      <c r="E4" s="11"/>
      <c r="F4" s="11"/>
      <c r="G4" s="10"/>
      <c r="H4" s="10"/>
      <c r="I4" s="38" t="s">
        <v>90</v>
      </c>
      <c r="J4" s="85" t="str">
        <f ca="1">YEAR(TODAY())&amp;" / "</f>
        <v xml:space="preserve">2017 / </v>
      </c>
      <c r="K4" s="69">
        <v>47</v>
      </c>
      <c r="L4" s="71">
        <v>3</v>
      </c>
      <c r="P4" s="9"/>
      <c r="Q4" s="57"/>
      <c r="R4" s="70">
        <v>2017</v>
      </c>
    </row>
    <row r="5" spans="1:18" ht="18" customHeight="1" thickBot="1" x14ac:dyDescent="0.25">
      <c r="B5" s="9"/>
      <c r="C5" s="9"/>
      <c r="D5" s="1"/>
      <c r="E5" s="11"/>
      <c r="F5" s="11"/>
      <c r="G5" s="10"/>
      <c r="H5" s="10"/>
      <c r="I5" s="32"/>
      <c r="J5" s="33"/>
      <c r="K5" s="34"/>
    </row>
    <row r="6" spans="1:18" ht="18" customHeight="1" thickTop="1" x14ac:dyDescent="0.2">
      <c r="B6" s="9"/>
      <c r="C6" s="9"/>
      <c r="D6" s="1"/>
      <c r="E6" s="11"/>
      <c r="F6" s="11"/>
      <c r="G6" s="10"/>
      <c r="H6" s="10"/>
      <c r="I6" s="10"/>
      <c r="J6" s="10"/>
      <c r="K6" s="12"/>
    </row>
    <row r="7" spans="1:18" ht="18.75" x14ac:dyDescent="0.2">
      <c r="B7" s="15"/>
      <c r="C7" s="98"/>
      <c r="D7" s="98"/>
      <c r="E7" s="40"/>
      <c r="F7" s="40"/>
      <c r="G7" s="13"/>
      <c r="H7" s="16" t="s">
        <v>14</v>
      </c>
      <c r="I7" s="40">
        <v>41105</v>
      </c>
      <c r="J7" s="39"/>
      <c r="K7" s="14"/>
    </row>
    <row r="8" spans="1:18" ht="18.75" x14ac:dyDescent="0.2">
      <c r="B8" s="15"/>
      <c r="C8" s="98"/>
      <c r="D8" s="98"/>
      <c r="E8" s="40"/>
      <c r="F8" s="40"/>
      <c r="G8" s="13"/>
      <c r="H8" s="16" t="s">
        <v>15</v>
      </c>
      <c r="I8" s="14" t="str">
        <f>VLOOKUP($I$7,Clients,2,0)</f>
        <v>STE INTER</v>
      </c>
      <c r="J8" s="13"/>
      <c r="K8" s="14"/>
    </row>
    <row r="9" spans="1:18" ht="18.75" x14ac:dyDescent="0.2">
      <c r="B9" s="17"/>
      <c r="C9" s="99"/>
      <c r="D9" s="99"/>
      <c r="E9" s="40"/>
      <c r="F9" s="40"/>
      <c r="G9" s="13"/>
      <c r="H9" s="16" t="s">
        <v>10</v>
      </c>
      <c r="I9" s="14" t="str">
        <f>VLOOKUP($I$7,Clients,4,0)</f>
        <v>21160 DIJON</v>
      </c>
      <c r="J9" s="13"/>
      <c r="K9" s="14"/>
    </row>
    <row r="10" spans="1:18" ht="18.75" x14ac:dyDescent="0.2">
      <c r="B10" s="13"/>
      <c r="C10" s="13"/>
      <c r="D10" s="13"/>
      <c r="E10" s="13"/>
      <c r="F10" s="13"/>
      <c r="G10" s="13"/>
      <c r="H10" s="13"/>
      <c r="I10" s="7"/>
      <c r="J10" s="7"/>
      <c r="K10" s="8"/>
    </row>
    <row r="11" spans="1:18" ht="18.75" x14ac:dyDescent="0.2">
      <c r="B11" s="13"/>
      <c r="E11" s="13"/>
      <c r="G11" s="15"/>
      <c r="H11" s="18" t="s">
        <v>11</v>
      </c>
      <c r="I11" s="84">
        <f ca="1">TODAY()</f>
        <v>43002</v>
      </c>
      <c r="J11" s="83"/>
      <c r="K11" s="8"/>
    </row>
    <row r="12" spans="1:18" ht="14.25" customHeight="1" x14ac:dyDescent="0.2">
      <c r="B12" s="13"/>
      <c r="C12" s="13"/>
      <c r="D12" s="13"/>
      <c r="E12" s="13"/>
      <c r="F12" s="19"/>
      <c r="G12" s="13"/>
      <c r="H12" s="13"/>
      <c r="I12" s="7"/>
      <c r="J12" s="7"/>
      <c r="K12" s="8"/>
    </row>
    <row r="13" spans="1:18" ht="24" customHeight="1" x14ac:dyDescent="0.2">
      <c r="B13" s="44" t="s">
        <v>0</v>
      </c>
      <c r="C13" s="100" t="s">
        <v>1</v>
      </c>
      <c r="D13" s="101"/>
      <c r="E13" s="101"/>
      <c r="F13" s="101"/>
      <c r="G13" s="101"/>
      <c r="H13" s="102"/>
      <c r="I13" s="45" t="s">
        <v>2</v>
      </c>
      <c r="J13" s="46" t="s">
        <v>3</v>
      </c>
      <c r="K13" s="47" t="s">
        <v>4</v>
      </c>
    </row>
    <row r="14" spans="1:18" ht="18.75" x14ac:dyDescent="0.2">
      <c r="A14" s="6"/>
      <c r="B14" s="9"/>
      <c r="C14" s="9"/>
      <c r="D14" s="9"/>
      <c r="E14" s="9"/>
      <c r="F14" s="9"/>
      <c r="G14" s="9"/>
      <c r="H14" s="9"/>
      <c r="I14" s="41"/>
      <c r="J14" s="42"/>
      <c r="K14" s="43"/>
    </row>
    <row r="15" spans="1:18" ht="18.75" x14ac:dyDescent="0.2">
      <c r="B15" s="48">
        <v>1</v>
      </c>
      <c r="C15" s="92" t="s">
        <v>18</v>
      </c>
      <c r="D15" s="92"/>
      <c r="E15" s="92"/>
      <c r="F15" s="92"/>
      <c r="G15" s="92"/>
      <c r="H15" s="92"/>
      <c r="I15" s="49">
        <f t="shared" ref="I15:I28" si="0">IF(C15=0,"",VLOOKUP(C15,Fichier,2))</f>
        <v>25</v>
      </c>
      <c r="J15" s="50">
        <f t="shared" ref="J15:J28" si="1">IFERROR(B15*I15,"")</f>
        <v>25</v>
      </c>
      <c r="K15" s="51">
        <f t="shared" ref="K15:K28" si="2">IF(C15=0,"",VLOOKUP(C15,Fichier,3))</f>
        <v>1</v>
      </c>
    </row>
    <row r="16" spans="1:18" ht="18.75" x14ac:dyDescent="0.2">
      <c r="B16" s="48">
        <v>1</v>
      </c>
      <c r="C16" s="92" t="s">
        <v>24</v>
      </c>
      <c r="D16" s="92"/>
      <c r="E16" s="92"/>
      <c r="F16" s="92"/>
      <c r="G16" s="92"/>
      <c r="H16" s="92"/>
      <c r="I16" s="49">
        <f t="shared" si="0"/>
        <v>45</v>
      </c>
      <c r="J16" s="50">
        <f t="shared" si="1"/>
        <v>45</v>
      </c>
      <c r="K16" s="51">
        <f t="shared" si="2"/>
        <v>1</v>
      </c>
    </row>
    <row r="17" spans="2:11" ht="15.75" customHeight="1" x14ac:dyDescent="0.2">
      <c r="B17" s="48">
        <v>10</v>
      </c>
      <c r="C17" s="92" t="s">
        <v>28</v>
      </c>
      <c r="D17" s="92"/>
      <c r="E17" s="92"/>
      <c r="F17" s="92"/>
      <c r="G17" s="92"/>
      <c r="H17" s="92"/>
      <c r="I17" s="49">
        <f t="shared" si="0"/>
        <v>30</v>
      </c>
      <c r="J17" s="50">
        <f t="shared" si="1"/>
        <v>300</v>
      </c>
      <c r="K17" s="51">
        <f t="shared" si="2"/>
        <v>2</v>
      </c>
    </row>
    <row r="18" spans="2:11" ht="15" customHeight="1" x14ac:dyDescent="0.2">
      <c r="B18" s="48">
        <v>10</v>
      </c>
      <c r="C18" s="92" t="s">
        <v>44</v>
      </c>
      <c r="D18" s="92"/>
      <c r="E18" s="92"/>
      <c r="F18" s="92"/>
      <c r="G18" s="92"/>
      <c r="H18" s="92"/>
      <c r="I18" s="49">
        <f t="shared" si="0"/>
        <v>190</v>
      </c>
      <c r="J18" s="50">
        <f t="shared" si="1"/>
        <v>1900</v>
      </c>
      <c r="K18" s="51">
        <f t="shared" si="2"/>
        <v>0</v>
      </c>
    </row>
    <row r="19" spans="2:11" ht="15" customHeight="1" x14ac:dyDescent="0.2">
      <c r="B19" s="48">
        <v>10</v>
      </c>
      <c r="C19" s="92" t="s">
        <v>46</v>
      </c>
      <c r="D19" s="92"/>
      <c r="E19" s="92"/>
      <c r="F19" s="92"/>
      <c r="G19" s="92"/>
      <c r="H19" s="92"/>
      <c r="I19" s="49">
        <f t="shared" si="0"/>
        <v>15</v>
      </c>
      <c r="J19" s="50">
        <f t="shared" si="1"/>
        <v>150</v>
      </c>
      <c r="K19" s="51">
        <f t="shared" si="2"/>
        <v>0</v>
      </c>
    </row>
    <row r="20" spans="2:11" ht="18.75" x14ac:dyDescent="0.2">
      <c r="B20" s="48">
        <v>5</v>
      </c>
      <c r="C20" s="92" t="s">
        <v>57</v>
      </c>
      <c r="D20" s="92"/>
      <c r="E20" s="92"/>
      <c r="F20" s="92"/>
      <c r="G20" s="92"/>
      <c r="H20" s="92"/>
      <c r="I20" s="49">
        <f t="shared" si="0"/>
        <v>20</v>
      </c>
      <c r="J20" s="50">
        <f t="shared" si="1"/>
        <v>100</v>
      </c>
      <c r="K20" s="51">
        <f t="shared" si="2"/>
        <v>2</v>
      </c>
    </row>
    <row r="21" spans="2:11" ht="18.75" x14ac:dyDescent="0.2">
      <c r="B21" s="48"/>
      <c r="C21" s="92"/>
      <c r="D21" s="92"/>
      <c r="E21" s="92"/>
      <c r="F21" s="92"/>
      <c r="G21" s="92"/>
      <c r="H21" s="92"/>
      <c r="I21" s="49" t="str">
        <f t="shared" si="0"/>
        <v/>
      </c>
      <c r="J21" s="50" t="str">
        <f t="shared" si="1"/>
        <v/>
      </c>
      <c r="K21" s="51" t="str">
        <f t="shared" si="2"/>
        <v/>
      </c>
    </row>
    <row r="22" spans="2:11" ht="18.75" x14ac:dyDescent="0.2">
      <c r="B22" s="48"/>
      <c r="C22" s="92"/>
      <c r="D22" s="92"/>
      <c r="E22" s="92"/>
      <c r="F22" s="92"/>
      <c r="G22" s="92"/>
      <c r="H22" s="92"/>
      <c r="I22" s="49" t="str">
        <f t="shared" si="0"/>
        <v/>
      </c>
      <c r="J22" s="50" t="str">
        <f t="shared" si="1"/>
        <v/>
      </c>
      <c r="K22" s="51" t="str">
        <f t="shared" si="2"/>
        <v/>
      </c>
    </row>
    <row r="23" spans="2:11" ht="18.75" x14ac:dyDescent="0.2">
      <c r="B23" s="48"/>
      <c r="C23" s="92"/>
      <c r="D23" s="92"/>
      <c r="E23" s="92"/>
      <c r="F23" s="92"/>
      <c r="G23" s="92"/>
      <c r="H23" s="92"/>
      <c r="I23" s="49" t="str">
        <f t="shared" si="0"/>
        <v/>
      </c>
      <c r="J23" s="50" t="str">
        <f t="shared" si="1"/>
        <v/>
      </c>
      <c r="K23" s="51" t="str">
        <f t="shared" si="2"/>
        <v/>
      </c>
    </row>
    <row r="24" spans="2:11" ht="18.75" x14ac:dyDescent="0.2">
      <c r="B24" s="48"/>
      <c r="C24" s="92"/>
      <c r="D24" s="92"/>
      <c r="E24" s="92"/>
      <c r="F24" s="92"/>
      <c r="G24" s="92"/>
      <c r="H24" s="92"/>
      <c r="I24" s="49" t="str">
        <f t="shared" si="0"/>
        <v/>
      </c>
      <c r="J24" s="50" t="str">
        <f t="shared" si="1"/>
        <v/>
      </c>
      <c r="K24" s="51" t="str">
        <f t="shared" si="2"/>
        <v/>
      </c>
    </row>
    <row r="25" spans="2:11" ht="18.75" x14ac:dyDescent="0.2">
      <c r="B25" s="48"/>
      <c r="C25" s="92"/>
      <c r="D25" s="92"/>
      <c r="E25" s="92"/>
      <c r="F25" s="92"/>
      <c r="G25" s="92"/>
      <c r="H25" s="92"/>
      <c r="I25" s="49" t="str">
        <f t="shared" si="0"/>
        <v/>
      </c>
      <c r="J25" s="50" t="str">
        <f t="shared" si="1"/>
        <v/>
      </c>
      <c r="K25" s="51" t="str">
        <f t="shared" si="2"/>
        <v/>
      </c>
    </row>
    <row r="26" spans="2:11" ht="18.75" x14ac:dyDescent="0.2">
      <c r="B26" s="48"/>
      <c r="C26" s="92"/>
      <c r="D26" s="92"/>
      <c r="E26" s="92"/>
      <c r="F26" s="92"/>
      <c r="G26" s="92"/>
      <c r="H26" s="92"/>
      <c r="I26" s="49" t="str">
        <f t="shared" si="0"/>
        <v/>
      </c>
      <c r="J26" s="50" t="str">
        <f t="shared" si="1"/>
        <v/>
      </c>
      <c r="K26" s="51" t="str">
        <f t="shared" si="2"/>
        <v/>
      </c>
    </row>
    <row r="27" spans="2:11" ht="18.75" x14ac:dyDescent="0.2">
      <c r="B27" s="48"/>
      <c r="C27" s="92"/>
      <c r="D27" s="92"/>
      <c r="E27" s="92"/>
      <c r="F27" s="92"/>
      <c r="G27" s="92"/>
      <c r="H27" s="92"/>
      <c r="I27" s="49" t="str">
        <f t="shared" si="0"/>
        <v/>
      </c>
      <c r="J27" s="50" t="str">
        <f t="shared" si="1"/>
        <v/>
      </c>
      <c r="K27" s="51" t="str">
        <f t="shared" si="2"/>
        <v/>
      </c>
    </row>
    <row r="28" spans="2:11" ht="18.75" x14ac:dyDescent="0.2">
      <c r="B28" s="48"/>
      <c r="C28" s="92"/>
      <c r="D28" s="92"/>
      <c r="E28" s="92"/>
      <c r="F28" s="92"/>
      <c r="G28" s="92"/>
      <c r="H28" s="92"/>
      <c r="I28" s="49" t="str">
        <f t="shared" si="0"/>
        <v/>
      </c>
      <c r="J28" s="50" t="str">
        <f t="shared" si="1"/>
        <v/>
      </c>
      <c r="K28" s="51" t="str">
        <f t="shared" si="2"/>
        <v/>
      </c>
    </row>
    <row r="29" spans="2:11" ht="18.75" x14ac:dyDescent="0.2">
      <c r="B29" s="48"/>
      <c r="C29" s="92"/>
      <c r="D29" s="92"/>
      <c r="E29" s="92"/>
      <c r="F29" s="92"/>
      <c r="G29" s="92"/>
      <c r="H29" s="92"/>
      <c r="I29" s="55" t="s">
        <v>8</v>
      </c>
      <c r="J29" s="52">
        <f>SUMPRODUCT(B15:B28,I15:I28)</f>
        <v>2520</v>
      </c>
      <c r="K29" s="53"/>
    </row>
    <row r="30" spans="2:11" ht="18.75" x14ac:dyDescent="0.2">
      <c r="B30" s="48"/>
      <c r="C30" s="92"/>
      <c r="D30" s="92"/>
      <c r="E30" s="92"/>
      <c r="F30" s="92"/>
      <c r="G30" s="92"/>
      <c r="H30" s="92"/>
      <c r="I30" s="55"/>
      <c r="J30" s="54"/>
      <c r="K30" s="55"/>
    </row>
    <row r="31" spans="2:11" ht="18.75" x14ac:dyDescent="0.2">
      <c r="B31" s="48"/>
      <c r="C31" s="92"/>
      <c r="D31" s="92"/>
      <c r="E31" s="92"/>
      <c r="F31" s="92"/>
      <c r="G31" s="92"/>
      <c r="H31" s="92"/>
      <c r="I31" s="55" t="s">
        <v>13</v>
      </c>
      <c r="J31" s="52">
        <f ca="1">G33+G34</f>
        <v>87</v>
      </c>
      <c r="K31" s="55"/>
    </row>
    <row r="32" spans="2:11" x14ac:dyDescent="0.2">
      <c r="B32" s="58"/>
      <c r="C32" s="56"/>
      <c r="D32" s="44" t="s">
        <v>17</v>
      </c>
      <c r="E32" s="46" t="s">
        <v>5</v>
      </c>
      <c r="F32" s="46" t="s">
        <v>6</v>
      </c>
      <c r="G32" s="68" t="s">
        <v>7</v>
      </c>
      <c r="H32" s="59"/>
      <c r="I32" s="93" t="s">
        <v>9</v>
      </c>
      <c r="J32" s="86">
        <f ca="1">J29+J31</f>
        <v>2607</v>
      </c>
      <c r="K32" s="87"/>
    </row>
    <row r="33" spans="2:11" x14ac:dyDescent="0.2">
      <c r="B33" s="60"/>
      <c r="C33" s="9"/>
      <c r="D33" s="20">
        <v>1</v>
      </c>
      <c r="E33" s="106">
        <f ca="1">SUMIF(K14:K28,1,J14:J27)</f>
        <v>70</v>
      </c>
      <c r="F33" s="61">
        <v>0.1</v>
      </c>
      <c r="G33" s="106">
        <f ca="1">IF(BASE1="",0,BASE1*F33)</f>
        <v>7</v>
      </c>
      <c r="H33" s="62"/>
      <c r="I33" s="94"/>
      <c r="J33" s="88"/>
      <c r="K33" s="89"/>
    </row>
    <row r="34" spans="2:11" x14ac:dyDescent="0.2">
      <c r="B34" s="63"/>
      <c r="C34" s="64"/>
      <c r="D34" s="65">
        <v>2</v>
      </c>
      <c r="E34" s="107">
        <f ca="1">SUMIF(K14:K28,2,J14:J27)</f>
        <v>400</v>
      </c>
      <c r="F34" s="66">
        <v>0.2</v>
      </c>
      <c r="G34" s="107">
        <f ca="1">IF(BASE2="",0,BASE2*F34)</f>
        <v>80</v>
      </c>
      <c r="H34" s="67"/>
      <c r="I34" s="95"/>
      <c r="J34" s="90"/>
      <c r="K34" s="91"/>
    </row>
    <row r="35" spans="2:11" x14ac:dyDescent="0.2">
      <c r="B35" s="9"/>
      <c r="C35" s="9"/>
      <c r="D35" s="9"/>
      <c r="E35" s="9"/>
      <c r="F35" s="9"/>
      <c r="G35" s="56"/>
      <c r="H35" s="9"/>
      <c r="I35" s="9"/>
      <c r="J35" s="9"/>
      <c r="K35" s="20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20"/>
    </row>
    <row r="37" spans="2:11" x14ac:dyDescent="0.2">
      <c r="B37" s="9"/>
      <c r="C37" s="9"/>
      <c r="D37" s="9"/>
      <c r="E37" s="9"/>
      <c r="F37" s="9"/>
      <c r="G37" s="9"/>
      <c r="H37" s="9"/>
      <c r="I37" s="9"/>
      <c r="J37" s="9"/>
      <c r="K37" s="20"/>
    </row>
    <row r="38" spans="2:11" ht="18.75" x14ac:dyDescent="0.2">
      <c r="B38" s="9"/>
      <c r="C38" s="9"/>
      <c r="D38" s="9"/>
      <c r="E38" s="9"/>
      <c r="F38" s="9"/>
      <c r="G38" s="9"/>
      <c r="H38" s="9"/>
      <c r="I38" s="15"/>
      <c r="J38" s="15"/>
      <c r="K38" s="31"/>
    </row>
    <row r="39" spans="2:11" ht="18.75" x14ac:dyDescent="0.2">
      <c r="B39" s="9"/>
      <c r="C39" s="21"/>
      <c r="D39" s="21"/>
      <c r="E39" s="21"/>
      <c r="G39" s="22"/>
      <c r="H39" s="22"/>
      <c r="I39" s="28"/>
      <c r="J39" s="28"/>
      <c r="K39" s="29"/>
    </row>
    <row r="40" spans="2:11" ht="18.75" x14ac:dyDescent="0.2">
      <c r="B40" s="9"/>
      <c r="C40" s="23"/>
      <c r="D40" s="24"/>
      <c r="E40" s="22"/>
      <c r="F40" s="24"/>
      <c r="G40" s="24"/>
      <c r="H40" s="24"/>
      <c r="I40" s="15"/>
      <c r="J40" s="15"/>
      <c r="K40" s="31"/>
    </row>
    <row r="41" spans="2:11" ht="18.75" x14ac:dyDescent="0.2">
      <c r="B41" s="9"/>
      <c r="C41" s="22"/>
      <c r="D41" s="22"/>
      <c r="E41" s="22"/>
      <c r="F41" s="9"/>
      <c r="G41" s="22"/>
      <c r="H41" s="22"/>
      <c r="I41" s="31"/>
      <c r="J41" s="31"/>
      <c r="K41" s="31"/>
    </row>
    <row r="42" spans="2:11" ht="18.75" x14ac:dyDescent="0.2">
      <c r="B42" s="9"/>
      <c r="C42" s="22"/>
      <c r="D42" s="22"/>
      <c r="E42" s="22"/>
      <c r="F42" s="9"/>
      <c r="G42" s="22"/>
      <c r="H42" s="22"/>
      <c r="I42" s="31"/>
      <c r="J42" s="31"/>
      <c r="K42" s="31"/>
    </row>
    <row r="43" spans="2:11" ht="18.75" x14ac:dyDescent="0.2">
      <c r="B43" s="15"/>
      <c r="C43" s="25"/>
      <c r="D43" s="25"/>
      <c r="E43" s="25"/>
      <c r="F43" s="97"/>
      <c r="G43" s="97"/>
      <c r="H43" s="25"/>
      <c r="I43" s="15"/>
      <c r="J43" s="15"/>
      <c r="K43" s="31"/>
    </row>
    <row r="44" spans="2:11" ht="18.75" x14ac:dyDescent="0.2">
      <c r="B44" s="26"/>
      <c r="C44" s="26"/>
      <c r="D44" s="27"/>
      <c r="E44" s="27"/>
      <c r="F44" s="96"/>
      <c r="G44" s="96"/>
      <c r="H44" s="27"/>
      <c r="I44" s="15"/>
      <c r="J44" s="15"/>
      <c r="K44" s="31"/>
    </row>
    <row r="45" spans="2:11" ht="18.75" x14ac:dyDescent="0.2">
      <c r="B45" s="15"/>
      <c r="C45" s="15"/>
      <c r="D45" s="15"/>
      <c r="E45" s="15"/>
      <c r="F45" s="15"/>
      <c r="G45" s="15"/>
      <c r="H45" s="15"/>
      <c r="I45" s="15"/>
      <c r="J45" s="15"/>
      <c r="K45" s="31"/>
    </row>
    <row r="46" spans="2:11" ht="18.75" x14ac:dyDescent="0.2">
      <c r="B46" s="31"/>
      <c r="C46" s="31"/>
      <c r="D46" s="31"/>
      <c r="E46" s="31"/>
      <c r="F46" s="31"/>
      <c r="G46" s="31"/>
      <c r="H46" s="31"/>
      <c r="I46" s="30"/>
      <c r="J46" s="30"/>
      <c r="K46" s="30"/>
    </row>
    <row r="47" spans="2:11" ht="18.75" x14ac:dyDescent="0.2">
      <c r="B47" s="31"/>
      <c r="C47" s="31"/>
      <c r="D47" s="31"/>
      <c r="E47" s="31"/>
      <c r="F47" s="31"/>
      <c r="G47" s="31"/>
      <c r="H47" s="31"/>
      <c r="I47" s="9"/>
      <c r="J47" s="9"/>
      <c r="K47" s="20"/>
    </row>
    <row r="48" spans="2:11" ht="18.75" x14ac:dyDescent="0.2">
      <c r="B48" s="15"/>
      <c r="C48" s="15"/>
      <c r="D48" s="15"/>
      <c r="E48" s="15"/>
      <c r="F48" s="15"/>
      <c r="G48" s="15"/>
      <c r="H48" s="15"/>
    </row>
    <row r="49" spans="2:8" ht="18.75" x14ac:dyDescent="0.2">
      <c r="B49" s="15"/>
      <c r="C49" s="15"/>
      <c r="D49" s="15"/>
      <c r="E49" s="15"/>
      <c r="F49" s="15"/>
      <c r="G49" s="15"/>
      <c r="H49" s="15"/>
    </row>
    <row r="50" spans="2:8" ht="18.75" x14ac:dyDescent="0.2">
      <c r="B50" s="15"/>
      <c r="C50" s="15"/>
      <c r="D50" s="15"/>
      <c r="E50" s="15"/>
      <c r="F50" s="15"/>
      <c r="G50" s="15"/>
      <c r="H50" s="15"/>
    </row>
    <row r="51" spans="2:8" ht="18.75" x14ac:dyDescent="0.2">
      <c r="B51" s="30"/>
      <c r="C51" s="30"/>
      <c r="D51" s="30"/>
      <c r="E51" s="30"/>
      <c r="F51" s="30"/>
      <c r="G51" s="30"/>
      <c r="H51" s="30"/>
    </row>
    <row r="52" spans="2:8" x14ac:dyDescent="0.2">
      <c r="B52" s="9"/>
      <c r="C52" s="9"/>
      <c r="D52" s="9"/>
      <c r="E52" s="9"/>
      <c r="F52" s="9"/>
      <c r="G52" s="9"/>
      <c r="H52" s="9"/>
    </row>
    <row r="979" spans="24:24" x14ac:dyDescent="0.2">
      <c r="X979" s="5">
        <v>11</v>
      </c>
    </row>
  </sheetData>
  <sheetProtection selectLockedCells="1"/>
  <dataConsolidate/>
  <mergeCells count="25">
    <mergeCell ref="F44:G44"/>
    <mergeCell ref="F43:G43"/>
    <mergeCell ref="C7:D7"/>
    <mergeCell ref="C8:D8"/>
    <mergeCell ref="C9:D9"/>
    <mergeCell ref="C24:H24"/>
    <mergeCell ref="C15:H15"/>
    <mergeCell ref="C13:H13"/>
    <mergeCell ref="C16:H16"/>
    <mergeCell ref="C21:H21"/>
    <mergeCell ref="C17:H17"/>
    <mergeCell ref="C19:H19"/>
    <mergeCell ref="C18:H18"/>
    <mergeCell ref="C20:H20"/>
    <mergeCell ref="C22:H22"/>
    <mergeCell ref="J32:K34"/>
    <mergeCell ref="C31:H31"/>
    <mergeCell ref="C23:H23"/>
    <mergeCell ref="C30:H30"/>
    <mergeCell ref="C27:H27"/>
    <mergeCell ref="C25:H25"/>
    <mergeCell ref="C28:H28"/>
    <mergeCell ref="C29:H29"/>
    <mergeCell ref="I32:I34"/>
    <mergeCell ref="C26:H26"/>
  </mergeCells>
  <phoneticPr fontId="0" type="noConversion"/>
  <dataValidations count="3">
    <dataValidation type="list" allowBlank="1" showInputMessage="1" showErrorMessage="1" sqref="C29:H31">
      <formula1>designation</formula1>
    </dataValidation>
    <dataValidation type="list" allowBlank="1" showInputMessage="1" showErrorMessage="1" sqref="C15:H28">
      <formula1>Désignation</formula1>
    </dataValidation>
    <dataValidation type="list" allowBlank="1" showInputMessage="1" showErrorMessage="1" sqref="I7">
      <formula1>CC</formula1>
    </dataValidation>
  </dataValidations>
  <pageMargins left="0.7" right="0.7" top="0.75" bottom="0.75" header="0.3" footer="0.3"/>
  <pageSetup paperSize="9" scale="61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ShockwaveFlash2">
          <controlPr defaultSize="0" autoLine="0" r:id="rId5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26" r:id="rId4" name="ShockwaveFlash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1:C74"/>
  <sheetViews>
    <sheetView workbookViewId="0">
      <selection activeCell="F25" sqref="F25"/>
    </sheetView>
  </sheetViews>
  <sheetFormatPr baseColWidth="10" defaultRowHeight="15" x14ac:dyDescent="0.2"/>
  <cols>
    <col min="1" max="1" width="12.44140625" style="82" bestFit="1" customWidth="1"/>
    <col min="2" max="2" width="7" style="76" bestFit="1" customWidth="1"/>
    <col min="3" max="3" width="9.21875" style="82" bestFit="1" customWidth="1"/>
    <col min="4" max="16384" width="11.5546875" style="73"/>
  </cols>
  <sheetData>
    <row r="1" spans="1:3" ht="18.75" x14ac:dyDescent="0.2">
      <c r="A1" s="77" t="s">
        <v>1</v>
      </c>
      <c r="B1" s="72" t="s">
        <v>12</v>
      </c>
      <c r="C1" s="72" t="s">
        <v>16</v>
      </c>
    </row>
    <row r="2" spans="1:3" ht="15.75" x14ac:dyDescent="0.25">
      <c r="A2" s="78" t="s">
        <v>18</v>
      </c>
      <c r="B2" s="74">
        <v>25</v>
      </c>
      <c r="C2" s="82">
        <v>1</v>
      </c>
    </row>
    <row r="3" spans="1:3" ht="15.75" x14ac:dyDescent="0.25">
      <c r="A3" s="78" t="s">
        <v>19</v>
      </c>
      <c r="B3" s="74">
        <v>20</v>
      </c>
      <c r="C3" s="82">
        <v>2</v>
      </c>
    </row>
    <row r="4" spans="1:3" ht="15.75" x14ac:dyDescent="0.25">
      <c r="A4" s="78" t="s">
        <v>21</v>
      </c>
      <c r="B4" s="74">
        <v>2.6</v>
      </c>
      <c r="C4" s="82">
        <v>1</v>
      </c>
    </row>
    <row r="5" spans="1:3" ht="15.75" x14ac:dyDescent="0.25">
      <c r="A5" s="78" t="s">
        <v>20</v>
      </c>
      <c r="B5" s="74">
        <v>15</v>
      </c>
      <c r="C5" s="82">
        <v>1</v>
      </c>
    </row>
    <row r="6" spans="1:3" ht="15.75" x14ac:dyDescent="0.25">
      <c r="A6" s="78" t="s">
        <v>22</v>
      </c>
      <c r="B6" s="74">
        <v>25</v>
      </c>
      <c r="C6" s="82">
        <v>1</v>
      </c>
    </row>
    <row r="7" spans="1:3" ht="15.75" x14ac:dyDescent="0.25">
      <c r="A7" s="78" t="s">
        <v>23</v>
      </c>
      <c r="B7" s="74">
        <v>15</v>
      </c>
      <c r="C7" s="82">
        <v>1</v>
      </c>
    </row>
    <row r="8" spans="1:3" ht="15.75" x14ac:dyDescent="0.25">
      <c r="A8" s="78" t="s">
        <v>24</v>
      </c>
      <c r="B8" s="74">
        <v>45</v>
      </c>
      <c r="C8" s="82">
        <v>1</v>
      </c>
    </row>
    <row r="9" spans="1:3" ht="15.75" x14ac:dyDescent="0.25">
      <c r="A9" s="78" t="s">
        <v>25</v>
      </c>
      <c r="B9" s="74">
        <v>20</v>
      </c>
      <c r="C9" s="82">
        <v>1</v>
      </c>
    </row>
    <row r="10" spans="1:3" ht="15.75" x14ac:dyDescent="0.25">
      <c r="A10" s="78" t="s">
        <v>26</v>
      </c>
      <c r="B10" s="74">
        <v>40</v>
      </c>
      <c r="C10" s="82">
        <v>1</v>
      </c>
    </row>
    <row r="11" spans="1:3" ht="15.75" x14ac:dyDescent="0.25">
      <c r="A11" s="79" t="s">
        <v>27</v>
      </c>
      <c r="B11" s="74">
        <v>110</v>
      </c>
      <c r="C11" s="82">
        <v>1</v>
      </c>
    </row>
    <row r="12" spans="1:3" ht="15.75" x14ac:dyDescent="0.25">
      <c r="A12" s="80" t="s">
        <v>28</v>
      </c>
      <c r="B12" s="74">
        <v>30</v>
      </c>
      <c r="C12" s="82">
        <v>2</v>
      </c>
    </row>
    <row r="13" spans="1:3" ht="15.75" x14ac:dyDescent="0.25">
      <c r="A13" s="78" t="s">
        <v>29</v>
      </c>
      <c r="B13" s="74">
        <v>20</v>
      </c>
      <c r="C13" s="82">
        <v>2</v>
      </c>
    </row>
    <row r="14" spans="1:3" ht="15.75" x14ac:dyDescent="0.25">
      <c r="A14" s="78" t="s">
        <v>30</v>
      </c>
      <c r="B14" s="74">
        <v>30</v>
      </c>
      <c r="C14" s="82">
        <v>2</v>
      </c>
    </row>
    <row r="15" spans="1:3" ht="15.75" x14ac:dyDescent="0.25">
      <c r="A15" s="78" t="s">
        <v>31</v>
      </c>
      <c r="B15" s="74">
        <v>15</v>
      </c>
      <c r="C15" s="82">
        <v>2</v>
      </c>
    </row>
    <row r="16" spans="1:3" ht="15.75" x14ac:dyDescent="0.25">
      <c r="A16" s="78" t="s">
        <v>32</v>
      </c>
      <c r="B16" s="74">
        <v>40</v>
      </c>
      <c r="C16" s="82">
        <v>2</v>
      </c>
    </row>
    <row r="17" spans="1:3" ht="15.75" x14ac:dyDescent="0.25">
      <c r="A17" s="78" t="s">
        <v>33</v>
      </c>
      <c r="B17" s="74">
        <v>120</v>
      </c>
      <c r="C17" s="82">
        <v>2</v>
      </c>
    </row>
    <row r="18" spans="1:3" ht="15.75" x14ac:dyDescent="0.25">
      <c r="A18" s="78" t="s">
        <v>34</v>
      </c>
      <c r="B18" s="74">
        <v>50</v>
      </c>
      <c r="C18" s="82">
        <v>2</v>
      </c>
    </row>
    <row r="19" spans="1:3" ht="15.75" x14ac:dyDescent="0.25">
      <c r="A19" s="78" t="s">
        <v>35</v>
      </c>
      <c r="B19" s="74">
        <v>15</v>
      </c>
      <c r="C19" s="82">
        <v>2</v>
      </c>
    </row>
    <row r="20" spans="1:3" ht="15.75" x14ac:dyDescent="0.25">
      <c r="A20" s="80" t="s">
        <v>36</v>
      </c>
      <c r="B20" s="74">
        <v>90</v>
      </c>
      <c r="C20" s="82">
        <v>2</v>
      </c>
    </row>
    <row r="21" spans="1:3" ht="15.75" x14ac:dyDescent="0.25">
      <c r="A21" s="78" t="s">
        <v>37</v>
      </c>
      <c r="B21" s="74">
        <v>210</v>
      </c>
      <c r="C21" s="82">
        <v>2</v>
      </c>
    </row>
    <row r="22" spans="1:3" ht="15.75" x14ac:dyDescent="0.25">
      <c r="A22" s="78" t="s">
        <v>38</v>
      </c>
      <c r="B22" s="74">
        <v>15</v>
      </c>
      <c r="C22" s="82">
        <v>2</v>
      </c>
    </row>
    <row r="23" spans="1:3" ht="15.75" x14ac:dyDescent="0.25">
      <c r="A23" s="78" t="s">
        <v>39</v>
      </c>
      <c r="B23" s="74">
        <v>15</v>
      </c>
      <c r="C23" s="82">
        <v>2</v>
      </c>
    </row>
    <row r="24" spans="1:3" ht="15.75" x14ac:dyDescent="0.25">
      <c r="A24" s="78" t="s">
        <v>40</v>
      </c>
      <c r="B24" s="74">
        <v>14</v>
      </c>
      <c r="C24" s="82">
        <v>2</v>
      </c>
    </row>
    <row r="25" spans="1:3" ht="15.75" x14ac:dyDescent="0.25">
      <c r="A25" s="80" t="s">
        <v>41</v>
      </c>
      <c r="B25" s="74">
        <v>10</v>
      </c>
      <c r="C25" s="82">
        <v>2</v>
      </c>
    </row>
    <row r="26" spans="1:3" ht="15.75" x14ac:dyDescent="0.25">
      <c r="A26" s="78" t="s">
        <v>42</v>
      </c>
      <c r="B26" s="74">
        <v>14</v>
      </c>
      <c r="C26" s="82">
        <v>2</v>
      </c>
    </row>
    <row r="27" spans="1:3" ht="15.75" x14ac:dyDescent="0.25">
      <c r="A27" s="78" t="s">
        <v>43</v>
      </c>
      <c r="B27" s="74">
        <v>12</v>
      </c>
      <c r="C27" s="82">
        <v>2</v>
      </c>
    </row>
    <row r="28" spans="1:3" ht="15.75" x14ac:dyDescent="0.25">
      <c r="A28" s="80" t="s">
        <v>44</v>
      </c>
      <c r="B28" s="74">
        <v>190</v>
      </c>
      <c r="C28" s="82">
        <v>0</v>
      </c>
    </row>
    <row r="29" spans="1:3" ht="15.75" x14ac:dyDescent="0.25">
      <c r="A29" s="78" t="s">
        <v>45</v>
      </c>
      <c r="B29" s="74">
        <v>50</v>
      </c>
      <c r="C29" s="82">
        <v>0</v>
      </c>
    </row>
    <row r="30" spans="1:3" ht="15.75" x14ac:dyDescent="0.25">
      <c r="A30" s="78" t="s">
        <v>46</v>
      </c>
      <c r="B30" s="74">
        <v>15</v>
      </c>
      <c r="C30" s="82">
        <v>0</v>
      </c>
    </row>
    <row r="31" spans="1:3" ht="15.75" x14ac:dyDescent="0.25">
      <c r="A31" s="78" t="s">
        <v>47</v>
      </c>
      <c r="B31" s="74">
        <v>15</v>
      </c>
      <c r="C31" s="82">
        <v>0</v>
      </c>
    </row>
    <row r="32" spans="1:3" ht="15.75" x14ac:dyDescent="0.25">
      <c r="A32" s="78" t="s">
        <v>48</v>
      </c>
      <c r="B32" s="74">
        <v>20</v>
      </c>
      <c r="C32" s="82">
        <v>0</v>
      </c>
    </row>
    <row r="33" spans="1:3" ht="15.75" x14ac:dyDescent="0.25">
      <c r="A33" s="78" t="s">
        <v>49</v>
      </c>
      <c r="B33" s="74">
        <v>15</v>
      </c>
      <c r="C33" s="82">
        <v>0</v>
      </c>
    </row>
    <row r="34" spans="1:3" ht="15.75" x14ac:dyDescent="0.25">
      <c r="A34" s="78" t="s">
        <v>50</v>
      </c>
      <c r="B34" s="74">
        <v>20</v>
      </c>
      <c r="C34" s="82">
        <v>2</v>
      </c>
    </row>
    <row r="35" spans="1:3" ht="15.75" x14ac:dyDescent="0.25">
      <c r="A35" s="78" t="s">
        <v>51</v>
      </c>
      <c r="B35" s="74">
        <v>20</v>
      </c>
      <c r="C35" s="82">
        <v>2</v>
      </c>
    </row>
    <row r="36" spans="1:3" ht="15.75" x14ac:dyDescent="0.25">
      <c r="A36" s="78" t="s">
        <v>52</v>
      </c>
      <c r="B36" s="74">
        <v>35</v>
      </c>
      <c r="C36" s="82">
        <v>2</v>
      </c>
    </row>
    <row r="37" spans="1:3" ht="15.75" x14ac:dyDescent="0.25">
      <c r="A37" s="78" t="s">
        <v>53</v>
      </c>
      <c r="B37" s="74">
        <v>30</v>
      </c>
      <c r="C37" s="82">
        <v>2</v>
      </c>
    </row>
    <row r="38" spans="1:3" ht="15.75" x14ac:dyDescent="0.25">
      <c r="A38" s="78" t="s">
        <v>54</v>
      </c>
      <c r="B38" s="74">
        <v>25</v>
      </c>
      <c r="C38" s="82">
        <v>2</v>
      </c>
    </row>
    <row r="39" spans="1:3" ht="15.75" x14ac:dyDescent="0.25">
      <c r="A39" s="78" t="s">
        <v>55</v>
      </c>
      <c r="B39" s="74">
        <v>5</v>
      </c>
      <c r="C39" s="82">
        <v>2</v>
      </c>
    </row>
    <row r="40" spans="1:3" ht="15.75" x14ac:dyDescent="0.25">
      <c r="A40" s="78" t="s">
        <v>56</v>
      </c>
      <c r="B40" s="74">
        <v>15</v>
      </c>
      <c r="C40" s="82">
        <v>2</v>
      </c>
    </row>
    <row r="41" spans="1:3" ht="15.75" x14ac:dyDescent="0.25">
      <c r="A41" s="78" t="s">
        <v>57</v>
      </c>
      <c r="B41" s="74">
        <v>20</v>
      </c>
      <c r="C41" s="82">
        <v>2</v>
      </c>
    </row>
    <row r="42" spans="1:3" ht="15.75" x14ac:dyDescent="0.25">
      <c r="A42" s="78" t="s">
        <v>58</v>
      </c>
      <c r="B42" s="74">
        <v>20</v>
      </c>
      <c r="C42" s="82">
        <v>2</v>
      </c>
    </row>
    <row r="43" spans="1:3" ht="15.75" x14ac:dyDescent="0.25">
      <c r="A43" s="78" t="s">
        <v>59</v>
      </c>
      <c r="B43" s="74">
        <v>15</v>
      </c>
      <c r="C43" s="82">
        <v>2</v>
      </c>
    </row>
    <row r="44" spans="1:3" ht="15.75" x14ac:dyDescent="0.25">
      <c r="A44" s="78" t="s">
        <v>60</v>
      </c>
      <c r="B44" s="74">
        <v>15</v>
      </c>
      <c r="C44" s="82">
        <v>2</v>
      </c>
    </row>
    <row r="45" spans="1:3" ht="15.75" x14ac:dyDescent="0.25">
      <c r="A45" s="78" t="s">
        <v>61</v>
      </c>
      <c r="B45" s="74">
        <v>30</v>
      </c>
      <c r="C45" s="82">
        <v>2</v>
      </c>
    </row>
    <row r="46" spans="1:3" ht="15.75" x14ac:dyDescent="0.25">
      <c r="A46" s="78"/>
      <c r="B46" s="74"/>
    </row>
    <row r="47" spans="1:3" ht="15.75" x14ac:dyDescent="0.25">
      <c r="A47" s="78"/>
      <c r="B47" s="74"/>
    </row>
    <row r="48" spans="1:3" ht="15.75" x14ac:dyDescent="0.25">
      <c r="A48" s="78"/>
      <c r="B48" s="74"/>
    </row>
    <row r="49" spans="1:2" ht="15.75" x14ac:dyDescent="0.25">
      <c r="A49" s="80"/>
      <c r="B49" s="74"/>
    </row>
    <row r="50" spans="1:2" ht="15.75" x14ac:dyDescent="0.25">
      <c r="A50" s="78"/>
      <c r="B50" s="74"/>
    </row>
    <row r="51" spans="1:2" ht="15.75" x14ac:dyDescent="0.25">
      <c r="A51" s="78"/>
      <c r="B51" s="74"/>
    </row>
    <row r="52" spans="1:2" ht="15.75" x14ac:dyDescent="0.25">
      <c r="A52" s="78"/>
      <c r="B52" s="74"/>
    </row>
    <row r="53" spans="1:2" ht="15.75" x14ac:dyDescent="0.25">
      <c r="A53" s="78"/>
      <c r="B53" s="74"/>
    </row>
    <row r="54" spans="1:2" ht="15.75" x14ac:dyDescent="0.25">
      <c r="A54" s="78"/>
      <c r="B54" s="74"/>
    </row>
    <row r="55" spans="1:2" ht="15.75" x14ac:dyDescent="0.25">
      <c r="A55" s="78"/>
      <c r="B55" s="74"/>
    </row>
    <row r="56" spans="1:2" ht="15.75" x14ac:dyDescent="0.25">
      <c r="A56" s="78"/>
      <c r="B56" s="74"/>
    </row>
    <row r="57" spans="1:2" ht="15.75" x14ac:dyDescent="0.25">
      <c r="A57" s="80"/>
      <c r="B57" s="74"/>
    </row>
    <row r="58" spans="1:2" ht="15.75" x14ac:dyDescent="0.25">
      <c r="A58" s="78"/>
      <c r="B58" s="74"/>
    </row>
    <row r="59" spans="1:2" ht="16.5" thickBot="1" x14ac:dyDescent="0.3">
      <c r="A59" s="81"/>
      <c r="B59" s="75"/>
    </row>
    <row r="60" spans="1:2" ht="15.75" x14ac:dyDescent="0.25">
      <c r="A60" s="78"/>
      <c r="B60" s="74"/>
    </row>
    <row r="61" spans="1:2" ht="15.75" x14ac:dyDescent="0.25">
      <c r="A61" s="78"/>
      <c r="B61" s="74"/>
    </row>
    <row r="62" spans="1:2" ht="15.75" x14ac:dyDescent="0.25">
      <c r="A62" s="80"/>
      <c r="B62" s="74"/>
    </row>
    <row r="63" spans="1:2" ht="15.75" x14ac:dyDescent="0.25">
      <c r="A63" s="78"/>
      <c r="B63" s="74"/>
    </row>
    <row r="64" spans="1:2" ht="15.75" x14ac:dyDescent="0.25">
      <c r="A64" s="78"/>
      <c r="B64" s="74"/>
    </row>
    <row r="65" spans="1:2" ht="15.75" x14ac:dyDescent="0.25">
      <c r="A65" s="80"/>
      <c r="B65" s="74"/>
    </row>
    <row r="66" spans="1:2" ht="15.75" x14ac:dyDescent="0.25">
      <c r="A66" s="78"/>
      <c r="B66" s="74"/>
    </row>
    <row r="67" spans="1:2" ht="15.75" x14ac:dyDescent="0.25">
      <c r="A67" s="78"/>
      <c r="B67" s="74"/>
    </row>
    <row r="68" spans="1:2" ht="15.75" x14ac:dyDescent="0.25">
      <c r="A68" s="78"/>
      <c r="B68" s="74"/>
    </row>
    <row r="69" spans="1:2" ht="15.75" x14ac:dyDescent="0.25">
      <c r="A69" s="78"/>
      <c r="B69" s="74"/>
    </row>
    <row r="70" spans="1:2" ht="15.75" x14ac:dyDescent="0.25">
      <c r="A70" s="78"/>
      <c r="B70" s="74"/>
    </row>
    <row r="71" spans="1:2" ht="15.75" x14ac:dyDescent="0.25">
      <c r="A71" s="78"/>
      <c r="B71" s="74"/>
    </row>
    <row r="72" spans="1:2" ht="15.75" x14ac:dyDescent="0.25">
      <c r="A72" s="78"/>
      <c r="B72" s="74"/>
    </row>
    <row r="73" spans="1:2" ht="15.75" x14ac:dyDescent="0.25">
      <c r="A73" s="78"/>
      <c r="B73" s="74"/>
    </row>
    <row r="74" spans="1:2" ht="15.75" x14ac:dyDescent="0.25">
      <c r="A74" s="78"/>
      <c r="B74" s="7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B4:F13"/>
  <sheetViews>
    <sheetView workbookViewId="0">
      <selection activeCell="B4" sqref="B4:F4"/>
    </sheetView>
  </sheetViews>
  <sheetFormatPr baseColWidth="10" defaultRowHeight="15" x14ac:dyDescent="0.2"/>
  <cols>
    <col min="1" max="1" width="11.5546875" style="82"/>
    <col min="2" max="2" width="15.5546875" style="82" bestFit="1" customWidth="1"/>
    <col min="3" max="3" width="16.5546875" style="82" bestFit="1" customWidth="1"/>
    <col min="4" max="4" width="14.5546875" style="82" bestFit="1" customWidth="1"/>
    <col min="5" max="5" width="17.5546875" style="82" bestFit="1" customWidth="1"/>
    <col min="6" max="6" width="12" style="82" bestFit="1" customWidth="1"/>
    <col min="7" max="16384" width="11.5546875" style="82"/>
  </cols>
  <sheetData>
    <row r="4" spans="2:6" x14ac:dyDescent="0.2">
      <c r="B4" s="103" t="s">
        <v>62</v>
      </c>
      <c r="C4" s="104"/>
      <c r="D4" s="104"/>
      <c r="E4" s="104"/>
      <c r="F4" s="105"/>
    </row>
    <row r="6" spans="2:6" x14ac:dyDescent="0.2">
      <c r="B6" s="82">
        <v>41101</v>
      </c>
      <c r="C6" s="82" t="s">
        <v>63</v>
      </c>
      <c r="D6" s="82" t="s">
        <v>64</v>
      </c>
      <c r="E6" s="82" t="s">
        <v>65</v>
      </c>
      <c r="F6" s="82" t="s">
        <v>66</v>
      </c>
    </row>
    <row r="7" spans="2:6" x14ac:dyDescent="0.2">
      <c r="B7" s="82">
        <v>41102</v>
      </c>
      <c r="C7" s="82" t="s">
        <v>67</v>
      </c>
      <c r="D7" s="82" t="s">
        <v>68</v>
      </c>
      <c r="E7" s="82" t="s">
        <v>69</v>
      </c>
      <c r="F7" s="82">
        <v>75018</v>
      </c>
    </row>
    <row r="8" spans="2:6" x14ac:dyDescent="0.2">
      <c r="B8" s="82">
        <v>41103</v>
      </c>
      <c r="C8" s="82" t="s">
        <v>70</v>
      </c>
      <c r="D8" s="82" t="s">
        <v>71</v>
      </c>
      <c r="E8" s="82" t="s">
        <v>72</v>
      </c>
      <c r="F8" s="82">
        <v>75001</v>
      </c>
    </row>
    <row r="9" spans="2:6" x14ac:dyDescent="0.2">
      <c r="B9" s="82">
        <v>41104</v>
      </c>
      <c r="C9" s="82" t="s">
        <v>73</v>
      </c>
      <c r="D9" s="82" t="s">
        <v>74</v>
      </c>
      <c r="E9" s="82" t="s">
        <v>75</v>
      </c>
      <c r="F9" s="82">
        <v>75010</v>
      </c>
    </row>
    <row r="10" spans="2:6" x14ac:dyDescent="0.2">
      <c r="B10" s="82">
        <v>41105</v>
      </c>
      <c r="C10" s="82" t="s">
        <v>76</v>
      </c>
      <c r="D10" s="82" t="s">
        <v>77</v>
      </c>
      <c r="E10" s="82" t="s">
        <v>78</v>
      </c>
      <c r="F10" s="82" t="s">
        <v>79</v>
      </c>
    </row>
    <row r="11" spans="2:6" x14ac:dyDescent="0.2">
      <c r="B11" s="82">
        <v>41106</v>
      </c>
      <c r="C11" s="82" t="s">
        <v>80</v>
      </c>
      <c r="D11" s="82" t="s">
        <v>81</v>
      </c>
      <c r="E11" s="82" t="s">
        <v>82</v>
      </c>
      <c r="F11" s="82" t="s">
        <v>83</v>
      </c>
    </row>
    <row r="12" spans="2:6" x14ac:dyDescent="0.2">
      <c r="B12" s="82">
        <v>41107</v>
      </c>
      <c r="C12" s="82" t="s">
        <v>84</v>
      </c>
      <c r="D12" s="82" t="s">
        <v>85</v>
      </c>
      <c r="E12" s="82" t="s">
        <v>75</v>
      </c>
      <c r="F12" s="82">
        <v>75010</v>
      </c>
    </row>
    <row r="13" spans="2:6" x14ac:dyDescent="0.2">
      <c r="B13" s="82">
        <v>41108</v>
      </c>
      <c r="C13" s="82" t="s">
        <v>86</v>
      </c>
      <c r="D13" s="82" t="s">
        <v>87</v>
      </c>
      <c r="E13" s="82" t="s">
        <v>88</v>
      </c>
      <c r="F13" s="82" t="s">
        <v>89</v>
      </c>
    </row>
  </sheetData>
  <mergeCells count="1"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Facture</vt:lpstr>
      <vt:lpstr>Prix</vt:lpstr>
      <vt:lpstr>Clients</vt:lpstr>
      <vt:lpstr>BASE1</vt:lpstr>
      <vt:lpstr>BASE2</vt:lpstr>
      <vt:lpstr>CC</vt:lpstr>
      <vt:lpstr>Clients</vt:lpstr>
      <vt:lpstr>Désignation</vt:lpstr>
      <vt:lpstr>Fichier</vt:lpstr>
      <vt:lpstr>Prix!Produits</vt:lpstr>
      <vt:lpstr>Produits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mb</cp:lastModifiedBy>
  <cp:lastPrinted>2013-07-04T06:21:25Z</cp:lastPrinted>
  <dcterms:created xsi:type="dcterms:W3CDTF">2004-08-04T17:27:30Z</dcterms:created>
  <dcterms:modified xsi:type="dcterms:W3CDTF">2017-09-24T19:46:14Z</dcterms:modified>
</cp:coreProperties>
</file>