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240" yWindow="90" windowWidth="9135" windowHeight="4965" tabRatio="787"/>
  </bookViews>
  <sheets>
    <sheet name="fiches de stock" sheetId="10" r:id="rId1"/>
  </sheets>
  <definedNames>
    <definedName name="DESIGNATION">#REF!</definedName>
    <definedName name="pu">#REF!</definedName>
    <definedName name="_xlnm.Print_Area" localSheetId="0">'fiches de stock'!$A$1:$K$27</definedName>
  </definedNames>
  <calcPr calcId="144525"/>
</workbook>
</file>

<file path=xl/calcChain.xml><?xml version="1.0" encoding="utf-8"?>
<calcChain xmlns="http://schemas.openxmlformats.org/spreadsheetml/2006/main">
  <c r="G16" i="10" l="1"/>
  <c r="H16" i="10"/>
  <c r="I16" i="10"/>
  <c r="J16" i="10"/>
  <c r="K16" i="10"/>
  <c r="G17" i="10"/>
  <c r="H17" i="10"/>
  <c r="I17" i="10"/>
  <c r="J17" i="10"/>
  <c r="K17" i="10"/>
  <c r="G18" i="10"/>
  <c r="H18" i="10"/>
  <c r="I18" i="10"/>
  <c r="J18" i="10"/>
  <c r="K18" i="10"/>
  <c r="G19" i="10"/>
  <c r="H19" i="10"/>
  <c r="I19" i="10"/>
  <c r="J19" i="10"/>
  <c r="K19" i="10"/>
  <c r="G20" i="10"/>
  <c r="H20" i="10"/>
  <c r="I20" i="10"/>
  <c r="J20" i="10"/>
  <c r="K20" i="10"/>
  <c r="G21" i="10"/>
  <c r="H21" i="10"/>
  <c r="I21" i="10"/>
  <c r="J21" i="10"/>
  <c r="K21" i="10"/>
  <c r="G22" i="10"/>
  <c r="H22" i="10"/>
  <c r="I22" i="10"/>
  <c r="J22" i="10"/>
  <c r="K22" i="10"/>
  <c r="G23" i="10"/>
  <c r="H23" i="10"/>
  <c r="I23" i="10"/>
  <c r="J23" i="10"/>
  <c r="K23" i="10"/>
  <c r="E16" i="10"/>
  <c r="E17" i="10"/>
  <c r="E18" i="10"/>
  <c r="E19" i="10"/>
  <c r="E20" i="10"/>
  <c r="E21" i="10"/>
  <c r="E22" i="10"/>
  <c r="E23" i="10"/>
  <c r="E15" i="10" l="1"/>
  <c r="E14" i="10" l="1"/>
  <c r="G14" i="10"/>
  <c r="H14" i="10"/>
  <c r="E11" i="10" l="1"/>
  <c r="G11" i="10"/>
  <c r="H11" i="10"/>
  <c r="E12" i="10"/>
  <c r="E13" i="10"/>
  <c r="E6" i="10"/>
  <c r="E7" i="10"/>
  <c r="G7" i="10"/>
  <c r="H7" i="10"/>
  <c r="E8" i="10"/>
  <c r="E9" i="10"/>
  <c r="E10" i="10"/>
  <c r="E5" i="10" l="1"/>
  <c r="K5" i="10" s="1"/>
  <c r="J5" i="10"/>
  <c r="I5" i="10"/>
  <c r="I6" i="10" s="1"/>
  <c r="I7" i="10" s="1"/>
  <c r="I8" i="10" s="1"/>
  <c r="I9" i="10" s="1"/>
  <c r="I10" i="10" s="1"/>
  <c r="C24" i="10"/>
  <c r="N3" i="10" s="1"/>
  <c r="F24" i="10"/>
  <c r="P3" i="10" s="1"/>
  <c r="E24" i="10"/>
  <c r="N5" i="10" s="1"/>
  <c r="I11" i="10" l="1"/>
  <c r="I12" i="10" s="1"/>
  <c r="I13" i="10" s="1"/>
  <c r="I14" i="10" s="1"/>
  <c r="I15" i="10" s="1"/>
  <c r="G6" i="10"/>
  <c r="H6" i="10" s="1"/>
  <c r="K6" i="10" s="1"/>
  <c r="K7" i="10" s="1"/>
  <c r="J7" i="10" s="1"/>
  <c r="J8" i="10" s="1"/>
  <c r="J6" i="10"/>
  <c r="R3" i="10"/>
  <c r="G8" i="10" l="1"/>
  <c r="H8" i="10" s="1"/>
  <c r="K8" i="10" s="1"/>
  <c r="I24" i="10"/>
  <c r="J9" i="10"/>
  <c r="G9" i="10"/>
  <c r="H9" i="10" s="1"/>
  <c r="K9" i="10" l="1"/>
  <c r="G10" i="10"/>
  <c r="H10" i="10" s="1"/>
  <c r="K10" i="10" s="1"/>
  <c r="K11" i="10" s="1"/>
  <c r="J11" i="10" s="1"/>
  <c r="J10" i="10"/>
  <c r="G12" i="10" l="1"/>
  <c r="H12" i="10" s="1"/>
  <c r="K12" i="10" s="1"/>
  <c r="J12" i="10"/>
  <c r="G13" i="10" l="1"/>
  <c r="H13" i="10" s="1"/>
  <c r="K13" i="10" s="1"/>
  <c r="K14" i="10" s="1"/>
  <c r="J14" i="10" s="1"/>
  <c r="J13" i="10"/>
  <c r="G15" i="10" l="1"/>
  <c r="H15" i="10" s="1"/>
  <c r="K15" i="10" s="1"/>
  <c r="J15" i="10"/>
  <c r="J24" i="10"/>
  <c r="H24" i="10" l="1"/>
  <c r="P5" i="10" s="1"/>
  <c r="R5" i="10" s="1"/>
  <c r="K24" i="10"/>
</calcChain>
</file>

<file path=xl/sharedStrings.xml><?xml version="1.0" encoding="utf-8"?>
<sst xmlns="http://schemas.openxmlformats.org/spreadsheetml/2006/main" count="32" uniqueCount="23">
  <si>
    <t>P.U.</t>
  </si>
  <si>
    <t>ENTREES</t>
  </si>
  <si>
    <t>SORTIES</t>
  </si>
  <si>
    <t>STOCK</t>
  </si>
  <si>
    <t>Dates</t>
  </si>
  <si>
    <t>Libellés</t>
  </si>
  <si>
    <t>Qté</t>
  </si>
  <si>
    <t>Montant</t>
  </si>
  <si>
    <t>=</t>
  </si>
  <si>
    <t>-</t>
  </si>
  <si>
    <t xml:space="preserve">                                        Méthode du C.U.M.P. calculé après chaque entrée</t>
  </si>
  <si>
    <t>A nouveau</t>
  </si>
  <si>
    <t>BS 4624</t>
  </si>
  <si>
    <t>BE 1255</t>
  </si>
  <si>
    <t>BS 4625</t>
  </si>
  <si>
    <t>BS 4626</t>
  </si>
  <si>
    <t>BS 4627</t>
  </si>
  <si>
    <t>BE 1256</t>
  </si>
  <si>
    <t>BS 4628</t>
  </si>
  <si>
    <t>BS 4629</t>
  </si>
  <si>
    <t>BE 1257</t>
  </si>
  <si>
    <t>BS 4630</t>
  </si>
  <si>
    <r>
      <rPr>
        <b/>
        <u/>
        <sz val="12"/>
        <color indexed="18"/>
        <rFont val="Arial"/>
        <family val="2"/>
      </rPr>
      <t>Vérification</t>
    </r>
    <r>
      <rPr>
        <b/>
        <sz val="12"/>
        <color indexed="18"/>
        <rFont val="Arial"/>
        <family val="2"/>
      </rPr>
      <t xml:space="preserve"> 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</si>
</sst>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F_-;\-* #,##0.00\ _F_-;_-* &quot;-&quot;??\ _F_-;_-@_-"/>
    <numFmt numFmtId="165" formatCode="#,##0.00000"/>
  </numFmts>
  <fonts count="7" x14ac:knownFonts="1">
    <font>
      <sz val="10"/>
      <name val="Arial"/>
    </font>
    <font>
      <sz val="10"/>
      <name val="Arial"/>
      <family val="2"/>
    </font>
    <font>
      <sz val="12"/>
      <color indexed="18"/>
      <name val="Arial"/>
      <family val="2"/>
    </font>
    <font>
      <b/>
      <u/>
      <sz val="12"/>
      <color indexed="18"/>
      <name val="Arial"/>
      <family val="2"/>
    </font>
    <font>
      <b/>
      <sz val="12"/>
      <color indexed="18"/>
      <name val="Arial"/>
      <family val="2"/>
    </font>
    <font>
      <b/>
      <sz val="12"/>
      <color rgb="FFC00000"/>
      <name val="Arial"/>
      <family val="2"/>
    </font>
    <font>
      <sz val="14"/>
      <color rgb="FFC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indexed="64"/>
      </left>
      <right style="thin">
        <color indexed="64"/>
      </right>
      <top/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/>
      <right style="thin">
        <color indexed="64"/>
      </right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/>
      <diagonal/>
    </border>
    <border>
      <left style="thin">
        <color indexed="64"/>
      </left>
      <right style="thin">
        <color indexed="64"/>
      </right>
      <top style="thin">
        <color theme="3"/>
      </top>
      <bottom/>
      <diagonal/>
    </border>
    <border>
      <left/>
      <right style="thin">
        <color indexed="64"/>
      </right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indexed="64"/>
      </right>
      <top/>
      <bottom/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indexed="64"/>
      </right>
      <top/>
      <bottom style="thin">
        <color theme="3"/>
      </bottom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4">
    <xf numFmtId="0" fontId="0" fillId="0" borderId="0" xfId="0"/>
    <xf numFmtId="0" fontId="2" fillId="0" borderId="0" xfId="0" applyFont="1" applyAlignment="1" applyProtection="1">
      <alignment vertical="center"/>
    </xf>
    <xf numFmtId="16" fontId="4" fillId="0" borderId="0" xfId="0" applyNumberFormat="1" applyFont="1" applyAlignment="1" applyProtection="1">
      <alignment horizontal="center" vertical="center"/>
    </xf>
    <xf numFmtId="4" fontId="2" fillId="0" borderId="0" xfId="0" applyNumberFormat="1" applyFont="1" applyAlignment="1" applyProtection="1">
      <alignment horizontal="right" vertical="center"/>
    </xf>
    <xf numFmtId="4" fontId="2" fillId="0" borderId="0" xfId="0" applyNumberFormat="1" applyFont="1" applyAlignment="1" applyProtection="1">
      <alignment horizontal="center" vertical="center"/>
    </xf>
    <xf numFmtId="4" fontId="2" fillId="0" borderId="0" xfId="1" applyNumberFormat="1" applyFont="1" applyAlignment="1" applyProtection="1">
      <alignment vertical="center"/>
    </xf>
    <xf numFmtId="4" fontId="6" fillId="0" borderId="0" xfId="0" applyNumberFormat="1" applyFont="1" applyAlignment="1" applyProtection="1">
      <alignment vertical="center"/>
    </xf>
    <xf numFmtId="0" fontId="2" fillId="0" borderId="4" xfId="0" applyFont="1" applyBorder="1" applyAlignment="1" applyProtection="1">
      <alignment vertical="center"/>
    </xf>
    <xf numFmtId="4" fontId="2" fillId="0" borderId="4" xfId="1" applyNumberFormat="1" applyFont="1" applyBorder="1" applyAlignment="1" applyProtection="1">
      <alignment horizontal="right" vertical="center"/>
    </xf>
    <xf numFmtId="4" fontId="2" fillId="0" borderId="4" xfId="1" applyNumberFormat="1" applyFont="1" applyBorder="1" applyAlignment="1" applyProtection="1">
      <alignment vertical="center"/>
    </xf>
    <xf numFmtId="165" fontId="2" fillId="0" borderId="4" xfId="1" applyNumberFormat="1" applyFont="1" applyBorder="1" applyAlignment="1" applyProtection="1">
      <alignment vertical="center"/>
    </xf>
    <xf numFmtId="4" fontId="2" fillId="0" borderId="0" xfId="0" applyNumberFormat="1" applyFont="1" applyAlignment="1" applyProtection="1">
      <alignment vertical="center"/>
    </xf>
    <xf numFmtId="3" fontId="2" fillId="0" borderId="0" xfId="1" applyNumberFormat="1" applyFont="1" applyAlignment="1" applyProtection="1">
      <alignment vertical="center"/>
    </xf>
    <xf numFmtId="4" fontId="2" fillId="0" borderId="2" xfId="1" applyNumberFormat="1" applyFont="1" applyBorder="1" applyAlignment="1" applyProtection="1">
      <alignment horizontal="right" vertical="center"/>
    </xf>
    <xf numFmtId="16" fontId="2" fillId="0" borderId="3" xfId="0" applyNumberFormat="1" applyFont="1" applyBorder="1" applyAlignment="1" applyProtection="1">
      <alignment horizontal="center" vertical="center"/>
    </xf>
    <xf numFmtId="4" fontId="2" fillId="0" borderId="3" xfId="0" applyNumberFormat="1" applyFont="1" applyBorder="1" applyAlignment="1" applyProtection="1">
      <alignment horizontal="center" vertical="center"/>
    </xf>
    <xf numFmtId="3" fontId="2" fillId="0" borderId="2" xfId="0" applyNumberFormat="1" applyFont="1" applyBorder="1" applyAlignment="1" applyProtection="1">
      <alignment vertical="center"/>
    </xf>
    <xf numFmtId="165" fontId="2" fillId="2" borderId="2" xfId="1" applyNumberFormat="1" applyFont="1" applyFill="1" applyBorder="1" applyAlignment="1" applyProtection="1">
      <alignment horizontal="right" vertical="center"/>
    </xf>
    <xf numFmtId="4" fontId="2" fillId="2" borderId="2" xfId="1" applyNumberFormat="1" applyFont="1" applyFill="1" applyBorder="1" applyAlignment="1" applyProtection="1">
      <alignment vertical="center"/>
    </xf>
    <xf numFmtId="4" fontId="2" fillId="0" borderId="5" xfId="1" applyNumberFormat="1" applyFont="1" applyBorder="1" applyAlignment="1" applyProtection="1">
      <alignment vertical="center"/>
    </xf>
    <xf numFmtId="16" fontId="2" fillId="0" borderId="0" xfId="0" applyNumberFormat="1" applyFont="1" applyBorder="1" applyAlignment="1" applyProtection="1">
      <alignment horizontal="center" vertical="center"/>
    </xf>
    <xf numFmtId="4" fontId="2" fillId="0" borderId="0" xfId="0" applyNumberFormat="1" applyFont="1" applyBorder="1" applyAlignment="1" applyProtection="1">
      <alignment horizontal="center" vertical="center"/>
    </xf>
    <xf numFmtId="3" fontId="2" fillId="0" borderId="0" xfId="0" applyNumberFormat="1" applyFont="1" applyBorder="1" applyAlignment="1" applyProtection="1">
      <alignment vertical="center"/>
    </xf>
    <xf numFmtId="4" fontId="2" fillId="0" borderId="0" xfId="1" applyNumberFormat="1" applyFont="1" applyBorder="1" applyAlignment="1" applyProtection="1">
      <alignment horizontal="right" vertical="center"/>
    </xf>
    <xf numFmtId="4" fontId="2" fillId="0" borderId="0" xfId="1" applyNumberFormat="1" applyFont="1" applyBorder="1" applyAlignment="1" applyProtection="1">
      <alignment vertical="center"/>
    </xf>
    <xf numFmtId="165" fontId="2" fillId="0" borderId="0" xfId="1" applyNumberFormat="1" applyFont="1" applyBorder="1" applyAlignment="1" applyProtection="1">
      <alignment vertical="center"/>
    </xf>
    <xf numFmtId="16" fontId="2" fillId="0" borderId="0" xfId="0" applyNumberFormat="1" applyFont="1" applyAlignment="1" applyProtection="1">
      <alignment vertical="center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vertical="center"/>
      <protection locked="0"/>
    </xf>
    <xf numFmtId="0" fontId="2" fillId="0" borderId="7" xfId="0" applyFont="1" applyBorder="1" applyAlignment="1" applyProtection="1">
      <alignment vertical="center"/>
      <protection locked="0"/>
    </xf>
    <xf numFmtId="3" fontId="6" fillId="0" borderId="8" xfId="0" applyNumberFormat="1" applyFont="1" applyBorder="1" applyAlignment="1" applyProtection="1">
      <alignment vertical="center"/>
    </xf>
    <xf numFmtId="4" fontId="6" fillId="0" borderId="10" xfId="0" applyNumberFormat="1" applyFont="1" applyBorder="1" applyAlignment="1" applyProtection="1">
      <alignment vertical="center"/>
    </xf>
    <xf numFmtId="4" fontId="2" fillId="0" borderId="9" xfId="1" applyNumberFormat="1" applyFont="1" applyBorder="1" applyAlignment="1" applyProtection="1">
      <alignment horizontal="right" vertical="center"/>
    </xf>
    <xf numFmtId="0" fontId="2" fillId="3" borderId="6" xfId="0" applyFont="1" applyFill="1" applyBorder="1" applyAlignment="1" applyProtection="1">
      <alignment horizontal="centerContinuous" vertical="center"/>
    </xf>
    <xf numFmtId="4" fontId="2" fillId="3" borderId="6" xfId="1" applyNumberFormat="1" applyFont="1" applyFill="1" applyBorder="1" applyAlignment="1" applyProtection="1">
      <alignment horizontal="centerContinuous" vertical="center"/>
    </xf>
    <xf numFmtId="0" fontId="2" fillId="3" borderId="6" xfId="0" applyFont="1" applyFill="1" applyBorder="1" applyAlignment="1" applyProtection="1">
      <alignment horizontal="center" vertical="center"/>
    </xf>
    <xf numFmtId="4" fontId="2" fillId="3" borderId="6" xfId="1" applyNumberFormat="1" applyFont="1" applyFill="1" applyBorder="1" applyAlignment="1" applyProtection="1">
      <alignment horizontal="center" vertical="center"/>
    </xf>
    <xf numFmtId="16" fontId="2" fillId="0" borderId="11" xfId="0" applyNumberFormat="1" applyFont="1" applyBorder="1" applyAlignment="1" applyProtection="1">
      <alignment horizontal="center" vertical="center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vertical="center"/>
      <protection locked="0"/>
    </xf>
    <xf numFmtId="4" fontId="2" fillId="0" borderId="13" xfId="1" applyNumberFormat="1" applyFont="1" applyBorder="1" applyAlignment="1" applyProtection="1">
      <alignment horizontal="right" vertical="center"/>
    </xf>
    <xf numFmtId="4" fontId="2" fillId="0" borderId="13" xfId="1" applyNumberFormat="1" applyFont="1" applyBorder="1" applyAlignment="1" applyProtection="1">
      <alignment vertical="center"/>
    </xf>
    <xf numFmtId="0" fontId="2" fillId="0" borderId="13" xfId="0" applyFont="1" applyBorder="1" applyAlignment="1" applyProtection="1">
      <alignment vertical="center"/>
    </xf>
    <xf numFmtId="165" fontId="2" fillId="0" borderId="13" xfId="1" applyNumberFormat="1" applyFont="1" applyBorder="1" applyAlignment="1" applyProtection="1">
      <alignment vertical="center"/>
    </xf>
    <xf numFmtId="4" fontId="2" fillId="0" borderId="14" xfId="1" applyNumberFormat="1" applyFont="1" applyBorder="1" applyAlignment="1" applyProtection="1">
      <alignment vertical="center"/>
    </xf>
    <xf numFmtId="16" fontId="2" fillId="0" borderId="15" xfId="0" applyNumberFormat="1" applyFont="1" applyBorder="1" applyAlignment="1" applyProtection="1">
      <alignment horizontal="center" vertical="center"/>
      <protection locked="0"/>
    </xf>
    <xf numFmtId="4" fontId="2" fillId="0" borderId="16" xfId="1" applyNumberFormat="1" applyFont="1" applyBorder="1" applyAlignment="1" applyProtection="1">
      <alignment vertical="center"/>
    </xf>
    <xf numFmtId="16" fontId="2" fillId="0" borderId="17" xfId="0" applyNumberFormat="1" applyFont="1" applyBorder="1" applyAlignment="1" applyProtection="1">
      <alignment horizontal="center" vertical="center"/>
      <protection locked="0"/>
    </xf>
    <xf numFmtId="0" fontId="2" fillId="0" borderId="7" xfId="0" applyFont="1" applyBorder="1" applyAlignment="1" applyProtection="1">
      <alignment horizontal="center" vertical="center"/>
      <protection locked="0"/>
    </xf>
    <xf numFmtId="4" fontId="5" fillId="0" borderId="0" xfId="0" applyNumberFormat="1" applyFont="1" applyBorder="1" applyAlignment="1" applyProtection="1">
      <alignment horizontal="center" vertical="center"/>
    </xf>
    <xf numFmtId="16" fontId="2" fillId="3" borderId="6" xfId="0" applyNumberFormat="1" applyFont="1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165" fontId="2" fillId="0" borderId="18" xfId="1" applyNumberFormat="1" applyFont="1" applyBorder="1" applyAlignment="1" applyProtection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0"/>
  </sheetPr>
  <dimension ref="A2:S28"/>
  <sheetViews>
    <sheetView showGridLines="0" tabSelected="1" workbookViewId="0">
      <selection activeCell="K24" sqref="K24"/>
    </sheetView>
  </sheetViews>
  <sheetFormatPr baseColWidth="10" defaultRowHeight="20.100000000000001" customHeight="1" x14ac:dyDescent="0.2"/>
  <cols>
    <col min="1" max="1" width="13.7109375" style="26" customWidth="1"/>
    <col min="2" max="2" width="11.28515625" style="1" bestFit="1" customWidth="1"/>
    <col min="3" max="9" width="12.7109375" style="1" customWidth="1"/>
    <col min="10" max="10" width="13.42578125" style="1" customWidth="1"/>
    <col min="11" max="11" width="12.7109375" style="1" customWidth="1"/>
    <col min="12" max="12" width="11.42578125" style="1"/>
    <col min="13" max="13" width="14.42578125" style="1" customWidth="1"/>
    <col min="14" max="17" width="11.42578125" style="1"/>
    <col min="18" max="18" width="12.140625" style="1" customWidth="1"/>
    <col min="19" max="16384" width="11.42578125" style="1"/>
  </cols>
  <sheetData>
    <row r="2" spans="1:18" ht="20.100000000000001" customHeight="1" x14ac:dyDescent="0.2">
      <c r="A2" s="49" t="s">
        <v>10</v>
      </c>
      <c r="B2" s="49"/>
      <c r="C2" s="49"/>
      <c r="D2" s="49"/>
      <c r="E2" s="49"/>
      <c r="F2" s="49"/>
      <c r="G2" s="49"/>
      <c r="H2" s="49"/>
      <c r="I2" s="49"/>
      <c r="J2" s="49"/>
      <c r="K2" s="49"/>
    </row>
    <row r="3" spans="1:18" ht="20.100000000000001" customHeight="1" x14ac:dyDescent="0.2">
      <c r="A3" s="50" t="s">
        <v>4</v>
      </c>
      <c r="B3" s="52" t="s">
        <v>5</v>
      </c>
      <c r="C3" s="33" t="s">
        <v>1</v>
      </c>
      <c r="D3" s="34"/>
      <c r="E3" s="34"/>
      <c r="F3" s="33" t="s">
        <v>2</v>
      </c>
      <c r="G3" s="34"/>
      <c r="H3" s="34"/>
      <c r="I3" s="33" t="s">
        <v>3</v>
      </c>
      <c r="J3" s="34"/>
      <c r="K3" s="34"/>
      <c r="M3" s="2" t="s">
        <v>22</v>
      </c>
      <c r="N3" s="3">
        <f>LOOKUP(9^9,C:C)</f>
        <v>430</v>
      </c>
      <c r="O3" s="4" t="s">
        <v>9</v>
      </c>
      <c r="P3" s="5">
        <f>LOOKUP(9^9,F:F)</f>
        <v>330</v>
      </c>
      <c r="Q3" s="4" t="s">
        <v>8</v>
      </c>
      <c r="R3" s="6">
        <f>N3-P3</f>
        <v>100</v>
      </c>
    </row>
    <row r="4" spans="1:18" ht="20.100000000000001" customHeight="1" x14ac:dyDescent="0.2">
      <c r="A4" s="51"/>
      <c r="B4" s="51"/>
      <c r="C4" s="35" t="s">
        <v>6</v>
      </c>
      <c r="D4" s="36" t="s">
        <v>0</v>
      </c>
      <c r="E4" s="36" t="s">
        <v>7</v>
      </c>
      <c r="F4" s="35" t="s">
        <v>6</v>
      </c>
      <c r="G4" s="36" t="s">
        <v>0</v>
      </c>
      <c r="H4" s="36" t="s">
        <v>7</v>
      </c>
      <c r="I4" s="35" t="s">
        <v>6</v>
      </c>
      <c r="J4" s="36" t="s">
        <v>0</v>
      </c>
      <c r="K4" s="36" t="s">
        <v>7</v>
      </c>
    </row>
    <row r="5" spans="1:18" ht="20.100000000000001" customHeight="1" x14ac:dyDescent="0.2">
      <c r="A5" s="37">
        <v>35309</v>
      </c>
      <c r="B5" s="38" t="s">
        <v>11</v>
      </c>
      <c r="C5" s="39">
        <v>180</v>
      </c>
      <c r="D5" s="40">
        <v>61</v>
      </c>
      <c r="E5" s="40">
        <f t="shared" ref="E5:E23" si="0">IF(C5="","",C5*D5)</f>
        <v>10980</v>
      </c>
      <c r="F5" s="39"/>
      <c r="G5" s="41"/>
      <c r="H5" s="41"/>
      <c r="I5" s="42">
        <f>C5</f>
        <v>180</v>
      </c>
      <c r="J5" s="43">
        <f>IF(D5="","",D5)</f>
        <v>61</v>
      </c>
      <c r="K5" s="44">
        <f>IF(E5="","",E5)</f>
        <v>10980</v>
      </c>
      <c r="M5" s="2" t="s">
        <v>22</v>
      </c>
      <c r="N5" s="11">
        <f>LOOKUP(9^9,E:E)</f>
        <v>25445</v>
      </c>
      <c r="O5" s="4" t="s">
        <v>9</v>
      </c>
      <c r="P5" s="11">
        <f>LOOKUP(9^9,H:H)</f>
        <v>19796.678587067581</v>
      </c>
      <c r="Q5" s="4" t="s">
        <v>8</v>
      </c>
      <c r="R5" s="6">
        <f>N5-P5</f>
        <v>5648.3214129324188</v>
      </c>
    </row>
    <row r="6" spans="1:18" ht="20.100000000000001" customHeight="1" x14ac:dyDescent="0.2">
      <c r="A6" s="45">
        <v>35310</v>
      </c>
      <c r="B6" s="27" t="s">
        <v>12</v>
      </c>
      <c r="C6" s="28"/>
      <c r="D6" s="8"/>
      <c r="E6" s="8" t="str">
        <f t="shared" si="0"/>
        <v/>
      </c>
      <c r="F6" s="28">
        <v>60</v>
      </c>
      <c r="G6" s="10">
        <f>IF(F6="","",J5)</f>
        <v>61</v>
      </c>
      <c r="H6" s="9">
        <f t="shared" ref="H6:H15" si="1">IF(F6="","",F6*G6)</f>
        <v>3660</v>
      </c>
      <c r="I6" s="7">
        <f t="shared" ref="I6:I15" si="2">IF(C6&lt;&gt;0,I5+C6,IF(F6&lt;&gt;0,I5-F6,""))</f>
        <v>120</v>
      </c>
      <c r="J6" s="10">
        <f t="shared" ref="J6:J15" si="3">IF(D6&lt;&gt;0,K6/I6,IF(F6&lt;&gt;0,J5,""))</f>
        <v>61</v>
      </c>
      <c r="K6" s="46">
        <f t="shared" ref="K6:K15" si="4">IF(C6&lt;&gt;0,K5+E6,IF(F6&lt;&gt;0,K5-H6,""))</f>
        <v>7320</v>
      </c>
    </row>
    <row r="7" spans="1:18" ht="20.100000000000001" customHeight="1" x14ac:dyDescent="0.2">
      <c r="A7" s="45">
        <v>35311</v>
      </c>
      <c r="B7" s="27" t="s">
        <v>13</v>
      </c>
      <c r="C7" s="28">
        <v>50</v>
      </c>
      <c r="D7" s="8">
        <v>58.5</v>
      </c>
      <c r="E7" s="8">
        <f t="shared" si="0"/>
        <v>2925</v>
      </c>
      <c r="F7" s="28"/>
      <c r="G7" s="10" t="str">
        <f t="shared" ref="G7:G15" si="5">IF(F7="","",J6)</f>
        <v/>
      </c>
      <c r="H7" s="9" t="str">
        <f t="shared" si="1"/>
        <v/>
      </c>
      <c r="I7" s="7">
        <f t="shared" si="2"/>
        <v>170</v>
      </c>
      <c r="J7" s="10">
        <f t="shared" si="3"/>
        <v>60.264705882352942</v>
      </c>
      <c r="K7" s="46">
        <f t="shared" si="4"/>
        <v>10245</v>
      </c>
    </row>
    <row r="8" spans="1:18" ht="20.100000000000001" customHeight="1" x14ac:dyDescent="0.2">
      <c r="A8" s="45">
        <v>35313</v>
      </c>
      <c r="B8" s="27" t="s">
        <v>14</v>
      </c>
      <c r="C8" s="28"/>
      <c r="D8" s="8"/>
      <c r="E8" s="8" t="str">
        <f t="shared" si="0"/>
        <v/>
      </c>
      <c r="F8" s="28">
        <v>45</v>
      </c>
      <c r="G8" s="10">
        <f t="shared" si="5"/>
        <v>60.264705882352942</v>
      </c>
      <c r="H8" s="9">
        <f t="shared" si="1"/>
        <v>2711.9117647058824</v>
      </c>
      <c r="I8" s="7">
        <f t="shared" si="2"/>
        <v>125</v>
      </c>
      <c r="J8" s="10">
        <f t="shared" si="3"/>
        <v>60.264705882352942</v>
      </c>
      <c r="K8" s="46">
        <f t="shared" si="4"/>
        <v>7533.0882352941171</v>
      </c>
    </row>
    <row r="9" spans="1:18" ht="20.100000000000001" customHeight="1" x14ac:dyDescent="0.2">
      <c r="A9" s="45">
        <v>35316</v>
      </c>
      <c r="B9" s="27" t="s">
        <v>15</v>
      </c>
      <c r="C9" s="28"/>
      <c r="D9" s="8"/>
      <c r="E9" s="8" t="str">
        <f t="shared" si="0"/>
        <v/>
      </c>
      <c r="F9" s="28">
        <v>30</v>
      </c>
      <c r="G9" s="10">
        <f t="shared" si="5"/>
        <v>60.264705882352942</v>
      </c>
      <c r="H9" s="9">
        <f t="shared" si="1"/>
        <v>1807.9411764705883</v>
      </c>
      <c r="I9" s="7">
        <f t="shared" si="2"/>
        <v>95</v>
      </c>
      <c r="J9" s="10">
        <f t="shared" si="3"/>
        <v>60.264705882352942</v>
      </c>
      <c r="K9" s="46">
        <f t="shared" si="4"/>
        <v>5725.1470588235288</v>
      </c>
    </row>
    <row r="10" spans="1:18" ht="20.100000000000001" customHeight="1" x14ac:dyDescent="0.2">
      <c r="A10" s="45">
        <v>35318</v>
      </c>
      <c r="B10" s="27" t="s">
        <v>16</v>
      </c>
      <c r="C10" s="28"/>
      <c r="D10" s="8"/>
      <c r="E10" s="8" t="str">
        <f t="shared" si="0"/>
        <v/>
      </c>
      <c r="F10" s="28">
        <v>40</v>
      </c>
      <c r="G10" s="10">
        <f t="shared" si="5"/>
        <v>60.264705882352942</v>
      </c>
      <c r="H10" s="9">
        <f t="shared" si="1"/>
        <v>2410.5882352941176</v>
      </c>
      <c r="I10" s="7">
        <f t="shared" si="2"/>
        <v>55</v>
      </c>
      <c r="J10" s="10">
        <f t="shared" si="3"/>
        <v>60.264705882352942</v>
      </c>
      <c r="K10" s="46">
        <f t="shared" si="4"/>
        <v>3314.5588235294113</v>
      </c>
    </row>
    <row r="11" spans="1:18" ht="20.100000000000001" customHeight="1" x14ac:dyDescent="0.2">
      <c r="A11" s="45">
        <v>35320</v>
      </c>
      <c r="B11" s="27" t="s">
        <v>17</v>
      </c>
      <c r="C11" s="28">
        <v>100</v>
      </c>
      <c r="D11" s="8">
        <v>60</v>
      </c>
      <c r="E11" s="8">
        <f t="shared" si="0"/>
        <v>6000</v>
      </c>
      <c r="F11" s="28"/>
      <c r="G11" s="10" t="str">
        <f t="shared" si="5"/>
        <v/>
      </c>
      <c r="H11" s="9" t="str">
        <f t="shared" si="1"/>
        <v/>
      </c>
      <c r="I11" s="7">
        <f t="shared" si="2"/>
        <v>155</v>
      </c>
      <c r="J11" s="10">
        <f t="shared" si="3"/>
        <v>60.093927893738133</v>
      </c>
      <c r="K11" s="46">
        <f t="shared" si="4"/>
        <v>9314.5588235294108</v>
      </c>
    </row>
    <row r="12" spans="1:18" ht="20.100000000000001" customHeight="1" x14ac:dyDescent="0.2">
      <c r="A12" s="45">
        <v>35321</v>
      </c>
      <c r="B12" s="27" t="s">
        <v>18</v>
      </c>
      <c r="C12" s="28"/>
      <c r="D12" s="8"/>
      <c r="E12" s="8" t="str">
        <f t="shared" si="0"/>
        <v/>
      </c>
      <c r="F12" s="28">
        <v>55</v>
      </c>
      <c r="G12" s="10">
        <f t="shared" si="5"/>
        <v>60.093927893738133</v>
      </c>
      <c r="H12" s="9">
        <f t="shared" si="1"/>
        <v>3305.1660341555971</v>
      </c>
      <c r="I12" s="7">
        <f t="shared" si="2"/>
        <v>100</v>
      </c>
      <c r="J12" s="10">
        <f t="shared" si="3"/>
        <v>60.093927893738133</v>
      </c>
      <c r="K12" s="46">
        <f t="shared" si="4"/>
        <v>6009.3927893738137</v>
      </c>
    </row>
    <row r="13" spans="1:18" ht="20.100000000000001" customHeight="1" x14ac:dyDescent="0.2">
      <c r="A13" s="45">
        <v>35324</v>
      </c>
      <c r="B13" s="27" t="s">
        <v>19</v>
      </c>
      <c r="C13" s="28"/>
      <c r="D13" s="8"/>
      <c r="E13" s="8" t="str">
        <f t="shared" si="0"/>
        <v/>
      </c>
      <c r="F13" s="28">
        <v>70</v>
      </c>
      <c r="G13" s="10">
        <f t="shared" si="5"/>
        <v>60.093927893738133</v>
      </c>
      <c r="H13" s="9">
        <f t="shared" si="1"/>
        <v>4206.5749525616693</v>
      </c>
      <c r="I13" s="7">
        <f t="shared" si="2"/>
        <v>30</v>
      </c>
      <c r="J13" s="10">
        <f t="shared" si="3"/>
        <v>60.093927893738133</v>
      </c>
      <c r="K13" s="46">
        <f t="shared" si="4"/>
        <v>1802.8178368121444</v>
      </c>
    </row>
    <row r="14" spans="1:18" ht="20.100000000000001" customHeight="1" x14ac:dyDescent="0.2">
      <c r="A14" s="45">
        <v>35328</v>
      </c>
      <c r="B14" s="27" t="s">
        <v>20</v>
      </c>
      <c r="C14" s="28">
        <v>100</v>
      </c>
      <c r="D14" s="8">
        <v>55.4</v>
      </c>
      <c r="E14" s="8">
        <f t="shared" si="0"/>
        <v>5540</v>
      </c>
      <c r="F14" s="28"/>
      <c r="G14" s="10" t="str">
        <f t="shared" si="5"/>
        <v/>
      </c>
      <c r="H14" s="9" t="str">
        <f t="shared" si="1"/>
        <v/>
      </c>
      <c r="I14" s="7">
        <f t="shared" si="2"/>
        <v>130</v>
      </c>
      <c r="J14" s="10">
        <f t="shared" si="3"/>
        <v>56.483214129324189</v>
      </c>
      <c r="K14" s="46">
        <f t="shared" si="4"/>
        <v>7342.8178368121444</v>
      </c>
    </row>
    <row r="15" spans="1:18" ht="20.100000000000001" customHeight="1" x14ac:dyDescent="0.2">
      <c r="A15" s="45">
        <v>35332</v>
      </c>
      <c r="B15" s="27" t="s">
        <v>21</v>
      </c>
      <c r="C15" s="28"/>
      <c r="D15" s="8"/>
      <c r="E15" s="8" t="str">
        <f t="shared" si="0"/>
        <v/>
      </c>
      <c r="F15" s="28">
        <v>30</v>
      </c>
      <c r="G15" s="10">
        <f t="shared" si="5"/>
        <v>56.483214129324189</v>
      </c>
      <c r="H15" s="9">
        <f t="shared" si="1"/>
        <v>1694.4964238797256</v>
      </c>
      <c r="I15" s="7">
        <f t="shared" si="2"/>
        <v>100</v>
      </c>
      <c r="J15" s="10">
        <f t="shared" si="3"/>
        <v>56.483214129324189</v>
      </c>
      <c r="K15" s="46">
        <f t="shared" si="4"/>
        <v>5648.3214129324188</v>
      </c>
    </row>
    <row r="16" spans="1:18" ht="20.100000000000001" customHeight="1" x14ac:dyDescent="0.2">
      <c r="A16" s="45"/>
      <c r="B16" s="27"/>
      <c r="C16" s="28"/>
      <c r="D16" s="8"/>
      <c r="E16" s="8" t="str">
        <f t="shared" si="0"/>
        <v/>
      </c>
      <c r="F16" s="28"/>
      <c r="G16" s="10" t="str">
        <f t="shared" ref="G16:G23" si="6">IF(F16="","",J15)</f>
        <v/>
      </c>
      <c r="H16" s="9" t="str">
        <f t="shared" ref="H16:H23" si="7">IF(F16="","",F16*G16)</f>
        <v/>
      </c>
      <c r="I16" s="7" t="str">
        <f t="shared" ref="I16:I23" si="8">IF(C16&lt;&gt;0,I15+C16,IF(F16&lt;&gt;0,I15-F16,""))</f>
        <v/>
      </c>
      <c r="J16" s="10" t="str">
        <f t="shared" ref="J16:J23" si="9">IF(D16&lt;&gt;0,K16/I16,IF(F16&lt;&gt;0,J15,""))</f>
        <v/>
      </c>
      <c r="K16" s="46" t="str">
        <f t="shared" ref="K16:K23" si="10">IF(C16&lt;&gt;0,K15+E16,IF(F16&lt;&gt;0,K15-H16,""))</f>
        <v/>
      </c>
    </row>
    <row r="17" spans="1:19" ht="20.100000000000001" customHeight="1" x14ac:dyDescent="0.2">
      <c r="A17" s="45"/>
      <c r="B17" s="27"/>
      <c r="C17" s="28"/>
      <c r="D17" s="8"/>
      <c r="E17" s="8" t="str">
        <f t="shared" si="0"/>
        <v/>
      </c>
      <c r="F17" s="28"/>
      <c r="G17" s="10" t="str">
        <f t="shared" si="6"/>
        <v/>
      </c>
      <c r="H17" s="9" t="str">
        <f t="shared" si="7"/>
        <v/>
      </c>
      <c r="I17" s="7" t="str">
        <f t="shared" si="8"/>
        <v/>
      </c>
      <c r="J17" s="10" t="str">
        <f t="shared" si="9"/>
        <v/>
      </c>
      <c r="K17" s="46" t="str">
        <f t="shared" si="10"/>
        <v/>
      </c>
    </row>
    <row r="18" spans="1:19" ht="20.100000000000001" customHeight="1" x14ac:dyDescent="0.2">
      <c r="A18" s="45"/>
      <c r="B18" s="27"/>
      <c r="C18" s="28"/>
      <c r="D18" s="8"/>
      <c r="E18" s="8" t="str">
        <f t="shared" si="0"/>
        <v/>
      </c>
      <c r="F18" s="28"/>
      <c r="G18" s="10" t="str">
        <f t="shared" si="6"/>
        <v/>
      </c>
      <c r="H18" s="9" t="str">
        <f t="shared" si="7"/>
        <v/>
      </c>
      <c r="I18" s="7" t="str">
        <f t="shared" si="8"/>
        <v/>
      </c>
      <c r="J18" s="10" t="str">
        <f t="shared" si="9"/>
        <v/>
      </c>
      <c r="K18" s="46" t="str">
        <f t="shared" si="10"/>
        <v/>
      </c>
    </row>
    <row r="19" spans="1:19" ht="20.100000000000001" customHeight="1" x14ac:dyDescent="0.2">
      <c r="A19" s="45"/>
      <c r="B19" s="27"/>
      <c r="C19" s="28"/>
      <c r="D19" s="8"/>
      <c r="E19" s="8" t="str">
        <f t="shared" si="0"/>
        <v/>
      </c>
      <c r="F19" s="28"/>
      <c r="G19" s="10" t="str">
        <f t="shared" si="6"/>
        <v/>
      </c>
      <c r="H19" s="9" t="str">
        <f t="shared" si="7"/>
        <v/>
      </c>
      <c r="I19" s="7" t="str">
        <f t="shared" si="8"/>
        <v/>
      </c>
      <c r="J19" s="10" t="str">
        <f t="shared" si="9"/>
        <v/>
      </c>
      <c r="K19" s="46" t="str">
        <f t="shared" si="10"/>
        <v/>
      </c>
    </row>
    <row r="20" spans="1:19" ht="20.100000000000001" customHeight="1" x14ac:dyDescent="0.2">
      <c r="A20" s="45"/>
      <c r="B20" s="27"/>
      <c r="C20" s="28"/>
      <c r="D20" s="8"/>
      <c r="E20" s="8" t="str">
        <f t="shared" si="0"/>
        <v/>
      </c>
      <c r="F20" s="28"/>
      <c r="G20" s="10" t="str">
        <f t="shared" si="6"/>
        <v/>
      </c>
      <c r="H20" s="9" t="str">
        <f t="shared" si="7"/>
        <v/>
      </c>
      <c r="I20" s="7" t="str">
        <f t="shared" si="8"/>
        <v/>
      </c>
      <c r="J20" s="10" t="str">
        <f t="shared" si="9"/>
        <v/>
      </c>
      <c r="K20" s="46" t="str">
        <f t="shared" si="10"/>
        <v/>
      </c>
    </row>
    <row r="21" spans="1:19" ht="20.100000000000001" customHeight="1" x14ac:dyDescent="0.2">
      <c r="A21" s="45"/>
      <c r="B21" s="27"/>
      <c r="C21" s="28"/>
      <c r="D21" s="8"/>
      <c r="E21" s="8" t="str">
        <f t="shared" si="0"/>
        <v/>
      </c>
      <c r="F21" s="28"/>
      <c r="G21" s="10" t="str">
        <f t="shared" si="6"/>
        <v/>
      </c>
      <c r="H21" s="9" t="str">
        <f t="shared" si="7"/>
        <v/>
      </c>
      <c r="I21" s="7" t="str">
        <f t="shared" si="8"/>
        <v/>
      </c>
      <c r="J21" s="10" t="str">
        <f t="shared" si="9"/>
        <v/>
      </c>
      <c r="K21" s="46" t="str">
        <f t="shared" si="10"/>
        <v/>
      </c>
    </row>
    <row r="22" spans="1:19" ht="20.100000000000001" customHeight="1" x14ac:dyDescent="0.2">
      <c r="A22" s="45"/>
      <c r="B22" s="27"/>
      <c r="C22" s="28"/>
      <c r="D22" s="8"/>
      <c r="E22" s="8" t="str">
        <f t="shared" si="0"/>
        <v/>
      </c>
      <c r="F22" s="28"/>
      <c r="G22" s="10" t="str">
        <f t="shared" si="6"/>
        <v/>
      </c>
      <c r="H22" s="9" t="str">
        <f t="shared" si="7"/>
        <v/>
      </c>
      <c r="I22" s="7" t="str">
        <f t="shared" si="8"/>
        <v/>
      </c>
      <c r="J22" s="10" t="str">
        <f t="shared" si="9"/>
        <v/>
      </c>
      <c r="K22" s="46" t="str">
        <f t="shared" si="10"/>
        <v/>
      </c>
    </row>
    <row r="23" spans="1:19" ht="20.100000000000001" customHeight="1" x14ac:dyDescent="0.2">
      <c r="A23" s="47"/>
      <c r="B23" s="48"/>
      <c r="C23" s="29"/>
      <c r="D23" s="32"/>
      <c r="E23" s="8" t="str">
        <f t="shared" si="0"/>
        <v/>
      </c>
      <c r="F23" s="29"/>
      <c r="G23" s="10" t="str">
        <f t="shared" si="6"/>
        <v/>
      </c>
      <c r="H23" s="9" t="str">
        <f t="shared" si="7"/>
        <v/>
      </c>
      <c r="I23" s="7" t="str">
        <f t="shared" si="8"/>
        <v/>
      </c>
      <c r="J23" s="10" t="str">
        <f t="shared" si="9"/>
        <v/>
      </c>
      <c r="K23" s="46" t="str">
        <f t="shared" si="10"/>
        <v/>
      </c>
      <c r="Q23" s="5"/>
      <c r="S23" s="12"/>
    </row>
    <row r="24" spans="1:19" s="11" customFormat="1" ht="20.100000000000001" customHeight="1" x14ac:dyDescent="0.2">
      <c r="A24" s="14"/>
      <c r="B24" s="15"/>
      <c r="C24" s="16">
        <f>SUM(C5:C23)</f>
        <v>430</v>
      </c>
      <c r="D24" s="17"/>
      <c r="E24" s="13">
        <f>SUM(E5:E23)</f>
        <v>25445</v>
      </c>
      <c r="F24" s="16">
        <f>SUM(F5:F23)</f>
        <v>330</v>
      </c>
      <c r="G24" s="18"/>
      <c r="H24" s="19">
        <f>SUM(H5:H23)</f>
        <v>19796.678587067581</v>
      </c>
      <c r="I24" s="30">
        <f>LOOKUP(9^9,I5:I23)</f>
        <v>100</v>
      </c>
      <c r="J24" s="53">
        <f>LOOKUP(9^9,J5:J23)</f>
        <v>56.483214129324189</v>
      </c>
      <c r="K24" s="31">
        <f>LOOKUP(9^9,K5:K23)</f>
        <v>5648.3214129324188</v>
      </c>
    </row>
    <row r="25" spans="1:19" s="11" customFormat="1" ht="20.100000000000001" customHeight="1" x14ac:dyDescent="0.2">
      <c r="A25" s="20"/>
      <c r="B25" s="21"/>
      <c r="C25" s="22"/>
      <c r="D25" s="23"/>
      <c r="E25" s="23"/>
      <c r="F25" s="22"/>
      <c r="G25" s="24"/>
      <c r="H25" s="24"/>
      <c r="I25" s="22"/>
      <c r="J25" s="25"/>
      <c r="K25" s="24"/>
    </row>
    <row r="26" spans="1:19" s="11" customFormat="1" ht="20.100000000000001" customHeight="1" x14ac:dyDescent="0.2">
      <c r="H26" s="24"/>
      <c r="I26" s="22"/>
      <c r="J26" s="25"/>
      <c r="K26" s="24"/>
    </row>
    <row r="27" spans="1:19" s="11" customFormat="1" ht="20.100000000000001" customHeight="1" x14ac:dyDescent="0.2">
      <c r="H27" s="24"/>
      <c r="I27" s="22"/>
      <c r="J27" s="25"/>
      <c r="K27" s="24"/>
    </row>
    <row r="28" spans="1:19" s="11" customFormat="1" ht="20.100000000000001" customHeight="1" x14ac:dyDescent="0.2">
      <c r="A28" s="20"/>
      <c r="B28" s="21"/>
      <c r="C28" s="22"/>
      <c r="D28" s="23"/>
      <c r="E28" s="23"/>
      <c r="F28" s="22"/>
      <c r="G28" s="24"/>
      <c r="H28" s="24"/>
      <c r="I28" s="22"/>
      <c r="J28" s="25"/>
      <c r="K28" s="24"/>
    </row>
  </sheetData>
  <mergeCells count="3">
    <mergeCell ref="A2:K2"/>
    <mergeCell ref="A3:A4"/>
    <mergeCell ref="B3:B4"/>
  </mergeCells>
  <phoneticPr fontId="0" type="noConversion"/>
  <printOptions horizontalCentered="1" verticalCentered="1"/>
  <pageMargins left="0.37" right="0.78740157480314965" top="0.3" bottom="0.98425196850393704" header="0.13" footer="0.51181102362204722"/>
  <pageSetup paperSize="9" scale="96" orientation="landscape" horizontalDpi="300" verticalDpi="300" r:id="rId1"/>
  <headerFooter alignWithMargins="0">
    <oddHeader>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fiches de stock</vt:lpstr>
      <vt:lpstr>'fiches de stock'!Zone_d_impression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cp:lastPrinted>2003-03-11T09:29:34Z</cp:lastPrinted>
  <dcterms:created xsi:type="dcterms:W3CDTF">2000-09-01T12:14:32Z</dcterms:created>
  <dcterms:modified xsi:type="dcterms:W3CDTF">2015-05-27T11:17:25Z</dcterms:modified>
</cp:coreProperties>
</file>