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1315" windowHeight="9975"/>
  </bookViews>
  <sheets>
    <sheet name="BASE" sheetId="3" r:id="rId1"/>
    <sheet name="EXEMPLAIRE" sheetId="2" r:id="rId2"/>
  </sheets>
  <calcPr calcId="145621"/>
</workbook>
</file>

<file path=xl/calcChain.xml><?xml version="1.0" encoding="utf-8"?>
<calcChain xmlns="http://schemas.openxmlformats.org/spreadsheetml/2006/main">
  <c r="B7" i="2" l="1"/>
  <c r="E23" i="2"/>
  <c r="G6" i="2"/>
  <c r="E7" i="2" l="1"/>
  <c r="D17" i="2"/>
  <c r="D14" i="2"/>
  <c r="D16" i="2"/>
  <c r="D13" i="2"/>
  <c r="D35" i="2"/>
  <c r="F23" i="2"/>
  <c r="E26" i="2"/>
  <c r="E28" i="2"/>
  <c r="E30" i="2"/>
  <c r="E32" i="2"/>
  <c r="E35" i="2" l="1"/>
  <c r="E31" i="2"/>
  <c r="E27" i="2"/>
  <c r="E24" i="2"/>
  <c r="D26" i="2"/>
  <c r="D30" i="2"/>
  <c r="D34" i="2"/>
  <c r="D29" i="2"/>
  <c r="D33" i="2"/>
  <c r="F35" i="2"/>
  <c r="F33" i="2"/>
  <c r="F31" i="2"/>
  <c r="F29" i="2"/>
  <c r="F27" i="2"/>
  <c r="F25" i="2"/>
  <c r="F24" i="2"/>
  <c r="F34" i="2"/>
  <c r="F32" i="2"/>
  <c r="F30" i="2"/>
  <c r="F28" i="2"/>
  <c r="F26" i="2"/>
  <c r="G23" i="2"/>
  <c r="E33" i="2"/>
  <c r="E29" i="2"/>
  <c r="E25" i="2"/>
  <c r="E34" i="2"/>
  <c r="D28" i="2"/>
  <c r="D32" i="2"/>
  <c r="D27" i="2"/>
  <c r="D31" i="2"/>
  <c r="G34" i="2" l="1"/>
  <c r="G32" i="2"/>
  <c r="G30" i="2"/>
  <c r="G28" i="2"/>
  <c r="G26" i="2"/>
  <c r="H23" i="2"/>
  <c r="G35" i="2"/>
  <c r="G33" i="2"/>
  <c r="G31" i="2"/>
  <c r="G29" i="2"/>
  <c r="G27" i="2"/>
  <c r="G25" i="2"/>
  <c r="G24" i="2"/>
  <c r="F37" i="2"/>
  <c r="F36" i="2"/>
  <c r="E36" i="2"/>
  <c r="E37" i="2"/>
  <c r="D37" i="2"/>
  <c r="D36" i="2"/>
  <c r="H35" i="2" l="1"/>
  <c r="H33" i="2"/>
  <c r="H31" i="2"/>
  <c r="H29" i="2"/>
  <c r="H27" i="2"/>
  <c r="H25" i="2"/>
  <c r="H24" i="2"/>
  <c r="H34" i="2"/>
  <c r="H32" i="2"/>
  <c r="H30" i="2"/>
  <c r="H28" i="2"/>
  <c r="H26" i="2"/>
  <c r="G36" i="2"/>
  <c r="G37" i="2"/>
  <c r="D18" i="2" s="1"/>
  <c r="H37" i="2" l="1"/>
  <c r="H36" i="2"/>
  <c r="D19" i="2" s="1"/>
</calcChain>
</file>

<file path=xl/comments1.xml><?xml version="1.0" encoding="utf-8"?>
<comments xmlns="http://schemas.openxmlformats.org/spreadsheetml/2006/main">
  <authors>
    <author>GRAND Régine</author>
  </authors>
  <commentList>
    <comment ref="B7" authorId="0">
      <text>
        <r>
          <rPr>
            <b/>
            <sz val="8"/>
            <color indexed="81"/>
            <rFont val="Tahoma"/>
            <family val="2"/>
          </rPr>
          <t>GRAND Régine:</t>
        </r>
        <r>
          <rPr>
            <sz val="8"/>
            <color indexed="81"/>
            <rFont val="Tahoma"/>
            <family val="2"/>
          </rPr>
          <t xml:space="preserve">
code client</t>
        </r>
      </text>
    </comment>
    <comment ref="E7" authorId="0">
      <text>
        <r>
          <rPr>
            <b/>
            <sz val="8"/>
            <color indexed="81"/>
            <rFont val="Tahoma"/>
            <family val="2"/>
          </rPr>
          <t>GRAND Régine:</t>
        </r>
        <r>
          <rPr>
            <sz val="8"/>
            <color indexed="81"/>
            <rFont val="Tahoma"/>
            <family val="2"/>
          </rPr>
          <t xml:space="preserve">
montant mensualité</t>
        </r>
      </text>
    </comment>
  </commentList>
</comments>
</file>

<file path=xl/sharedStrings.xml><?xml version="1.0" encoding="utf-8"?>
<sst xmlns="http://schemas.openxmlformats.org/spreadsheetml/2006/main" count="93" uniqueCount="93">
  <si>
    <t>Nom</t>
  </si>
  <si>
    <t>Prénom</t>
  </si>
  <si>
    <t xml:space="preserve">ARGYRE </t>
  </si>
  <si>
    <t xml:space="preserve">Edwige </t>
  </si>
  <si>
    <t xml:space="preserve">BILARD JUMONTIER </t>
  </si>
  <si>
    <t xml:space="preserve">Amedée Solange </t>
  </si>
  <si>
    <t xml:space="preserve">COURJOL </t>
  </si>
  <si>
    <t xml:space="preserve">Luc </t>
  </si>
  <si>
    <t xml:space="preserve">CRATER </t>
  </si>
  <si>
    <t xml:space="preserve">Joël </t>
  </si>
  <si>
    <t>DISTILLERIE AGRICOLE DE STE LUCE 2</t>
  </si>
  <si>
    <t xml:space="preserve">DUVILLE SYLVIUS </t>
  </si>
  <si>
    <t xml:space="preserve">Dario Bernard </t>
  </si>
  <si>
    <t xml:space="preserve">ELIARD </t>
  </si>
  <si>
    <t xml:space="preserve">Nancy </t>
  </si>
  <si>
    <t xml:space="preserve">EMILE </t>
  </si>
  <si>
    <t xml:space="preserve">Jean-Pierre </t>
  </si>
  <si>
    <t xml:space="preserve">EUSTACHE </t>
  </si>
  <si>
    <t xml:space="preserve">Victor </t>
  </si>
  <si>
    <t xml:space="preserve">FANCHONNA </t>
  </si>
  <si>
    <t xml:space="preserve">Jocelyn </t>
  </si>
  <si>
    <t xml:space="preserve">GOUAIT </t>
  </si>
  <si>
    <t xml:space="preserve">Dimitri </t>
  </si>
  <si>
    <t xml:space="preserve">GRUBO </t>
  </si>
  <si>
    <t xml:space="preserve">Nicole </t>
  </si>
  <si>
    <t xml:space="preserve">JEAN BAPTISTE </t>
  </si>
  <si>
    <t xml:space="preserve">Henry </t>
  </si>
  <si>
    <t xml:space="preserve">JEANVILLE </t>
  </si>
  <si>
    <t xml:space="preserve">Mirette </t>
  </si>
  <si>
    <t xml:space="preserve">JEREMIE </t>
  </si>
  <si>
    <t xml:space="preserve">Sonia </t>
  </si>
  <si>
    <t xml:space="preserve">Nom : </t>
  </si>
  <si>
    <t xml:space="preserve">Prénom : </t>
  </si>
  <si>
    <t>Date de début :</t>
  </si>
  <si>
    <t>Date de Fin :</t>
  </si>
  <si>
    <t>Nombre de mois restant :</t>
  </si>
  <si>
    <t>Montant total restant :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</si>
  <si>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</si>
  <si>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</si>
  <si>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</si>
  <si>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</si>
  <si>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</si>
  <si>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</si>
  <si>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</si>
  <si>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</si>
  <si>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</si>
  <si>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</si>
  <si>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</si>
  <si>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</si>
  <si>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MONTANT </t>
  </si>
  <si>
    <t>Nbre/mois</t>
  </si>
  <si>
    <t>TYPE</t>
  </si>
  <si>
    <t>Jojo</t>
  </si>
  <si>
    <t>CODE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</si>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</sst>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9">
    <xf numFmtId="0" fontId="0" fillId="0" borderId="0" xfId="0"/>
    <xf numFmtId="0" fontId="0" fillId="0" borderId="0" xfId="0" applyNumberFormat="1" applyAlignment="1" applyProtection="1">
      <alignment wrapText="1"/>
      <protection locked="0"/>
    </xf>
    <xf numFmtId="0" fontId="1" fillId="0" borderId="0" xfId="0" applyNumberFormat="1" applyFont="1" applyFill="1" applyAlignment="1" applyProtection="1">
      <alignment wrapText="1"/>
      <protection locked="0"/>
    </xf>
    <xf numFmtId="0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1" fillId="0" borderId="0" xfId="0" applyFont="1" applyFill="1"/>
    <xf numFmtId="0" fontId="0" fillId="0" borderId="0" xfId="0" applyFill="1"/>
    <xf numFmtId="0" fontId="0" fillId="0" borderId="0" xfId="0" applyBorder="1"/>
    <xf numFmtId="0" fontId="5" fillId="0" borderId="0" xfId="0" applyFont="1" applyBorder="1" applyAlignment="1"/>
    <xf numFmtId="0" fontId="0" fillId="0" borderId="0" xfId="0" applyAlignment="1"/>
    <xf numFmtId="0" fontId="6" fillId="0" borderId="0" xfId="0" applyFont="1"/>
    <xf numFmtId="0" fontId="7" fillId="0" borderId="0" xfId="0" applyFont="1"/>
    <xf numFmtId="14" fontId="6" fillId="0" borderId="0" xfId="0" applyNumberFormat="1" applyFont="1"/>
    <xf numFmtId="0" fontId="8" fillId="0" borderId="0" xfId="0" applyFont="1"/>
    <xf numFmtId="164" fontId="8" fillId="0" borderId="0" xfId="0" applyNumberFormat="1" applyFont="1"/>
    <xf numFmtId="0" fontId="9" fillId="0" borderId="0" xfId="0" applyFont="1"/>
    <xf numFmtId="164" fontId="1" fillId="0" borderId="0" xfId="0" applyNumberFormat="1" applyFont="1"/>
    <xf numFmtId="0" fontId="4" fillId="0" borderId="3" xfId="0" applyFont="1" applyBorder="1"/>
    <xf numFmtId="0" fontId="8" fillId="0" borderId="3" xfId="0" applyFont="1" applyBorder="1"/>
    <xf numFmtId="0" fontId="0" fillId="0" borderId="3" xfId="0" applyBorder="1"/>
    <xf numFmtId="0" fontId="0" fillId="0" borderId="0" xfId="0" applyFill="1" applyBorder="1"/>
    <xf numFmtId="0" fontId="10" fillId="0" borderId="3" xfId="0" applyFont="1" applyBorder="1"/>
    <xf numFmtId="0" fontId="13" fillId="0" borderId="0" xfId="0" applyFont="1"/>
    <xf numFmtId="0" fontId="14" fillId="0" borderId="0" xfId="0" applyFont="1"/>
    <xf numFmtId="14" fontId="14" fillId="0" borderId="0" xfId="0" applyNumberFormat="1" applyFont="1"/>
    <xf numFmtId="14" fontId="13" fillId="0" borderId="0" xfId="0" applyNumberFormat="1" applyFont="1"/>
    <xf numFmtId="0" fontId="16" fillId="0" borderId="0" xfId="0" applyFont="1"/>
    <xf numFmtId="0" fontId="17" fillId="0" borderId="0" xfId="0" applyFont="1"/>
    <xf numFmtId="0" fontId="0" fillId="0" borderId="0" xfId="0" applyNumberFormat="1" applyFill="1" applyAlignment="1" applyProtection="1">
      <alignment wrapText="1"/>
      <protection locked="0"/>
    </xf>
    <xf numFmtId="14" fontId="2" fillId="0" borderId="0" xfId="0" applyNumberFormat="1" applyFont="1" applyFill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0" xfId="0" applyNumberFormat="1" applyFill="1" applyProtection="1">
      <protection locked="0"/>
    </xf>
    <xf numFmtId="0" fontId="1" fillId="0" borderId="0" xfId="0" applyNumberFormat="1" applyFont="1" applyFill="1" applyProtection="1">
      <protection locked="0"/>
    </xf>
    <xf numFmtId="14" fontId="1" fillId="0" borderId="0" xfId="0" applyNumberFormat="1" applyFont="1" applyFill="1" applyProtection="1">
      <protection locked="0"/>
    </xf>
    <xf numFmtId="0" fontId="15" fillId="0" borderId="1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40">
    <dxf>
      <numFmt numFmtId="0" formatCode="General"/>
      <alignment horizontal="center" vertical="center" textRotation="0" indent="0" justifyLastLine="0" shrinkToFit="0" readingOrder="0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228600</xdr:colOff>
          <xdr:row>19</xdr:row>
          <xdr:rowOff>19050</xdr:rowOff>
        </xdr:from>
        <xdr:to>
          <xdr:col>6</xdr:col>
          <xdr:colOff>1057275</xdr:colOff>
          <xdr:row>23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Factures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Q16" totalsRowShown="0" headerRowDxfId="3" dataDxfId="4">
  <autoFilter ref="A1:AQ16"/>
  <tableColumns count="43">
    <tableColumn id="1" name="Colonne1" dataDxfId="39"/>
    <tableColumn id="2" name="Colonne2" dataDxfId="38"/>
    <tableColumn id="3" name="Colonne3"/>
    <tableColumn id="4" name="Colonne4" dataDxfId="2"/>
    <tableColumn id="5" name="CODE" dataDxfId="0"/>
    <tableColumn id="6" name="Nom" dataDxfId="1"/>
    <tableColumn id="7" name="Prénom" dataDxfId="37"/>
    <tableColumn id="8" name="TYPE" dataDxfId="36"/>
    <tableColumn id="9" name="Colonne5" dataDxfId="35"/>
    <tableColumn id="10" name="Colonne6"/>
    <tableColumn id="11" name="Colonne7" dataDxfId="34"/>
    <tableColumn id="12" name="Colonne8" dataDxfId="33"/>
    <tableColumn id="13" name="Colonne9" dataDxfId="32"/>
    <tableColumn id="14" name="Colonne10" dataDxfId="31"/>
    <tableColumn id="15" name="Colonne11" dataDxfId="30"/>
    <tableColumn id="16" name="Colonne12" dataDxfId="29"/>
    <tableColumn id="17" name="Colonne13"/>
    <tableColumn id="18" name="Colonne14" dataDxfId="28"/>
    <tableColumn id="19" name="Colonne15" dataDxfId="27"/>
    <tableColumn id="20" name="Colonne16"/>
    <tableColumn id="21" name="Colonne17"/>
    <tableColumn id="22" name="Colonne18" dataDxfId="26"/>
    <tableColumn id="23" name="Colonne19" dataDxfId="25"/>
    <tableColumn id="24" name="Colonne20" dataDxfId="24"/>
    <tableColumn id="25" name="Colonne21" dataDxfId="23"/>
    <tableColumn id="26" name="Colonne22" dataDxfId="22"/>
    <tableColumn id="27" name="Colonne23" dataDxfId="21"/>
    <tableColumn id="28" name="Colonne24" dataDxfId="20"/>
    <tableColumn id="29" name="Colonne25" dataDxfId="19"/>
    <tableColumn id="30" name="Colonne26" dataDxfId="18"/>
    <tableColumn id="31" name="Colonne27" dataDxfId="17"/>
    <tableColumn id="32" name="Colonne28" dataDxfId="16"/>
    <tableColumn id="33" name="Colonne29" dataDxfId="15"/>
    <tableColumn id="34" name="Colonne30" dataDxfId="14"/>
    <tableColumn id="35" name="Colonne31" dataDxfId="13"/>
    <tableColumn id="36" name="Colonne32" dataDxfId="12"/>
    <tableColumn id="37" name="Colonne33" dataDxfId="11"/>
    <tableColumn id="38" name="Colonne34" dataDxfId="10"/>
    <tableColumn id="39" name="Colonne35" dataDxfId="9"/>
    <tableColumn id="40" name="Colonne36" dataDxfId="8"/>
    <tableColumn id="41" name="Colonne37" dataDxfId="7"/>
    <tableColumn id="42" name="Colonne38" dataDxfId="6"/>
    <tableColumn id="43" name="Colonne39" dataDxfId="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Q16"/>
  <sheetViews>
    <sheetView tabSelected="1" workbookViewId="0">
      <selection activeCell="H25" sqref="H25"/>
    </sheetView>
  </sheetViews>
  <sheetFormatPr baseColWidth="10" defaultRowHeight="15" x14ac:dyDescent="0.25"/>
  <cols>
    <col min="1" max="4" width="11.5703125" customWidth="1"/>
    <col min="5" max="5" width="23.42578125" style="38" customWidth="1"/>
    <col min="6" max="6" width="32.85546875" bestFit="1" customWidth="1"/>
    <col min="7" max="7" width="16.5703125" bestFit="1" customWidth="1"/>
    <col min="9" max="13" width="11.5703125" customWidth="1"/>
    <col min="14" max="43" width="12.5703125" customWidth="1"/>
  </cols>
  <sheetData>
    <row r="1" spans="1:43" x14ac:dyDescent="0.25">
      <c r="A1" s="1" t="s">
        <v>54</v>
      </c>
      <c r="B1" s="1" t="s">
        <v>55</v>
      </c>
      <c r="C1" s="1" t="s">
        <v>56</v>
      </c>
      <c r="D1" s="1" t="s">
        <v>57</v>
      </c>
      <c r="E1" s="36" t="s">
        <v>53</v>
      </c>
      <c r="F1" s="1" t="s">
        <v>0</v>
      </c>
      <c r="G1" s="1" t="s">
        <v>1</v>
      </c>
      <c r="H1" s="1" t="s">
        <v>51</v>
      </c>
      <c r="I1" s="1" t="s">
        <v>58</v>
      </c>
      <c r="J1" s="1" t="s">
        <v>59</v>
      </c>
      <c r="K1" s="1" t="s">
        <v>60</v>
      </c>
      <c r="L1" s="1" t="s">
        <v>61</v>
      </c>
      <c r="M1" s="1" t="s">
        <v>62</v>
      </c>
      <c r="N1" s="1" t="s">
        <v>63</v>
      </c>
      <c r="O1" s="1" t="s">
        <v>64</v>
      </c>
      <c r="P1" s="1" t="s">
        <v>65</v>
      </c>
      <c r="Q1" s="1" t="s">
        <v>66</v>
      </c>
      <c r="R1" s="1" t="s">
        <v>67</v>
      </c>
      <c r="S1" s="1" t="s">
        <v>68</v>
      </c>
      <c r="T1" s="1" t="s">
        <v>69</v>
      </c>
      <c r="U1" s="1" t="s">
        <v>70</v>
      </c>
      <c r="V1" s="1" t="s">
        <v>71</v>
      </c>
      <c r="W1" s="1" t="s">
        <v>72</v>
      </c>
      <c r="X1" s="1" t="s">
        <v>73</v>
      </c>
      <c r="Y1" s="1" t="s">
        <v>74</v>
      </c>
      <c r="Z1" s="1" t="s">
        <v>75</v>
      </c>
      <c r="AA1" s="2" t="s">
        <v>76</v>
      </c>
      <c r="AB1" s="28" t="s">
        <v>77</v>
      </c>
      <c r="AC1" s="28" t="s">
        <v>78</v>
      </c>
      <c r="AD1" s="28" t="s">
        <v>79</v>
      </c>
      <c r="AE1" s="28" t="s">
        <v>80</v>
      </c>
      <c r="AF1" s="28" t="s">
        <v>81</v>
      </c>
      <c r="AG1" s="28" t="s">
        <v>82</v>
      </c>
      <c r="AH1" s="28" t="s">
        <v>83</v>
      </c>
      <c r="AI1" s="28" t="s">
        <v>84</v>
      </c>
      <c r="AJ1" s="28" t="s">
        <v>85</v>
      </c>
      <c r="AK1" s="28" t="s">
        <v>86</v>
      </c>
      <c r="AL1" s="2" t="s">
        <v>87</v>
      </c>
      <c r="AM1" s="28" t="s">
        <v>88</v>
      </c>
      <c r="AN1" s="28" t="s">
        <v>89</v>
      </c>
      <c r="AO1" s="28" t="s">
        <v>90</v>
      </c>
      <c r="AP1" s="28" t="s">
        <v>91</v>
      </c>
      <c r="AQ1" s="2" t="s">
        <v>92</v>
      </c>
    </row>
    <row r="2" spans="1:43" x14ac:dyDescent="0.25">
      <c r="A2" s="3"/>
      <c r="B2" s="3"/>
      <c r="D2" s="3"/>
      <c r="E2" s="37">
        <v>5015689100</v>
      </c>
      <c r="F2" s="3" t="s">
        <v>2</v>
      </c>
      <c r="G2" s="3" t="s">
        <v>3</v>
      </c>
      <c r="H2" s="3">
        <v>1300</v>
      </c>
      <c r="I2" s="4"/>
      <c r="K2" s="4"/>
      <c r="L2" s="3"/>
      <c r="M2" s="3"/>
      <c r="N2" s="3"/>
      <c r="O2" s="3"/>
      <c r="P2" s="3"/>
      <c r="R2" s="3"/>
      <c r="S2" s="3"/>
      <c r="V2" s="3"/>
      <c r="W2" s="3"/>
      <c r="X2" s="3"/>
      <c r="Y2" s="3"/>
      <c r="Z2" s="4"/>
      <c r="AA2" s="29"/>
      <c r="AB2" s="30"/>
      <c r="AC2" s="29"/>
      <c r="AD2" s="31"/>
      <c r="AE2" s="31"/>
      <c r="AF2" s="6"/>
      <c r="AG2" s="6"/>
      <c r="AH2" s="31"/>
      <c r="AI2" s="31"/>
      <c r="AJ2" s="6"/>
      <c r="AK2" s="31"/>
      <c r="AL2" s="32"/>
      <c r="AM2" s="31"/>
      <c r="AN2" s="31"/>
      <c r="AO2" s="31"/>
      <c r="AP2" s="31"/>
      <c r="AQ2" s="5"/>
    </row>
    <row r="3" spans="1:43" x14ac:dyDescent="0.25">
      <c r="A3" s="3"/>
      <c r="B3" s="3"/>
      <c r="D3" s="3"/>
      <c r="E3" s="37">
        <v>50100100</v>
      </c>
      <c r="F3" s="3" t="s">
        <v>4</v>
      </c>
      <c r="G3" s="3" t="s">
        <v>5</v>
      </c>
      <c r="H3" s="3">
        <v>520</v>
      </c>
      <c r="I3" s="4"/>
      <c r="K3" s="4"/>
      <c r="L3" s="3"/>
      <c r="M3" s="3"/>
      <c r="N3" s="3"/>
      <c r="O3" s="3"/>
      <c r="P3" s="3"/>
      <c r="R3" s="3"/>
      <c r="S3" s="3"/>
      <c r="T3" s="3"/>
      <c r="V3" s="3"/>
      <c r="W3" s="3"/>
      <c r="X3" s="3"/>
      <c r="Y3" s="3"/>
      <c r="Z3" s="4"/>
      <c r="AA3" s="29"/>
      <c r="AB3" s="30"/>
      <c r="AC3" s="29"/>
      <c r="AD3" s="31"/>
      <c r="AE3" s="31"/>
      <c r="AF3" s="31"/>
      <c r="AG3" s="6"/>
      <c r="AH3" s="31"/>
      <c r="AI3" s="31"/>
      <c r="AJ3" s="6"/>
      <c r="AK3" s="31"/>
      <c r="AL3" s="32"/>
      <c r="AM3" s="31"/>
      <c r="AN3" s="31"/>
      <c r="AO3" s="31"/>
      <c r="AP3" s="31"/>
      <c r="AQ3" s="5"/>
    </row>
    <row r="4" spans="1:43" x14ac:dyDescent="0.25">
      <c r="A4" s="3"/>
      <c r="B4" s="3"/>
      <c r="D4" s="3"/>
      <c r="E4" s="37">
        <v>501755100</v>
      </c>
      <c r="F4" s="3" t="s">
        <v>6</v>
      </c>
      <c r="G4" s="3" t="s">
        <v>7</v>
      </c>
      <c r="H4" s="3">
        <v>1700</v>
      </c>
      <c r="I4" s="4"/>
      <c r="K4" s="4"/>
      <c r="L4" s="3"/>
      <c r="M4" s="3"/>
      <c r="N4" s="3"/>
      <c r="R4" s="3"/>
      <c r="S4" s="3"/>
      <c r="V4" s="3"/>
      <c r="W4" s="3"/>
      <c r="X4" s="3"/>
      <c r="Y4" s="3"/>
      <c r="Z4" s="4"/>
      <c r="AA4" s="33"/>
      <c r="AB4" s="30"/>
      <c r="AC4" s="30"/>
      <c r="AD4" s="31"/>
      <c r="AE4" s="31"/>
      <c r="AF4" s="6"/>
      <c r="AG4" s="6"/>
      <c r="AH4" s="31"/>
      <c r="AI4" s="31"/>
      <c r="AJ4" s="6"/>
      <c r="AK4" s="31"/>
      <c r="AL4" s="32"/>
      <c r="AM4" s="31"/>
      <c r="AN4" s="31"/>
      <c r="AO4" s="31"/>
      <c r="AP4" s="31"/>
      <c r="AQ4" s="5"/>
    </row>
    <row r="5" spans="1:43" x14ac:dyDescent="0.25">
      <c r="A5" s="3"/>
      <c r="B5" s="3"/>
      <c r="D5" s="3"/>
      <c r="E5" s="37">
        <v>501137100</v>
      </c>
      <c r="F5" s="3" t="s">
        <v>8</v>
      </c>
      <c r="G5" s="3" t="s">
        <v>9</v>
      </c>
      <c r="H5" s="3">
        <v>1040</v>
      </c>
      <c r="I5" s="4"/>
      <c r="J5" s="4"/>
      <c r="K5" s="4"/>
      <c r="L5" s="3"/>
      <c r="M5" s="3"/>
      <c r="N5" s="3"/>
      <c r="O5" s="3"/>
      <c r="P5" s="3"/>
      <c r="R5" s="3"/>
      <c r="S5" s="3"/>
      <c r="T5" s="3"/>
      <c r="V5" s="3"/>
      <c r="W5" s="3"/>
      <c r="X5" s="3"/>
      <c r="Y5" s="3"/>
      <c r="Z5" s="4"/>
      <c r="AA5" s="33"/>
      <c r="AB5" s="30"/>
      <c r="AC5" s="30"/>
      <c r="AD5" s="31"/>
      <c r="AE5" s="31"/>
      <c r="AF5" s="31"/>
      <c r="AG5" s="6"/>
      <c r="AH5" s="31"/>
      <c r="AI5" s="31"/>
      <c r="AJ5" s="6"/>
      <c r="AK5" s="31"/>
      <c r="AL5" s="32"/>
      <c r="AM5" s="31"/>
      <c r="AN5" s="31"/>
      <c r="AO5" s="31"/>
      <c r="AP5" s="31"/>
      <c r="AQ5" s="5"/>
    </row>
    <row r="6" spans="1:43" x14ac:dyDescent="0.25">
      <c r="A6" s="3"/>
      <c r="B6" s="3"/>
      <c r="D6" s="3"/>
      <c r="E6" s="37">
        <v>5015443100</v>
      </c>
      <c r="F6" s="3" t="s">
        <v>10</v>
      </c>
      <c r="G6" s="3" t="s">
        <v>52</v>
      </c>
      <c r="H6" s="3">
        <v>1300</v>
      </c>
      <c r="I6" s="4"/>
      <c r="K6" s="4"/>
      <c r="L6" s="3"/>
      <c r="M6" s="3"/>
      <c r="N6" s="3"/>
      <c r="O6" s="3"/>
      <c r="P6" s="3"/>
      <c r="R6" s="3"/>
      <c r="S6" s="3"/>
      <c r="V6" s="3"/>
      <c r="W6" s="3"/>
      <c r="X6" s="3"/>
      <c r="Y6" s="3"/>
      <c r="Z6" s="4"/>
      <c r="AA6" s="29"/>
      <c r="AB6" s="30"/>
      <c r="AC6" s="29"/>
      <c r="AD6" s="31"/>
      <c r="AE6" s="31"/>
      <c r="AF6" s="6"/>
      <c r="AG6" s="6"/>
      <c r="AH6" s="31"/>
      <c r="AI6" s="31"/>
      <c r="AJ6" s="6"/>
      <c r="AK6" s="31"/>
      <c r="AL6" s="32"/>
      <c r="AM6" s="31"/>
      <c r="AN6" s="31"/>
      <c r="AO6" s="31"/>
      <c r="AP6" s="31"/>
      <c r="AQ6" s="5"/>
    </row>
    <row r="7" spans="1:43" x14ac:dyDescent="0.25">
      <c r="A7" s="3"/>
      <c r="B7" s="3"/>
      <c r="D7" s="3"/>
      <c r="E7" s="37">
        <v>500118500</v>
      </c>
      <c r="F7" s="3" t="s">
        <v>11</v>
      </c>
      <c r="G7" s="3" t="s">
        <v>12</v>
      </c>
      <c r="H7" s="3">
        <v>520</v>
      </c>
      <c r="I7" s="4"/>
      <c r="J7" s="4"/>
      <c r="K7" s="4"/>
      <c r="L7" s="3"/>
      <c r="M7" s="3"/>
      <c r="N7" s="3"/>
      <c r="O7" s="3"/>
      <c r="P7" s="3"/>
      <c r="R7" s="3"/>
      <c r="S7" s="3"/>
      <c r="V7" s="3"/>
      <c r="W7" s="3"/>
      <c r="X7" s="3"/>
      <c r="Y7" s="3"/>
      <c r="Z7" s="4"/>
      <c r="AA7" s="33"/>
      <c r="AB7" s="30"/>
      <c r="AC7" s="30"/>
      <c r="AD7" s="31"/>
      <c r="AE7" s="31"/>
      <c r="AF7" s="6"/>
      <c r="AG7" s="6"/>
      <c r="AH7" s="31"/>
      <c r="AI7" s="31"/>
      <c r="AJ7" s="6"/>
      <c r="AK7" s="31"/>
      <c r="AL7" s="32"/>
      <c r="AM7" s="31"/>
      <c r="AN7" s="31"/>
      <c r="AO7" s="31"/>
      <c r="AP7" s="31"/>
      <c r="AQ7" s="5"/>
    </row>
    <row r="8" spans="1:43" x14ac:dyDescent="0.25">
      <c r="A8" s="3"/>
      <c r="B8" s="3"/>
      <c r="C8" s="3"/>
      <c r="D8" s="3"/>
      <c r="E8" s="37">
        <v>5015848100</v>
      </c>
      <c r="F8" s="3" t="s">
        <v>13</v>
      </c>
      <c r="G8" s="3" t="s">
        <v>14</v>
      </c>
      <c r="H8" s="3">
        <v>1820</v>
      </c>
      <c r="I8" s="4"/>
      <c r="K8" s="4"/>
      <c r="L8" s="3"/>
      <c r="M8" s="3"/>
      <c r="N8" s="3"/>
      <c r="O8" s="3"/>
      <c r="P8" s="3"/>
      <c r="R8" s="3"/>
      <c r="S8" s="3"/>
      <c r="T8" s="3"/>
      <c r="V8" s="3"/>
      <c r="W8" s="3"/>
      <c r="X8" s="3"/>
      <c r="Y8" s="3"/>
      <c r="Z8" s="4"/>
      <c r="AA8" s="33"/>
      <c r="AB8" s="30"/>
      <c r="AC8" s="30"/>
      <c r="AD8" s="31"/>
      <c r="AE8" s="31"/>
      <c r="AF8" s="6"/>
      <c r="AG8" s="6"/>
      <c r="AH8" s="31"/>
      <c r="AI8" s="31"/>
      <c r="AJ8" s="6"/>
      <c r="AK8" s="31"/>
      <c r="AL8" s="32"/>
      <c r="AM8" s="31"/>
      <c r="AN8" s="31"/>
      <c r="AO8" s="31"/>
      <c r="AP8" s="31"/>
      <c r="AQ8" s="5"/>
    </row>
    <row r="9" spans="1:43" x14ac:dyDescent="0.25">
      <c r="A9" s="3"/>
      <c r="B9" s="3"/>
      <c r="C9" s="3"/>
      <c r="D9" s="3"/>
      <c r="E9" s="37">
        <v>30177000</v>
      </c>
      <c r="F9" s="3" t="s">
        <v>15</v>
      </c>
      <c r="G9" s="3" t="s">
        <v>16</v>
      </c>
      <c r="H9" s="3">
        <v>680</v>
      </c>
      <c r="I9" s="4"/>
      <c r="J9" s="4"/>
      <c r="K9" s="4"/>
      <c r="L9" s="3"/>
      <c r="M9" s="3"/>
      <c r="N9" s="3"/>
      <c r="O9" s="3"/>
      <c r="P9" s="3"/>
      <c r="R9" s="3"/>
      <c r="S9" s="3"/>
      <c r="V9" s="3"/>
      <c r="W9" s="3"/>
      <c r="X9" s="3"/>
      <c r="Y9" s="3"/>
      <c r="Z9" s="4"/>
      <c r="AA9" s="29"/>
      <c r="AB9" s="30"/>
      <c r="AC9" s="29"/>
      <c r="AD9" s="31"/>
      <c r="AE9" s="31"/>
      <c r="AF9" s="6"/>
      <c r="AG9" s="6"/>
      <c r="AH9" s="31"/>
      <c r="AI9" s="31"/>
      <c r="AJ9" s="6"/>
      <c r="AK9" s="31"/>
      <c r="AL9" s="32"/>
      <c r="AM9" s="31"/>
      <c r="AN9" s="31"/>
      <c r="AO9" s="31"/>
      <c r="AP9" s="31"/>
      <c r="AQ9" s="5"/>
    </row>
    <row r="10" spans="1:43" x14ac:dyDescent="0.25">
      <c r="A10" s="3"/>
      <c r="B10" s="3"/>
      <c r="D10" s="3"/>
      <c r="E10" s="37">
        <v>50158100</v>
      </c>
      <c r="F10" s="3" t="s">
        <v>17</v>
      </c>
      <c r="G10" s="3" t="s">
        <v>18</v>
      </c>
      <c r="H10" s="3">
        <v>1820</v>
      </c>
      <c r="I10" s="4"/>
      <c r="K10" s="4"/>
      <c r="L10" s="3"/>
      <c r="M10" s="3"/>
      <c r="N10" s="3"/>
      <c r="P10" s="3"/>
      <c r="R10" s="3"/>
      <c r="S10" s="3"/>
      <c r="V10" s="3"/>
      <c r="W10" s="3"/>
      <c r="X10" s="3"/>
      <c r="Y10" s="3"/>
      <c r="Z10" s="4"/>
      <c r="AA10" s="33"/>
      <c r="AB10" s="30"/>
      <c r="AC10" s="30"/>
      <c r="AD10" s="31"/>
      <c r="AE10" s="31"/>
      <c r="AF10" s="6"/>
      <c r="AG10" s="6"/>
      <c r="AH10" s="31"/>
      <c r="AI10" s="31"/>
      <c r="AJ10" s="6"/>
      <c r="AK10" s="31"/>
      <c r="AL10" s="32"/>
      <c r="AM10" s="31"/>
      <c r="AN10" s="31"/>
      <c r="AO10" s="31"/>
      <c r="AP10" s="31"/>
      <c r="AQ10" s="5"/>
    </row>
    <row r="11" spans="1:43" x14ac:dyDescent="0.25">
      <c r="A11" s="3"/>
      <c r="B11" s="3"/>
      <c r="D11" s="3"/>
      <c r="E11" s="37">
        <v>5015409100</v>
      </c>
      <c r="F11" s="3" t="s">
        <v>19</v>
      </c>
      <c r="G11" s="3" t="s">
        <v>20</v>
      </c>
      <c r="H11" s="3">
        <v>650</v>
      </c>
      <c r="I11" s="4"/>
      <c r="J11" s="4"/>
      <c r="K11" s="4"/>
      <c r="L11" s="3"/>
      <c r="M11" s="3"/>
      <c r="N11" s="3"/>
      <c r="O11" s="3"/>
      <c r="P11" s="3"/>
      <c r="R11" s="3"/>
      <c r="S11" s="3"/>
      <c r="V11" s="3"/>
      <c r="W11" s="3"/>
      <c r="X11" s="3"/>
      <c r="Y11" s="3"/>
      <c r="Z11" s="4"/>
      <c r="AA11" s="29"/>
      <c r="AB11" s="30"/>
      <c r="AC11" s="29"/>
      <c r="AD11" s="31"/>
      <c r="AE11" s="31"/>
      <c r="AF11" s="6"/>
      <c r="AG11" s="6"/>
      <c r="AH11" s="31"/>
      <c r="AI11" s="31"/>
      <c r="AJ11" s="6"/>
      <c r="AK11" s="31"/>
      <c r="AL11" s="32"/>
      <c r="AM11" s="31"/>
      <c r="AN11" s="31"/>
      <c r="AO11" s="31"/>
      <c r="AP11" s="31"/>
      <c r="AQ11" s="5"/>
    </row>
    <row r="12" spans="1:43" x14ac:dyDescent="0.25">
      <c r="A12" s="3"/>
      <c r="B12" s="3"/>
      <c r="D12" s="3"/>
      <c r="E12" s="37">
        <v>5015651100</v>
      </c>
      <c r="F12" s="3" t="s">
        <v>21</v>
      </c>
      <c r="G12" s="3" t="s">
        <v>22</v>
      </c>
      <c r="H12" s="3">
        <v>1820</v>
      </c>
      <c r="I12" s="4"/>
      <c r="K12" s="4"/>
      <c r="L12" s="3"/>
      <c r="M12" s="3"/>
      <c r="N12" s="3"/>
      <c r="O12" s="3"/>
      <c r="P12" s="3"/>
      <c r="R12" s="3"/>
      <c r="S12" s="3"/>
      <c r="V12" s="3"/>
      <c r="W12" s="3"/>
      <c r="X12" s="3"/>
      <c r="Y12" s="3"/>
      <c r="Z12" s="4"/>
      <c r="AA12" s="29"/>
      <c r="AB12" s="30"/>
      <c r="AC12" s="29"/>
      <c r="AD12" s="31"/>
      <c r="AE12" s="31"/>
      <c r="AF12" s="6"/>
      <c r="AG12" s="6"/>
      <c r="AH12" s="31"/>
      <c r="AI12" s="31"/>
      <c r="AJ12" s="6"/>
      <c r="AK12" s="31"/>
      <c r="AL12" s="32"/>
      <c r="AM12" s="31"/>
      <c r="AN12" s="31"/>
      <c r="AO12" s="31"/>
      <c r="AP12" s="31"/>
      <c r="AQ12" s="5"/>
    </row>
    <row r="13" spans="1:43" x14ac:dyDescent="0.25">
      <c r="A13" s="3"/>
      <c r="B13" s="3"/>
      <c r="D13" s="3"/>
      <c r="E13" s="37">
        <v>601581100</v>
      </c>
      <c r="F13" s="3" t="s">
        <v>23</v>
      </c>
      <c r="G13" s="3" t="s">
        <v>24</v>
      </c>
      <c r="H13" s="3">
        <v>1700</v>
      </c>
      <c r="I13" s="4"/>
      <c r="K13" s="4"/>
      <c r="L13" s="3"/>
      <c r="M13" s="3"/>
      <c r="N13" s="3"/>
      <c r="O13" s="3"/>
      <c r="P13" s="3"/>
      <c r="R13" s="3"/>
      <c r="S13" s="3"/>
      <c r="V13" s="3"/>
      <c r="W13" s="3"/>
      <c r="X13" s="3"/>
      <c r="Y13" s="3"/>
      <c r="Z13" s="4"/>
      <c r="AA13" s="33"/>
      <c r="AB13" s="30"/>
      <c r="AC13" s="30"/>
      <c r="AD13" s="31"/>
      <c r="AE13" s="31"/>
      <c r="AF13" s="6"/>
      <c r="AG13" s="6"/>
      <c r="AH13" s="31"/>
      <c r="AI13" s="31"/>
      <c r="AJ13" s="6"/>
      <c r="AK13" s="31"/>
      <c r="AL13" s="32"/>
      <c r="AM13" s="31"/>
      <c r="AN13" s="31"/>
      <c r="AO13" s="31"/>
      <c r="AP13" s="31"/>
      <c r="AQ13" s="5"/>
    </row>
    <row r="14" spans="1:43" x14ac:dyDescent="0.25">
      <c r="A14" s="3"/>
      <c r="B14" s="3"/>
      <c r="D14" s="3"/>
      <c r="E14" s="37">
        <v>6016078100</v>
      </c>
      <c r="F14" s="3" t="s">
        <v>25</v>
      </c>
      <c r="G14" s="3" t="s">
        <v>26</v>
      </c>
      <c r="H14" s="3">
        <v>1700</v>
      </c>
      <c r="I14" s="4"/>
      <c r="K14" s="4"/>
      <c r="L14" s="3"/>
      <c r="M14" s="3"/>
      <c r="N14" s="3"/>
      <c r="P14" s="3"/>
      <c r="R14" s="3"/>
      <c r="S14" s="3"/>
      <c r="V14" s="3"/>
      <c r="W14" s="3"/>
      <c r="X14" s="3"/>
      <c r="Y14" s="3"/>
      <c r="Z14" s="4"/>
      <c r="AA14" s="33"/>
      <c r="AB14" s="30"/>
      <c r="AC14" s="30"/>
      <c r="AD14" s="31"/>
      <c r="AE14" s="31"/>
      <c r="AF14" s="6"/>
      <c r="AG14" s="6"/>
      <c r="AH14" s="31"/>
      <c r="AI14" s="31"/>
      <c r="AJ14" s="6"/>
      <c r="AK14" s="31"/>
      <c r="AL14" s="32"/>
      <c r="AM14" s="31"/>
      <c r="AN14" s="31"/>
      <c r="AO14" s="31"/>
      <c r="AP14" s="31"/>
      <c r="AQ14" s="5"/>
    </row>
    <row r="15" spans="1:43" x14ac:dyDescent="0.25">
      <c r="A15" s="3"/>
      <c r="B15" s="3"/>
      <c r="D15" s="3"/>
      <c r="E15" s="37">
        <v>6015987100</v>
      </c>
      <c r="F15" s="3" t="s">
        <v>27</v>
      </c>
      <c r="G15" s="3" t="s">
        <v>28</v>
      </c>
      <c r="H15" s="3">
        <v>1360</v>
      </c>
      <c r="I15" s="4"/>
      <c r="K15" s="4"/>
      <c r="L15" s="3"/>
      <c r="M15" s="3"/>
      <c r="N15" s="3"/>
      <c r="O15" s="3"/>
      <c r="P15" s="3"/>
      <c r="R15" s="3"/>
      <c r="S15" s="3"/>
      <c r="V15" s="3"/>
      <c r="W15" s="3"/>
      <c r="X15" s="3"/>
      <c r="Y15" s="3"/>
      <c r="Z15" s="4"/>
      <c r="AA15" s="33"/>
      <c r="AB15" s="30"/>
      <c r="AC15" s="30"/>
      <c r="AD15" s="31"/>
      <c r="AE15" s="31"/>
      <c r="AF15" s="6"/>
      <c r="AG15" s="6"/>
      <c r="AH15" s="31"/>
      <c r="AI15" s="31"/>
      <c r="AJ15" s="6"/>
      <c r="AK15" s="31"/>
      <c r="AL15" s="32"/>
      <c r="AM15" s="31"/>
      <c r="AN15" s="31"/>
      <c r="AO15" s="31"/>
      <c r="AP15" s="31"/>
      <c r="AQ15" s="5"/>
    </row>
    <row r="16" spans="1:43" x14ac:dyDescent="0.25">
      <c r="A16" s="3"/>
      <c r="B16" s="3"/>
      <c r="D16" s="3"/>
      <c r="E16" s="37">
        <v>6015986100</v>
      </c>
      <c r="F16" s="3" t="s">
        <v>29</v>
      </c>
      <c r="G16" s="3" t="s">
        <v>30</v>
      </c>
      <c r="H16" s="3">
        <v>1360</v>
      </c>
      <c r="I16" s="4"/>
      <c r="K16" s="4"/>
      <c r="L16" s="3"/>
      <c r="M16" s="3"/>
      <c r="N16" s="3"/>
      <c r="P16" s="3"/>
      <c r="R16" s="3"/>
      <c r="S16" s="3"/>
      <c r="V16" s="3"/>
      <c r="W16" s="3"/>
      <c r="X16" s="3"/>
      <c r="Y16" s="3"/>
      <c r="Z16" s="4"/>
      <c r="AA16" s="29"/>
      <c r="AB16" s="30"/>
      <c r="AC16" s="29"/>
      <c r="AD16" s="31"/>
      <c r="AE16" s="31"/>
      <c r="AF16" s="6"/>
      <c r="AG16" s="6"/>
      <c r="AH16" s="31"/>
      <c r="AI16" s="31"/>
      <c r="AJ16" s="6"/>
      <c r="AK16" s="31"/>
      <c r="AL16" s="32"/>
      <c r="AM16" s="31"/>
      <c r="AN16" s="31"/>
      <c r="AO16" s="31"/>
      <c r="AP16" s="31"/>
      <c r="AQ16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Generer_factures">
                <anchor moveWithCells="1" sizeWithCells="1">
                  <from>
                    <xdr:col>5</xdr:col>
                    <xdr:colOff>228600</xdr:colOff>
                    <xdr:row>19</xdr:row>
                    <xdr:rowOff>19050</xdr:rowOff>
                  </from>
                  <to>
                    <xdr:col>6</xdr:col>
                    <xdr:colOff>1057275</xdr:colOff>
                    <xdr:row>23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5:K37"/>
  <sheetViews>
    <sheetView view="pageBreakPreview" topLeftCell="B1" zoomScale="60" zoomScaleNormal="60" workbookViewId="0">
      <selection activeCell="M32" sqref="M32"/>
    </sheetView>
  </sheetViews>
  <sheetFormatPr baseColWidth="10" defaultRowHeight="15" x14ac:dyDescent="0.25"/>
  <cols>
    <col min="1" max="1" width="3.85546875" hidden="1" customWidth="1"/>
    <col min="2" max="2" width="29.85546875" customWidth="1"/>
    <col min="3" max="3" width="15.5703125" hidden="1" customWidth="1"/>
    <col min="4" max="4" width="16.140625" customWidth="1"/>
    <col min="5" max="5" width="13" customWidth="1"/>
    <col min="6" max="6" width="14.140625" customWidth="1"/>
    <col min="7" max="7" width="13" customWidth="1"/>
    <col min="8" max="8" width="14.7109375" customWidth="1"/>
    <col min="9" max="9" width="14" customWidth="1"/>
    <col min="10" max="10" width="12.7109375" style="7" customWidth="1"/>
  </cols>
  <sheetData>
    <row r="5" spans="2:11" x14ac:dyDescent="0.25">
      <c r="B5" s="22"/>
      <c r="C5" s="22"/>
      <c r="D5" s="22"/>
      <c r="E5" s="22"/>
      <c r="F5" s="22"/>
      <c r="G5" s="22"/>
      <c r="H5" s="22"/>
      <c r="I5" s="22"/>
    </row>
    <row r="6" spans="2:11" ht="15.75" x14ac:dyDescent="0.25">
      <c r="B6" s="22"/>
      <c r="C6" s="22"/>
      <c r="D6" s="22"/>
      <c r="E6" s="22"/>
      <c r="F6" s="23"/>
      <c r="G6" s="24">
        <f ca="1">TODAY()</f>
        <v>41842</v>
      </c>
      <c r="H6" s="22"/>
      <c r="I6" s="22"/>
    </row>
    <row r="7" spans="2:11" ht="15.75" customHeight="1" x14ac:dyDescent="0.25">
      <c r="B7" s="22" t="e">
        <f>#REF!</f>
        <v>#REF!</v>
      </c>
      <c r="C7" s="22"/>
      <c r="D7" s="22"/>
      <c r="E7" s="22" t="e">
        <f>VLOOKUP($B$7,#REF!,34,0)</f>
        <v>#REF!</v>
      </c>
      <c r="F7" s="22"/>
      <c r="G7" s="22"/>
      <c r="H7" s="22"/>
      <c r="I7" s="25"/>
    </row>
    <row r="8" spans="2:11" x14ac:dyDescent="0.25">
      <c r="B8" s="22"/>
      <c r="C8" s="22"/>
      <c r="D8" s="22"/>
      <c r="E8" s="22"/>
      <c r="F8" s="22"/>
      <c r="G8" s="22"/>
      <c r="H8" s="22"/>
      <c r="I8" s="22"/>
    </row>
    <row r="9" spans="2:11" ht="27.75" customHeight="1" x14ac:dyDescent="0.35">
      <c r="B9" s="34"/>
      <c r="C9" s="35"/>
      <c r="D9" s="35"/>
      <c r="E9" s="35"/>
      <c r="F9" s="35"/>
      <c r="G9" s="35"/>
      <c r="H9" s="35"/>
      <c r="I9" s="35"/>
      <c r="J9" s="8"/>
      <c r="K9" s="9"/>
    </row>
    <row r="10" spans="2:11" x14ac:dyDescent="0.25">
      <c r="B10" s="22"/>
      <c r="C10" s="22"/>
      <c r="D10" s="22"/>
      <c r="E10" s="22"/>
      <c r="F10" s="22"/>
      <c r="G10" s="22"/>
      <c r="H10" s="22"/>
      <c r="I10" s="22"/>
    </row>
    <row r="11" spans="2:11" x14ac:dyDescent="0.25">
      <c r="B11" s="26"/>
      <c r="C11" s="26"/>
      <c r="D11" s="26"/>
      <c r="E11" s="26"/>
      <c r="F11" s="22"/>
      <c r="G11" s="22"/>
      <c r="H11" s="22"/>
      <c r="I11" s="22"/>
    </row>
    <row r="12" spans="2:11" x14ac:dyDescent="0.25">
      <c r="B12" s="22"/>
      <c r="C12" s="22"/>
      <c r="D12" s="22"/>
      <c r="E12" s="22"/>
      <c r="F12" s="22"/>
      <c r="G12" s="22"/>
      <c r="H12" s="22"/>
      <c r="I12" s="22"/>
    </row>
    <row r="13" spans="2:11" ht="18" customHeight="1" x14ac:dyDescent="0.3">
      <c r="B13" s="27" t="s">
        <v>31</v>
      </c>
      <c r="C13" s="27"/>
      <c r="D13" s="27" t="e">
        <f>VLOOKUP($B$7,#REF!,2,0)</f>
        <v>#REF!</v>
      </c>
      <c r="E13" s="27"/>
      <c r="F13" s="22"/>
      <c r="G13" s="22"/>
      <c r="H13" s="22"/>
      <c r="I13" s="22"/>
    </row>
    <row r="14" spans="2:11" ht="18" customHeight="1" x14ac:dyDescent="0.3">
      <c r="B14" s="27" t="s">
        <v>32</v>
      </c>
      <c r="C14" s="27"/>
      <c r="D14" s="27" t="e">
        <f>VLOOKUP($B$7,#REF!,3,0)</f>
        <v>#REF!</v>
      </c>
      <c r="E14" s="27"/>
      <c r="F14" s="22"/>
      <c r="G14" s="22"/>
      <c r="H14" s="22"/>
      <c r="I14" s="22"/>
    </row>
    <row r="15" spans="2:11" ht="9" customHeight="1" x14ac:dyDescent="0.3">
      <c r="B15" s="27"/>
      <c r="C15" s="27"/>
      <c r="D15" s="27"/>
      <c r="E15" s="27"/>
      <c r="F15" s="22"/>
      <c r="G15" s="22"/>
      <c r="H15" s="22"/>
      <c r="I15" s="22"/>
    </row>
    <row r="16" spans="2:11" ht="18" customHeight="1" x14ac:dyDescent="0.3">
      <c r="B16" s="10" t="s">
        <v>33</v>
      </c>
      <c r="C16" s="11"/>
      <c r="D16" s="12" t="e">
        <f>VLOOKUP(B7,#REF!,25,0)</f>
        <v>#REF!</v>
      </c>
      <c r="E16" s="11"/>
    </row>
    <row r="17" spans="1:8" ht="18" customHeight="1" x14ac:dyDescent="0.3">
      <c r="B17" s="10" t="s">
        <v>34</v>
      </c>
      <c r="C17" s="11"/>
      <c r="D17" s="12" t="e">
        <f>VLOOKUP(B7,#REF!,23,0)</f>
        <v>#REF!</v>
      </c>
      <c r="E17" s="11"/>
    </row>
    <row r="18" spans="1:8" ht="18" customHeight="1" x14ac:dyDescent="0.3">
      <c r="B18" s="10" t="s">
        <v>35</v>
      </c>
      <c r="C18" s="11"/>
      <c r="D18" s="10">
        <f>SUM(D37:G37)</f>
        <v>0</v>
      </c>
      <c r="E18" s="11"/>
      <c r="G18" s="13"/>
    </row>
    <row r="19" spans="1:8" ht="18" customHeight="1" x14ac:dyDescent="0.3">
      <c r="B19" s="10" t="s">
        <v>36</v>
      </c>
      <c r="C19" s="11"/>
      <c r="D19" s="10" t="e">
        <f>SUM(D36:H36)</f>
        <v>#REF!</v>
      </c>
      <c r="E19" s="11"/>
      <c r="G19" s="14"/>
    </row>
    <row r="20" spans="1:8" x14ac:dyDescent="0.25">
      <c r="B20" s="15"/>
      <c r="C20" s="15"/>
      <c r="D20" s="15"/>
      <c r="E20" s="15"/>
      <c r="G20" s="16"/>
    </row>
    <row r="21" spans="1:8" x14ac:dyDescent="0.25">
      <c r="B21" s="15"/>
      <c r="C21" s="15"/>
      <c r="D21" s="15"/>
      <c r="E21" s="15"/>
      <c r="G21" s="16"/>
    </row>
    <row r="23" spans="1:8" ht="18" customHeight="1" x14ac:dyDescent="0.25">
      <c r="B23" s="17"/>
      <c r="C23" s="17"/>
      <c r="D23" s="18">
        <v>2014</v>
      </c>
      <c r="E23" s="18">
        <f>D23+1</f>
        <v>2015</v>
      </c>
      <c r="F23" s="18">
        <f>E23+1</f>
        <v>2016</v>
      </c>
      <c r="G23" s="18">
        <f>F23+1</f>
        <v>2017</v>
      </c>
      <c r="H23" s="18">
        <f>G23+1</f>
        <v>2018</v>
      </c>
    </row>
    <row r="24" spans="1:8" ht="18" customHeight="1" x14ac:dyDescent="0.25">
      <c r="A24">
        <v>1</v>
      </c>
      <c r="B24" s="18" t="s">
        <v>37</v>
      </c>
      <c r="C24" s="18">
        <v>1</v>
      </c>
      <c r="D24" s="17"/>
      <c r="E24" s="17" t="e">
        <f>IF((DATE($E$23,C24,A24))&lt;=$D$17,$E$7,"")</f>
        <v>#REF!</v>
      </c>
      <c r="F24" s="17" t="e">
        <f>IF((DATE($F$23,C24,A24))&lt;=$D$17,$E$7,"")</f>
        <v>#REF!</v>
      </c>
      <c r="G24" s="17" t="e">
        <f>IF((DATE($G$23,C24,A24))&lt;=$D$17,$E$7,"")</f>
        <v>#REF!</v>
      </c>
      <c r="H24" s="19" t="e">
        <f>IF((DATE($H$23,C24,A24))&lt;=$D$17,$E$7,"")</f>
        <v>#REF!</v>
      </c>
    </row>
    <row r="25" spans="1:8" ht="18" customHeight="1" x14ac:dyDescent="0.25">
      <c r="A25">
        <v>1</v>
      </c>
      <c r="B25" s="18" t="s">
        <v>38</v>
      </c>
      <c r="C25" s="18">
        <v>2</v>
      </c>
      <c r="D25" s="17"/>
      <c r="E25" s="17" t="e">
        <f t="shared" ref="E25:E34" si="0">IF((DATE($E$23,C25,A25))&lt;=$D$17,$E$7,"")</f>
        <v>#REF!</v>
      </c>
      <c r="F25" s="17" t="e">
        <f t="shared" ref="F25:F35" si="1">IF((DATE($F$23,C25,A25))&lt;=$D$17,$E$7,"")</f>
        <v>#REF!</v>
      </c>
      <c r="G25" s="17" t="e">
        <f t="shared" ref="G25:G35" si="2">IF((DATE($G$23,C25,A25))&lt;=$D$17,$E$7,"")</f>
        <v>#REF!</v>
      </c>
      <c r="H25" s="19" t="e">
        <f t="shared" ref="H25:H35" si="3">IF((DATE($H$23,C25,A25))&lt;=$D$17,$E$7,"")</f>
        <v>#REF!</v>
      </c>
    </row>
    <row r="26" spans="1:8" ht="18" customHeight="1" x14ac:dyDescent="0.25">
      <c r="A26">
        <v>1</v>
      </c>
      <c r="B26" s="18" t="s">
        <v>39</v>
      </c>
      <c r="C26" s="18">
        <v>3</v>
      </c>
      <c r="D26" s="17" t="e">
        <f t="shared" ref="D26:D35" si="4">IF((DATE($D$23,C26,A26))&lt;=$D$17,$E$7,"")</f>
        <v>#REF!</v>
      </c>
      <c r="E26" s="17" t="e">
        <f t="shared" si="0"/>
        <v>#REF!</v>
      </c>
      <c r="F26" s="17" t="e">
        <f t="shared" si="1"/>
        <v>#REF!</v>
      </c>
      <c r="G26" s="17" t="e">
        <f t="shared" si="2"/>
        <v>#REF!</v>
      </c>
      <c r="H26" s="19" t="e">
        <f t="shared" si="3"/>
        <v>#REF!</v>
      </c>
    </row>
    <row r="27" spans="1:8" ht="18" customHeight="1" x14ac:dyDescent="0.25">
      <c r="A27" s="20">
        <v>1</v>
      </c>
      <c r="B27" s="18" t="s">
        <v>40</v>
      </c>
      <c r="C27" s="18">
        <v>4</v>
      </c>
      <c r="D27" s="17" t="e">
        <f t="shared" si="4"/>
        <v>#REF!</v>
      </c>
      <c r="E27" s="17" t="e">
        <f t="shared" si="0"/>
        <v>#REF!</v>
      </c>
      <c r="F27" s="17" t="e">
        <f t="shared" si="1"/>
        <v>#REF!</v>
      </c>
      <c r="G27" s="17" t="e">
        <f t="shared" si="2"/>
        <v>#REF!</v>
      </c>
      <c r="H27" s="19" t="e">
        <f t="shared" si="3"/>
        <v>#REF!</v>
      </c>
    </row>
    <row r="28" spans="1:8" ht="18" customHeight="1" x14ac:dyDescent="0.25">
      <c r="A28" s="20">
        <v>1</v>
      </c>
      <c r="B28" s="18" t="s">
        <v>41</v>
      </c>
      <c r="C28" s="18">
        <v>5</v>
      </c>
      <c r="D28" s="17" t="e">
        <f t="shared" si="4"/>
        <v>#REF!</v>
      </c>
      <c r="E28" s="17" t="e">
        <f t="shared" si="0"/>
        <v>#REF!</v>
      </c>
      <c r="F28" s="17" t="e">
        <f t="shared" si="1"/>
        <v>#REF!</v>
      </c>
      <c r="G28" s="17" t="e">
        <f t="shared" si="2"/>
        <v>#REF!</v>
      </c>
      <c r="H28" s="19" t="e">
        <f t="shared" si="3"/>
        <v>#REF!</v>
      </c>
    </row>
    <row r="29" spans="1:8" ht="18" customHeight="1" x14ac:dyDescent="0.25">
      <c r="A29" s="20">
        <v>1</v>
      </c>
      <c r="B29" s="18" t="s">
        <v>42</v>
      </c>
      <c r="C29" s="18">
        <v>6</v>
      </c>
      <c r="D29" s="17" t="e">
        <f t="shared" si="4"/>
        <v>#REF!</v>
      </c>
      <c r="E29" s="17" t="e">
        <f t="shared" si="0"/>
        <v>#REF!</v>
      </c>
      <c r="F29" s="17" t="e">
        <f t="shared" si="1"/>
        <v>#REF!</v>
      </c>
      <c r="G29" s="17" t="e">
        <f t="shared" si="2"/>
        <v>#REF!</v>
      </c>
      <c r="H29" s="19" t="e">
        <f t="shared" si="3"/>
        <v>#REF!</v>
      </c>
    </row>
    <row r="30" spans="1:8" ht="18" customHeight="1" x14ac:dyDescent="0.25">
      <c r="A30" s="20">
        <v>1</v>
      </c>
      <c r="B30" s="18" t="s">
        <v>43</v>
      </c>
      <c r="C30" s="18">
        <v>7</v>
      </c>
      <c r="D30" s="17" t="e">
        <f t="shared" si="4"/>
        <v>#REF!</v>
      </c>
      <c r="E30" s="17" t="e">
        <f t="shared" si="0"/>
        <v>#REF!</v>
      </c>
      <c r="F30" s="17" t="e">
        <f t="shared" si="1"/>
        <v>#REF!</v>
      </c>
      <c r="G30" s="17" t="e">
        <f t="shared" si="2"/>
        <v>#REF!</v>
      </c>
      <c r="H30" s="19" t="e">
        <f t="shared" si="3"/>
        <v>#REF!</v>
      </c>
    </row>
    <row r="31" spans="1:8" ht="18" customHeight="1" x14ac:dyDescent="0.25">
      <c r="B31" s="18" t="s">
        <v>44</v>
      </c>
      <c r="C31" s="18">
        <v>8</v>
      </c>
      <c r="D31" s="17" t="e">
        <f t="shared" si="4"/>
        <v>#REF!</v>
      </c>
      <c r="E31" s="17" t="e">
        <f t="shared" si="0"/>
        <v>#REF!</v>
      </c>
      <c r="F31" s="17" t="e">
        <f t="shared" si="1"/>
        <v>#REF!</v>
      </c>
      <c r="G31" s="17" t="e">
        <f t="shared" si="2"/>
        <v>#REF!</v>
      </c>
      <c r="H31" s="19" t="e">
        <f t="shared" si="3"/>
        <v>#REF!</v>
      </c>
    </row>
    <row r="32" spans="1:8" ht="18" customHeight="1" x14ac:dyDescent="0.25">
      <c r="A32">
        <v>1</v>
      </c>
      <c r="B32" s="18" t="s">
        <v>45</v>
      </c>
      <c r="C32" s="18">
        <v>9</v>
      </c>
      <c r="D32" s="17" t="e">
        <f t="shared" si="4"/>
        <v>#REF!</v>
      </c>
      <c r="E32" s="17" t="e">
        <f t="shared" si="0"/>
        <v>#REF!</v>
      </c>
      <c r="F32" s="17" t="e">
        <f t="shared" si="1"/>
        <v>#REF!</v>
      </c>
      <c r="G32" s="17" t="e">
        <f t="shared" si="2"/>
        <v>#REF!</v>
      </c>
      <c r="H32" s="19" t="e">
        <f t="shared" si="3"/>
        <v>#REF!</v>
      </c>
    </row>
    <row r="33" spans="1:8" ht="18" customHeight="1" x14ac:dyDescent="0.25">
      <c r="A33">
        <v>1</v>
      </c>
      <c r="B33" s="18" t="s">
        <v>46</v>
      </c>
      <c r="C33" s="18">
        <v>10</v>
      </c>
      <c r="D33" s="17" t="e">
        <f t="shared" si="4"/>
        <v>#REF!</v>
      </c>
      <c r="E33" s="17" t="e">
        <f t="shared" si="0"/>
        <v>#REF!</v>
      </c>
      <c r="F33" s="17" t="e">
        <f t="shared" si="1"/>
        <v>#REF!</v>
      </c>
      <c r="G33" s="17" t="e">
        <f t="shared" si="2"/>
        <v>#REF!</v>
      </c>
      <c r="H33" s="19" t="e">
        <f t="shared" si="3"/>
        <v>#REF!</v>
      </c>
    </row>
    <row r="34" spans="1:8" ht="18" customHeight="1" x14ac:dyDescent="0.25">
      <c r="A34">
        <v>1</v>
      </c>
      <c r="B34" s="18" t="s">
        <v>47</v>
      </c>
      <c r="C34" s="18">
        <v>11</v>
      </c>
      <c r="D34" s="17" t="e">
        <f t="shared" si="4"/>
        <v>#REF!</v>
      </c>
      <c r="E34" s="17" t="e">
        <f t="shared" si="0"/>
        <v>#REF!</v>
      </c>
      <c r="F34" s="17" t="e">
        <f t="shared" si="1"/>
        <v>#REF!</v>
      </c>
      <c r="G34" s="17" t="e">
        <f t="shared" si="2"/>
        <v>#REF!</v>
      </c>
      <c r="H34" s="19" t="e">
        <f t="shared" si="3"/>
        <v>#REF!</v>
      </c>
    </row>
    <row r="35" spans="1:8" ht="18" customHeight="1" x14ac:dyDescent="0.25">
      <c r="A35">
        <v>1</v>
      </c>
      <c r="B35" s="18" t="s">
        <v>48</v>
      </c>
      <c r="C35" s="18">
        <v>12</v>
      </c>
      <c r="D35" s="17" t="e">
        <f t="shared" si="4"/>
        <v>#REF!</v>
      </c>
      <c r="E35" s="17" t="e">
        <f>IF((DATE($E$23,C35,A35))&lt;=$D$17,$E$7,"")</f>
        <v>#REF!</v>
      </c>
      <c r="F35" s="17" t="e">
        <f t="shared" si="1"/>
        <v>#REF!</v>
      </c>
      <c r="G35" s="17" t="e">
        <f t="shared" si="2"/>
        <v>#REF!</v>
      </c>
      <c r="H35" s="19" t="e">
        <f t="shared" si="3"/>
        <v>#REF!</v>
      </c>
    </row>
    <row r="36" spans="1:8" ht="18" customHeight="1" x14ac:dyDescent="0.25">
      <c r="B36" s="21" t="s">
        <v>49</v>
      </c>
      <c r="C36" s="21"/>
      <c r="D36" s="21" t="e">
        <f>SUM(D24:D35)</f>
        <v>#REF!</v>
      </c>
      <c r="E36" s="21" t="e">
        <f>SUM(E24:E35)</f>
        <v>#REF!</v>
      </c>
      <c r="F36" s="21" t="e">
        <f>SUM(F24:F35)</f>
        <v>#REF!</v>
      </c>
      <c r="G36" s="21" t="e">
        <f>SUM(G24:G35)</f>
        <v>#REF!</v>
      </c>
      <c r="H36" s="21" t="e">
        <f>SUM(H24:H35)</f>
        <v>#REF!</v>
      </c>
    </row>
    <row r="37" spans="1:8" ht="18" customHeight="1" x14ac:dyDescent="0.25">
      <c r="B37" s="21" t="s">
        <v>50</v>
      </c>
      <c r="C37" s="21"/>
      <c r="D37" s="21">
        <f>COUNT(D24:D35)</f>
        <v>0</v>
      </c>
      <c r="E37" s="21">
        <f>COUNT(E24:E35)</f>
        <v>0</v>
      </c>
      <c r="F37" s="21">
        <f>COUNT(F24:F35)</f>
        <v>0</v>
      </c>
      <c r="G37" s="21">
        <f>COUNT(G24:G35)</f>
        <v>0</v>
      </c>
      <c r="H37" s="21">
        <f>COUNT(H24:H35)</f>
        <v>0</v>
      </c>
    </row>
  </sheetData>
  <mergeCells count="1">
    <mergeCell ref="B9:I9"/>
  </mergeCells>
  <pageMargins left="0.7" right="0.7" top="0.75" bottom="0.75" header="0.3" footer="0.3"/>
  <pageSetup paperSize="9" scale="76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EXEMPLAIRE</vt:lpstr>
    </vt:vector>
  </TitlesOfParts>
  <Company>SUNZIL CARAIBES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 DIALLO</dc:creator>
  <cp:lastModifiedBy>S. DIALLO</cp:lastModifiedBy>
  <dcterms:created xsi:type="dcterms:W3CDTF">2014-07-21T19:11:37Z</dcterms:created>
  <dcterms:modified xsi:type="dcterms:W3CDTF">2014-07-22T13:39:11Z</dcterms:modified>
</cp:coreProperties>
</file>