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9795" yWindow="1545" windowWidth="6525" windowHeight="7350" tabRatio="578"/>
  </bookViews>
  <sheets>
    <sheet name="TARRIFF+HR DEM" sheetId="139" r:id="rId1"/>
    <sheet name="Feuil1" sheetId="191" state="hidden" r:id="rId2"/>
    <sheet name="Feuil2" sheetId="238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CAL03">#REF!</definedName>
    <definedName name="_CAL1">#REF!</definedName>
    <definedName name="_NOM1">#REF!</definedName>
    <definedName name="ACCOMPTE">#REF!</definedName>
    <definedName name="AFAIRE">#REF!</definedName>
    <definedName name="ANN">#REF!</definedName>
    <definedName name="ANNEE">#REF!</definedName>
    <definedName name="ASS">#REF!</definedName>
    <definedName name="AVANCE">'[1]EMPLOYEE LISTE'!$H$23:$H$94</definedName>
    <definedName name="BON">#REF!</definedName>
    <definedName name="C_POST">#REF!</definedName>
    <definedName name="CALEND">#REF!</definedName>
    <definedName name="CALEND1">#REF!</definedName>
    <definedName name="CASH">#REF!</definedName>
    <definedName name="CHARGEM">#REF!</definedName>
    <definedName name="CONCLU">#REF!</definedName>
    <definedName name="CONCLURE">#REF!</definedName>
    <definedName name="CONCLUSION">#REF!</definedName>
    <definedName name="CONCLUT">#REF!</definedName>
    <definedName name="COUTASS">#REF!</definedName>
    <definedName name="DA">#REF!</definedName>
    <definedName name="DAT">#REF!</definedName>
    <definedName name="DATE">#REF!</definedName>
    <definedName name="DATESPRIX">'[2]DATE-TAUX'!$B$2:$B$64</definedName>
    <definedName name="DEP">#REF!</definedName>
    <definedName name="DEPR">#REF!</definedName>
    <definedName name="DEPRI">#REF!</definedName>
    <definedName name="DEPRIM">#REF!</definedName>
    <definedName name="DESTI">#REF!</definedName>
    <definedName name="DESTIN">#REF!</definedName>
    <definedName name="DESTINAT">#REF!</definedName>
    <definedName name="DIP">#REF!</definedName>
    <definedName name="DISTVIL">#REF!</definedName>
    <definedName name="DISVIL">#REF!</definedName>
    <definedName name="DIVERS">#REF!</definedName>
    <definedName name="efsad">#REF!</definedName>
    <definedName name="EGA">#REF!</definedName>
    <definedName name="EM">'[3]EMPLOYEE LISTE'!$B$5:$B$55</definedName>
    <definedName name="EMOLOYEE">#REF!</definedName>
    <definedName name="EMPL">#REF!</definedName>
    <definedName name="EMPLE">#REF!</definedName>
    <definedName name="EMPLOIE">#REF!</definedName>
    <definedName name="emploier">#REF!</definedName>
    <definedName name="EMPLOTEE">'[1]EMPLOYEE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>'[4]EMPLOYEE LISTE'!$B$4:$B$47</definedName>
    <definedName name="EMPLOYERR">#REF!</definedName>
    <definedName name="EMPLOYEUR">#REF!</definedName>
    <definedName name="EMPNOM">#REF!</definedName>
    <definedName name="EMPNOMS">#REF!</definedName>
    <definedName name="ENTREPOT">#REF!</definedName>
    <definedName name="EPLOYE">#REF!</definedName>
    <definedName name="ESGAR">#REF!</definedName>
    <definedName name="ESTGAR">#REF!</definedName>
    <definedName name="ETATC">#REF!</definedName>
    <definedName name="ETATCOMP">#REF!</definedName>
    <definedName name="EVALUATION">#REF!</definedName>
    <definedName name="FAIRE">#REF!</definedName>
    <definedName name="FOURNIS">#REF!</definedName>
    <definedName name="FOURNISEUR">#REF!</definedName>
    <definedName name="FOURNISSEUR">#REF!</definedName>
    <definedName name="FOURNISSEURS">#REF!</definedName>
    <definedName name="GOSS">#REF!</definedName>
    <definedName name="GOSSE">#REF!</definedName>
    <definedName name="HER">#REF!</definedName>
    <definedName name="HERES">#REF!</definedName>
    <definedName name="HEUR">'[1]EMPLOYEE LISTE'!$L$3:$L$113</definedName>
    <definedName name="HEURE">#REF!</definedName>
    <definedName name="HJHJK">#REF!</definedName>
    <definedName name="HR">#REF!</definedName>
    <definedName name="HRS">#REF!</definedName>
    <definedName name="HRSARR">#REF!</definedName>
    <definedName name="HRSE">#REF!</definedName>
    <definedName name="JO">#REF!</definedName>
    <definedName name="JOOUR">#REF!</definedName>
    <definedName name="JOOURS">#REF!</definedName>
    <definedName name="JOU">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>#REF!</definedName>
    <definedName name="JOURNEE1">#REF!</definedName>
    <definedName name="JOURNEEEEE">#REF!</definedName>
    <definedName name="JOURNEEEEEE">#REF!</definedName>
    <definedName name="JOURNEES">'[5]EMPLOYEE LISTE'!$H$6:$H$14</definedName>
    <definedName name="JOURS">#REF!</definedName>
    <definedName name="JOUTNAL">#REF!</definedName>
    <definedName name="JRS">#REF!</definedName>
    <definedName name="LISTE">#REF!</definedName>
    <definedName name="LISTEEMPL">'[5]EMPLOYEE LISTE'!$B$5:$B$52</definedName>
    <definedName name="LISTES">#REF!</definedName>
    <definedName name="MA">#REF!</definedName>
    <definedName name="MAN">#REF!</definedName>
    <definedName name="MANUT">#REF!</definedName>
    <definedName name="MANUTE">#REF!</definedName>
    <definedName name="MIN">#REF!</definedName>
    <definedName name="MO">#REF!</definedName>
    <definedName name="MOIS">#REF!</definedName>
    <definedName name="NBR">#REF!</definedName>
    <definedName name="NBRHO">#REF!</definedName>
    <definedName name="NBRHOM">#REF!</definedName>
    <definedName name="NBRJRS">#REF!</definedName>
    <definedName name="NOEL">#REF!</definedName>
    <definedName name="NOM">#REF!</definedName>
    <definedName name="NOMMER">#REF!</definedName>
    <definedName name="NOMMER1">#REF!</definedName>
    <definedName name="NOMMERE">#REF!</definedName>
    <definedName name="NOMS">'[5]EMPLOYEE LISTE'!$B$5:$B$52</definedName>
    <definedName name="NOTEPADS">#REF!</definedName>
    <definedName name="ORIG">#REF!</definedName>
    <definedName name="ORIGINE">#REF!</definedName>
    <definedName name="PAR">#REF!</definedName>
    <definedName name="PLAGE">#REF!</definedName>
    <definedName name="PLAGEV">#REF!</definedName>
    <definedName name="POIDS">#REF!</definedName>
    <definedName name="PPOID">#REF!</definedName>
    <definedName name="PPOIDS">#REF!</definedName>
    <definedName name="PRODUIT">#REF!</definedName>
    <definedName name="QUOI">#REF!</definedName>
    <definedName name="QWXSQ">#REF!</definedName>
    <definedName name="RECH.ADRES">#REF!</definedName>
    <definedName name="RECH.RES">#REF!</definedName>
    <definedName name="RESERVATION">#REF!</definedName>
    <definedName name="RESERVATIONN">#REF!</definedName>
    <definedName name="RMPLOYEES">#REF!</definedName>
    <definedName name="SERV">#REF!</definedName>
    <definedName name="SERVI">#REF!</definedName>
    <definedName name="SERVICE">#REF!</definedName>
    <definedName name="TARRIF">#REF!</definedName>
    <definedName name="TAUX">#REF!</definedName>
    <definedName name="TAXE">#REF!</definedName>
    <definedName name="TAXES">#REF!</definedName>
    <definedName name="TEEMP">#REF!</definedName>
    <definedName name="TEMPSH">#REF!</definedName>
    <definedName name="TEMPSHH">#REF!</definedName>
    <definedName name="TEMPSLV">#REF!</definedName>
    <definedName name="TEMPSR">#REF!</definedName>
    <definedName name="TEMPSRP">#REF!</definedName>
    <definedName name="TEMPSSRR">#REF!</definedName>
    <definedName name="TEST">#REF!</definedName>
    <definedName name="TEST1">#REF!</definedName>
    <definedName name="TESTEE">#REF!</definedName>
    <definedName name="TESTES">'[5]EMPLOYEE LISTE'!$B$5:$B$52</definedName>
    <definedName name="TPESTIME">#REF!</definedName>
    <definedName name="VEH">#REF!</definedName>
    <definedName name="VEHICUL">#REF!</definedName>
    <definedName name="VEHICULE">#REF!</definedName>
    <definedName name="VEHIICUL">#REF!</definedName>
    <definedName name="VICBMJKJ">#REF!</definedName>
    <definedName name="VICTOR">#REF!</definedName>
    <definedName name="VIL">#REF!</definedName>
    <definedName name="VILLE">#REF!</definedName>
    <definedName name="VILLES">#REF!</definedName>
    <definedName name="VILLLE">#REF!</definedName>
    <definedName name="VILLLES">'[6]EMPLOYEE LISTE'!#REF!</definedName>
    <definedName name="VILS">#REF!</definedName>
  </definedNames>
  <calcPr calcId="125725"/>
</workbook>
</file>

<file path=xl/calcChain.xml><?xml version="1.0" encoding="utf-8"?>
<calcChain xmlns="http://schemas.openxmlformats.org/spreadsheetml/2006/main">
  <c r="A2" i="139"/>
  <c r="A5" l="1"/>
  <c r="A4" l="1"/>
  <c r="A3"/>
  <c r="K1" l="1"/>
  <c r="I15" s="1"/>
  <c r="L1" l="1"/>
  <c r="M1"/>
  <c r="K15" l="1"/>
</calcChain>
</file>

<file path=xl/sharedStrings.xml><?xml version="1.0" encoding="utf-8"?>
<sst xmlns="http://schemas.openxmlformats.org/spreadsheetml/2006/main" count="29" uniqueCount="27">
  <si>
    <t>CHARGEMENT</t>
  </si>
  <si>
    <t>ÉVALUATION</t>
  </si>
  <si>
    <t>DATE</t>
  </si>
  <si>
    <t xml:space="preserve"> </t>
  </si>
  <si>
    <t>DÉPART</t>
  </si>
  <si>
    <t>LOCATION</t>
  </si>
  <si>
    <t>TAUX</t>
  </si>
  <si>
    <t>DATES+JOURS</t>
  </si>
  <si>
    <t>HRS DÉPART</t>
  </si>
  <si>
    <t>NBR HOM</t>
  </si>
  <si>
    <t>TAUX / HOMME</t>
  </si>
  <si>
    <t>regulier</t>
  </si>
  <si>
    <t>1/2 saison</t>
  </si>
  <si>
    <t>forte saison</t>
  </si>
  <si>
    <t>N-HOMMES</t>
  </si>
  <si>
    <t>Bonjour a vous tous  voici donc mon probleme j`aimerais que selon la date choisi J1 et le nombre d`homme requis O3</t>
  </si>
  <si>
    <t>que le bon montant s`inscrive en K15</t>
  </si>
  <si>
    <t xml:space="preserve">                                   </t>
  </si>
  <si>
    <t>si ma date est samedi 13 septembre 2014 a J1 avec 1 homme devrait etre 75.00 a k15</t>
  </si>
  <si>
    <t>si ma date est samedi 13 septembre 2014 a J1 avec 2 homme devrait etre 85.00 a k15</t>
  </si>
  <si>
    <t>si ma date est samedi 13 septembre 2014 a J1 avec 3 homme devrait etre 110.00 a k15</t>
  </si>
  <si>
    <t>si ma date est 18 mai 2015 a J1 avec 1 homme devrait etre 100.00 a k15</t>
  </si>
  <si>
    <t>si ma date est mercredi le 01 janviere 2014 a J1 avec 1 homme devrait etre 120.00 a k15</t>
  </si>
  <si>
    <t xml:space="preserve">si ma date est 18 mai 2015 a J1 avec 3 homme devrait etre 134.50 a k15 </t>
  </si>
  <si>
    <t>si ma date est 18 mai 2015 a J1 avec 2 homme devrait etre 110.00 a k15</t>
  </si>
  <si>
    <t>si ma date est mercredi le 01 janviere 2014 a J1 avec 2 homme devrait etre 130.00 a k15</t>
  </si>
  <si>
    <t>si ma date est mercredi le 01 janviere 2014 a J1 avec 3 homme devrait etre 156.75 a k15</t>
  </si>
</sst>
</file>

<file path=xl/styles.xml><?xml version="1.0" encoding="utf-8"?>
<styleSheet xmlns="http://schemas.openxmlformats.org/spreadsheetml/2006/main">
  <numFmts count="4">
    <numFmt numFmtId="164" formatCode="_(&quot;$&quot;* #,##0.00_);_(&quot;$&quot;* \(#,##0.00\);_(&quot;$&quot;* &quot;-&quot;??_);_(@_)"/>
    <numFmt numFmtId="165" formatCode="#,##0.00\ &quot;$&quot;"/>
    <numFmt numFmtId="166" formatCode="yyyy/mm/dd;@"/>
    <numFmt numFmtId="167" formatCode="dddd\ dd\ mmmm\ yyyy"/>
  </numFmts>
  <fonts count="16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sz val="10"/>
      <color indexed="12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0"/>
      <color rgb="FF0000FF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color rgb="FF0000CC"/>
      <name val="Arial"/>
      <family val="2"/>
    </font>
    <font>
      <b/>
      <sz val="9"/>
      <color rgb="FF0000CC"/>
      <name val="Arial"/>
      <family val="2"/>
    </font>
    <font>
      <sz val="10"/>
      <color rgb="FF0000CC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73F0FD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164" fontId="11" fillId="0" borderId="0" applyFont="0" applyFill="0" applyBorder="0" applyAlignment="0" applyProtection="0"/>
    <xf numFmtId="0" fontId="2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78">
    <xf numFmtId="0" fontId="0" fillId="0" borderId="0" xfId="0"/>
    <xf numFmtId="0" fontId="0" fillId="0" borderId="0" xfId="0" applyBorder="1"/>
    <xf numFmtId="0" fontId="4" fillId="0" borderId="0" xfId="0" applyFont="1"/>
    <xf numFmtId="0" fontId="5" fillId="0" borderId="0" xfId="0" applyFont="1"/>
    <xf numFmtId="0" fontId="0" fillId="3" borderId="0" xfId="0" applyFill="1"/>
    <xf numFmtId="0" fontId="7" fillId="0" borderId="0" xfId="0" applyFont="1"/>
    <xf numFmtId="2" fontId="9" fillId="0" borderId="0" xfId="0" applyNumberFormat="1" applyFont="1" applyAlignment="1">
      <alignment horizontal="center"/>
    </xf>
    <xf numFmtId="0" fontId="0" fillId="3" borderId="0" xfId="0" applyFill="1" applyAlignment="1"/>
    <xf numFmtId="0" fontId="6" fillId="2" borderId="0" xfId="0" applyFont="1" applyFill="1"/>
    <xf numFmtId="0" fontId="5" fillId="7" borderId="1" xfId="0" applyFont="1" applyFill="1" applyBorder="1" applyAlignment="1">
      <alignment horizontal="center"/>
    </xf>
    <xf numFmtId="165" fontId="6" fillId="2" borderId="0" xfId="0" applyNumberFormat="1" applyFont="1" applyFill="1" applyAlignment="1">
      <alignment horizontal="center"/>
    </xf>
    <xf numFmtId="166" fontId="3" fillId="3" borderId="0" xfId="0" applyNumberFormat="1" applyFont="1" applyFill="1" applyAlignment="1">
      <alignment horizontal="center"/>
    </xf>
    <xf numFmtId="167" fontId="0" fillId="3" borderId="0" xfId="0" applyNumberFormat="1" applyFill="1" applyAlignment="1">
      <alignment horizontal="center"/>
    </xf>
    <xf numFmtId="0" fontId="6" fillId="0" borderId="0" xfId="0" applyFont="1" applyAlignment="1">
      <alignment horizontal="center" shrinkToFit="1"/>
    </xf>
    <xf numFmtId="0" fontId="6" fillId="3" borderId="0" xfId="0" applyFont="1" applyFill="1" applyAlignment="1">
      <alignment horizontal="center" shrinkToFit="1"/>
    </xf>
    <xf numFmtId="165" fontId="5" fillId="7" borderId="0" xfId="0" applyNumberFormat="1" applyFont="1" applyFill="1" applyAlignment="1">
      <alignment horizontal="center"/>
    </xf>
    <xf numFmtId="166" fontId="6" fillId="2" borderId="0" xfId="0" applyNumberFormat="1" applyFont="1" applyFill="1" applyAlignment="1">
      <alignment horizontal="center"/>
    </xf>
    <xf numFmtId="167" fontId="6" fillId="2" borderId="0" xfId="0" applyNumberFormat="1" applyFont="1" applyFill="1" applyAlignment="1">
      <alignment horizontal="center"/>
    </xf>
    <xf numFmtId="2" fontId="8" fillId="3" borderId="0" xfId="0" applyNumberFormat="1" applyFont="1" applyFill="1" applyBorder="1" applyAlignment="1">
      <alignment horizontal="center"/>
    </xf>
    <xf numFmtId="165" fontId="8" fillId="3" borderId="0" xfId="0" applyNumberFormat="1" applyFont="1" applyFill="1" applyBorder="1"/>
    <xf numFmtId="165" fontId="0" fillId="0" borderId="0" xfId="0" applyNumberFormat="1"/>
    <xf numFmtId="0" fontId="0" fillId="0" borderId="0" xfId="0"/>
    <xf numFmtId="165" fontId="15" fillId="3" borderId="0" xfId="0" applyNumberFormat="1" applyFont="1" applyFill="1" applyAlignment="1">
      <alignment horizontal="center"/>
    </xf>
    <xf numFmtId="0" fontId="0" fillId="0" borderId="0" xfId="0"/>
    <xf numFmtId="0" fontId="8" fillId="4" borderId="1" xfId="0" applyFont="1" applyFill="1" applyBorder="1" applyAlignment="1">
      <alignment horizontal="center"/>
    </xf>
    <xf numFmtId="0" fontId="0" fillId="0" borderId="0" xfId="0"/>
    <xf numFmtId="167" fontId="15" fillId="9" borderId="0" xfId="0" applyNumberFormat="1" applyFont="1" applyFill="1" applyAlignment="1">
      <alignment horizontal="center"/>
    </xf>
    <xf numFmtId="166" fontId="15" fillId="9" borderId="0" xfId="0" applyNumberFormat="1" applyFont="1" applyFill="1" applyAlignment="1">
      <alignment horizontal="center"/>
    </xf>
    <xf numFmtId="165" fontId="3" fillId="9" borderId="0" xfId="0" applyNumberFormat="1" applyFont="1" applyFill="1" applyAlignment="1">
      <alignment horizontal="center"/>
    </xf>
    <xf numFmtId="166" fontId="3" fillId="9" borderId="0" xfId="0" applyNumberFormat="1" applyFont="1" applyFill="1" applyAlignment="1">
      <alignment horizontal="center"/>
    </xf>
    <xf numFmtId="2" fontId="13" fillId="0" borderId="0" xfId="0" applyNumberFormat="1" applyFont="1" applyAlignment="1">
      <alignment horizontal="center"/>
    </xf>
    <xf numFmtId="0" fontId="0" fillId="0" borderId="0" xfId="0"/>
    <xf numFmtId="0" fontId="6" fillId="0" borderId="0" xfId="0" applyFont="1" applyAlignment="1">
      <alignment horizontal="right"/>
    </xf>
    <xf numFmtId="2" fontId="0" fillId="2" borderId="0" xfId="0" applyNumberFormat="1" applyFill="1"/>
    <xf numFmtId="0" fontId="5" fillId="7" borderId="0" xfId="0" applyFont="1" applyFill="1" applyAlignment="1">
      <alignment horizontal="center"/>
    </xf>
    <xf numFmtId="2" fontId="14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3" borderId="0" xfId="0" applyFont="1" applyFill="1" applyBorder="1" applyAlignment="1">
      <alignment horizontal="center"/>
    </xf>
    <xf numFmtId="2" fontId="10" fillId="3" borderId="0" xfId="0" applyNumberFormat="1" applyFont="1" applyFill="1" applyBorder="1" applyAlignment="1">
      <alignment horizontal="center"/>
    </xf>
    <xf numFmtId="0" fontId="8" fillId="4" borderId="10" xfId="0" applyFont="1" applyFill="1" applyBorder="1" applyAlignment="1">
      <alignment horizontal="center"/>
    </xf>
    <xf numFmtId="2" fontId="13" fillId="7" borderId="0" xfId="0" applyNumberFormat="1" applyFont="1" applyFill="1" applyAlignment="1">
      <alignment horizontal="center"/>
    </xf>
    <xf numFmtId="2" fontId="13" fillId="8" borderId="0" xfId="0" applyNumberFormat="1" applyFont="1" applyFill="1" applyAlignment="1">
      <alignment horizontal="center"/>
    </xf>
    <xf numFmtId="0" fontId="5" fillId="6" borderId="1" xfId="0" applyFont="1" applyFill="1" applyBorder="1"/>
    <xf numFmtId="0" fontId="5" fillId="5" borderId="1" xfId="0" applyFont="1" applyFill="1" applyBorder="1" applyAlignment="1">
      <alignment horizontal="center"/>
    </xf>
    <xf numFmtId="2" fontId="13" fillId="5" borderId="0" xfId="0" applyNumberFormat="1" applyFont="1" applyFill="1" applyAlignment="1">
      <alignment horizontal="center"/>
    </xf>
    <xf numFmtId="0" fontId="2" fillId="5" borderId="3" xfId="0" applyFont="1" applyFill="1" applyBorder="1" applyAlignment="1"/>
    <xf numFmtId="0" fontId="0" fillId="5" borderId="0" xfId="0" applyFill="1" applyBorder="1" applyAlignment="1"/>
    <xf numFmtId="0" fontId="0" fillId="5" borderId="4" xfId="0" applyFill="1" applyBorder="1" applyAlignment="1"/>
    <xf numFmtId="0" fontId="2" fillId="5" borderId="7" xfId="0" applyFont="1" applyFill="1" applyBorder="1" applyAlignment="1"/>
    <xf numFmtId="0" fontId="0" fillId="5" borderId="6" xfId="0" applyFill="1" applyBorder="1" applyAlignment="1"/>
    <xf numFmtId="0" fontId="0" fillId="5" borderId="8" xfId="0" applyFill="1" applyBorder="1" applyAlignment="1"/>
    <xf numFmtId="0" fontId="2" fillId="0" borderId="11" xfId="0" applyFont="1" applyBorder="1" applyAlignment="1"/>
    <xf numFmtId="0" fontId="0" fillId="0" borderId="5" xfId="0" applyBorder="1" applyAlignment="1"/>
    <xf numFmtId="0" fontId="0" fillId="0" borderId="12" xfId="0" applyBorder="1" applyAlignment="1"/>
    <xf numFmtId="0" fontId="2" fillId="0" borderId="3" xfId="0" applyFont="1" applyBorder="1" applyAlignment="1"/>
    <xf numFmtId="0" fontId="0" fillId="0" borderId="0" xfId="0" applyBorder="1" applyAlignment="1"/>
    <xf numFmtId="0" fontId="0" fillId="0" borderId="4" xfId="0" applyBorder="1" applyAlignment="1"/>
    <xf numFmtId="0" fontId="2" fillId="0" borderId="7" xfId="0" applyFont="1" applyBorder="1" applyAlignment="1"/>
    <xf numFmtId="0" fontId="0" fillId="0" borderId="6" xfId="0" applyBorder="1" applyAlignment="1"/>
    <xf numFmtId="0" fontId="0" fillId="0" borderId="8" xfId="0" applyBorder="1" applyAlignment="1"/>
    <xf numFmtId="0" fontId="2" fillId="5" borderId="11" xfId="0" applyFont="1" applyFill="1" applyBorder="1" applyAlignment="1"/>
    <xf numFmtId="0" fontId="0" fillId="5" borderId="5" xfId="0" applyFill="1" applyBorder="1" applyAlignment="1"/>
    <xf numFmtId="0" fontId="0" fillId="5" borderId="12" xfId="0" applyFill="1" applyBorder="1" applyAlignment="1"/>
    <xf numFmtId="0" fontId="2" fillId="8" borderId="11" xfId="0" applyFont="1" applyFill="1" applyBorder="1" applyAlignment="1"/>
    <xf numFmtId="0" fontId="0" fillId="8" borderId="5" xfId="0" applyFill="1" applyBorder="1" applyAlignment="1"/>
    <xf numFmtId="0" fontId="0" fillId="8" borderId="12" xfId="0" applyFill="1" applyBorder="1" applyAlignment="1"/>
    <xf numFmtId="0" fontId="2" fillId="8" borderId="3" xfId="0" applyFont="1" applyFill="1" applyBorder="1" applyAlignment="1"/>
    <xf numFmtId="0" fontId="0" fillId="8" borderId="0" xfId="0" applyFill="1" applyBorder="1" applyAlignment="1"/>
    <xf numFmtId="0" fontId="0" fillId="8" borderId="4" xfId="0" applyFill="1" applyBorder="1" applyAlignment="1"/>
    <xf numFmtId="0" fontId="2" fillId="8" borderId="7" xfId="0" applyFont="1" applyFill="1" applyBorder="1" applyAlignment="1"/>
    <xf numFmtId="0" fontId="0" fillId="8" borderId="6" xfId="0" applyFill="1" applyBorder="1" applyAlignment="1"/>
    <xf numFmtId="0" fontId="0" fillId="8" borderId="8" xfId="0" applyFill="1" applyBorder="1" applyAlignment="1"/>
    <xf numFmtId="0" fontId="0" fillId="0" borderId="0" xfId="0" applyAlignment="1"/>
    <xf numFmtId="0" fontId="2" fillId="0" borderId="0" xfId="0" applyFont="1" applyAlignment="1"/>
    <xf numFmtId="0" fontId="6" fillId="0" borderId="2" xfId="0" applyFont="1" applyBorder="1" applyAlignment="1">
      <alignment horizontal="right"/>
    </xf>
    <xf numFmtId="0" fontId="6" fillId="0" borderId="9" xfId="0" applyFont="1" applyBorder="1" applyAlignment="1">
      <alignment horizontal="right"/>
    </xf>
    <xf numFmtId="0" fontId="2" fillId="3" borderId="0" xfId="0" applyFont="1" applyFill="1" applyAlignment="1">
      <alignment horizontal="right"/>
    </xf>
  </cellXfs>
  <cellStyles count="5">
    <cellStyle name="Lien hypertexte 2" xfId="3"/>
    <cellStyle name="Monétaire 2" xfId="1"/>
    <cellStyle name="Normal" xfId="0" builtinId="0"/>
    <cellStyle name="Normal 2" xfId="2"/>
    <cellStyle name="Normal 3" xfId="4"/>
  </cellStyles>
  <dxfs count="0"/>
  <tableStyles count="0" defaultTableStyle="TableStyleMedium9" defaultPivotStyle="PivotStyleLight16"/>
  <colors>
    <mruColors>
      <color rgb="FFFFFF99"/>
      <color rgb="FF66FFFF"/>
      <color rgb="FF00FFFF"/>
      <color rgb="FFFFFFCC"/>
      <color rgb="FFCCFFFF"/>
      <color rgb="FFCCFF99"/>
      <color rgb="FF99FF33"/>
      <color rgb="FF0000CC"/>
      <color rgb="FF00FF00"/>
      <color rgb="FFFF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381000</xdr:colOff>
      <xdr:row>1</xdr:row>
      <xdr:rowOff>114300</xdr:rowOff>
    </xdr:from>
    <xdr:to>
      <xdr:col>10</xdr:col>
      <xdr:colOff>428625</xdr:colOff>
      <xdr:row>13</xdr:row>
      <xdr:rowOff>95250</xdr:rowOff>
    </xdr:to>
    <xdr:cxnSp macro="">
      <xdr:nvCxnSpPr>
        <xdr:cNvPr id="3" name="Connecteur droit avec flèche 2"/>
        <xdr:cNvCxnSpPr/>
      </xdr:nvCxnSpPr>
      <xdr:spPr>
        <a:xfrm>
          <a:off x="11972925" y="276225"/>
          <a:ext cx="47625" cy="19240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638175</xdr:colOff>
      <xdr:row>2</xdr:row>
      <xdr:rowOff>47625</xdr:rowOff>
    </xdr:from>
    <xdr:to>
      <xdr:col>14</xdr:col>
      <xdr:colOff>257175</xdr:colOff>
      <xdr:row>13</xdr:row>
      <xdr:rowOff>95250</xdr:rowOff>
    </xdr:to>
    <xdr:cxnSp macro="">
      <xdr:nvCxnSpPr>
        <xdr:cNvPr id="5" name="Connecteur droit avec flèche 4"/>
        <xdr:cNvCxnSpPr/>
      </xdr:nvCxnSpPr>
      <xdr:spPr>
        <a:xfrm flipH="1">
          <a:off x="12230100" y="371475"/>
          <a:ext cx="2667000" cy="18288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733425</xdr:colOff>
      <xdr:row>14</xdr:row>
      <xdr:rowOff>57150</xdr:rowOff>
    </xdr:from>
    <xdr:to>
      <xdr:col>13</xdr:col>
      <xdr:colOff>47625</xdr:colOff>
      <xdr:row>15</xdr:row>
      <xdr:rowOff>104775</xdr:rowOff>
    </xdr:to>
    <xdr:cxnSp macro="">
      <xdr:nvCxnSpPr>
        <xdr:cNvPr id="7" name="Connecteur droit avec flèche 6"/>
        <xdr:cNvCxnSpPr/>
      </xdr:nvCxnSpPr>
      <xdr:spPr>
        <a:xfrm flipH="1" flipV="1">
          <a:off x="12325350" y="2324100"/>
          <a:ext cx="1600200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942975</xdr:colOff>
      <xdr:row>0</xdr:row>
      <xdr:rowOff>114300</xdr:rowOff>
    </xdr:from>
    <xdr:to>
      <xdr:col>9</xdr:col>
      <xdr:colOff>257175</xdr:colOff>
      <xdr:row>2</xdr:row>
      <xdr:rowOff>104775</xdr:rowOff>
    </xdr:to>
    <xdr:cxnSp macro="">
      <xdr:nvCxnSpPr>
        <xdr:cNvPr id="9" name="Connecteur droit avec flèche 8"/>
        <xdr:cNvCxnSpPr/>
      </xdr:nvCxnSpPr>
      <xdr:spPr>
        <a:xfrm flipV="1">
          <a:off x="3924300" y="114300"/>
          <a:ext cx="6115050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0-HEURE%20HOMMES%20SEMAINE/HEURE%20HOMMES%20A%20ENTRER/JANV%202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FORM%20Z-ESTIMEE%20+%20FACTURE%20A%20FAIRE%20DIVER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RON%20MODELE%20TOUS%20LES%20MOI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NIL%20AVRIL%202009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JUIN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0-ESTIME%20EXTERIEUR%20UNITED+%20RESERVATION%20RHEAULT/00-ESTIMEE%20L-DISTANCE%20AVEC%20DOSSIER/0-RHEAULT%20DEMENAGEMENT%20MODELE3/donnees/1-HEURE%20HOMMES%20SEMAINE/HEURE%20HOMMES%20A%20ENTRER/JANV%20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2">
    <tabColor theme="1"/>
  </sheetPr>
  <dimension ref="A1:V152"/>
  <sheetViews>
    <sheetView tabSelected="1" workbookViewId="0">
      <selection activeCell="F29" sqref="F29"/>
    </sheetView>
  </sheetViews>
  <sheetFormatPr baseColWidth="10" defaultRowHeight="12.75"/>
  <cols>
    <col min="1" max="1" width="17.140625" customWidth="1"/>
    <col min="2" max="2" width="27.5703125" customWidth="1"/>
    <col min="3" max="3" width="15.28515625" customWidth="1"/>
    <col min="4" max="4" width="11.42578125" customWidth="1"/>
    <col min="5" max="5" width="18.28515625" customWidth="1"/>
    <col min="6" max="6" width="11.42578125" style="25"/>
    <col min="7" max="7" width="11.42578125" style="31"/>
    <col min="8" max="8" width="22.7109375" customWidth="1"/>
    <col min="10" max="10" width="27.140625" customWidth="1"/>
  </cols>
  <sheetData>
    <row r="1" spans="1:15">
      <c r="A1" s="24" t="s">
        <v>2</v>
      </c>
      <c r="B1" s="24" t="s">
        <v>7</v>
      </c>
      <c r="C1" s="40" t="s">
        <v>6</v>
      </c>
      <c r="D1" s="38" t="s">
        <v>4</v>
      </c>
      <c r="E1" s="38" t="s">
        <v>1</v>
      </c>
      <c r="F1" s="38" t="s">
        <v>5</v>
      </c>
      <c r="G1" s="5"/>
      <c r="H1" s="75" t="s">
        <v>0</v>
      </c>
      <c r="I1" s="76"/>
      <c r="J1" s="26">
        <v>42142</v>
      </c>
      <c r="K1" s="15">
        <f>IF(ISERROR(VLOOKUP(J1,'TARRIFF+HR DEM'!A2:C5,3,0)),"126.00",VLOOKUP(J1,'TARRIFF+HR DEM'!A2:C5,3,0))</f>
        <v>134.85</v>
      </c>
      <c r="L1" s="6">
        <f>IF(ISERROR(VLOOKUP(J1,'TARRIFF+HR DEM'!A3:E5,4,0))," 8.00",VLOOKUP(J1,'TARRIFF+HR DEM'!A3:E5,4,0))</f>
        <v>7</v>
      </c>
      <c r="M1" s="6">
        <f>IF(ISERROR(VLOOKUP(J1,'TARRIFF+HR DEM'!A3:E5,5,0)),"0.50",VLOOKUP(J1,'TARRIFF+HR DEM'!A3:E5,5,0))</f>
        <v>0.8</v>
      </c>
      <c r="O1" s="34">
        <v>3</v>
      </c>
    </row>
    <row r="2" spans="1:15">
      <c r="A2" s="16">
        <f>B2</f>
        <v>41640</v>
      </c>
      <c r="B2" s="17">
        <v>41640</v>
      </c>
      <c r="C2" s="10">
        <v>156.75</v>
      </c>
      <c r="D2" s="18">
        <v>8</v>
      </c>
      <c r="E2" s="18">
        <v>0.5</v>
      </c>
      <c r="F2" s="19">
        <v>150</v>
      </c>
      <c r="K2" s="3"/>
      <c r="L2" s="14" t="s">
        <v>8</v>
      </c>
      <c r="M2" s="13" t="s">
        <v>1</v>
      </c>
      <c r="O2" s="37" t="s">
        <v>9</v>
      </c>
    </row>
    <row r="3" spans="1:15" s="21" customFormat="1" ht="13.5" thickBot="1">
      <c r="A3" s="27">
        <f t="shared" ref="A3" si="0">B3</f>
        <v>42142</v>
      </c>
      <c r="B3" s="26">
        <v>42142</v>
      </c>
      <c r="C3" s="28">
        <v>134.85</v>
      </c>
      <c r="D3" s="39">
        <v>7</v>
      </c>
      <c r="E3" s="39">
        <v>0.8</v>
      </c>
      <c r="F3" s="19">
        <v>150</v>
      </c>
      <c r="G3" s="31"/>
      <c r="H3"/>
      <c r="I3"/>
      <c r="J3"/>
      <c r="K3" s="7"/>
      <c r="L3"/>
      <c r="M3"/>
      <c r="N3"/>
    </row>
    <row r="4" spans="1:15">
      <c r="A4" s="29">
        <f t="shared" ref="A4" si="1">B4</f>
        <v>42171</v>
      </c>
      <c r="B4" s="26">
        <v>42171</v>
      </c>
      <c r="C4" s="28">
        <v>134.85</v>
      </c>
      <c r="D4" s="39">
        <v>7</v>
      </c>
      <c r="E4" s="39">
        <v>0.8</v>
      </c>
      <c r="F4" s="19">
        <v>150</v>
      </c>
      <c r="J4" s="64" t="s">
        <v>21</v>
      </c>
      <c r="K4" s="65"/>
      <c r="L4" s="65"/>
      <c r="M4" s="66"/>
    </row>
    <row r="5" spans="1:15">
      <c r="A5" s="11">
        <f t="shared" ref="A5" si="2">B5</f>
        <v>41895</v>
      </c>
      <c r="B5" s="12">
        <v>41895</v>
      </c>
      <c r="C5" s="22">
        <v>110</v>
      </c>
      <c r="D5" s="39">
        <v>8</v>
      </c>
      <c r="E5" s="39">
        <v>0.5</v>
      </c>
      <c r="F5" s="19">
        <v>75</v>
      </c>
      <c r="J5" s="67" t="s">
        <v>24</v>
      </c>
      <c r="K5" s="68"/>
      <c r="L5" s="68"/>
      <c r="M5" s="69"/>
    </row>
    <row r="6" spans="1:15" ht="13.5" thickBot="1">
      <c r="D6" s="4"/>
      <c r="E6" s="4"/>
      <c r="F6" s="4"/>
      <c r="J6" s="70" t="s">
        <v>23</v>
      </c>
      <c r="K6" s="71"/>
      <c r="L6" s="71"/>
      <c r="M6" s="72"/>
    </row>
    <row r="7" spans="1:15" ht="13.5" thickBot="1">
      <c r="K7" s="7"/>
    </row>
    <row r="8" spans="1:15">
      <c r="A8" s="73"/>
      <c r="B8" s="73"/>
      <c r="C8" s="73"/>
      <c r="D8" s="73"/>
      <c r="E8" s="73"/>
      <c r="F8" s="73"/>
      <c r="G8" s="73"/>
      <c r="J8" s="52" t="s">
        <v>18</v>
      </c>
      <c r="K8" s="53"/>
      <c r="L8" s="53"/>
      <c r="M8" s="53"/>
      <c r="N8" s="54"/>
    </row>
    <row r="9" spans="1:15">
      <c r="A9" s="74" t="s">
        <v>17</v>
      </c>
      <c r="B9" s="73"/>
      <c r="C9" s="73"/>
      <c r="D9" s="73"/>
      <c r="E9" s="73"/>
      <c r="F9" s="73"/>
      <c r="G9" s="73"/>
      <c r="J9" s="55" t="s">
        <v>19</v>
      </c>
      <c r="K9" s="56"/>
      <c r="L9" s="56"/>
      <c r="M9" s="56"/>
      <c r="N9" s="57"/>
    </row>
    <row r="10" spans="1:15" ht="13.5" thickBot="1">
      <c r="A10" s="73"/>
      <c r="B10" s="73"/>
      <c r="C10" s="73"/>
      <c r="D10" s="73"/>
      <c r="E10" s="73"/>
      <c r="F10" s="73"/>
      <c r="G10" s="73"/>
      <c r="J10" s="58" t="s">
        <v>20</v>
      </c>
      <c r="K10" s="59"/>
      <c r="L10" s="59"/>
      <c r="M10" s="59"/>
      <c r="N10" s="60"/>
    </row>
    <row r="11" spans="1:15">
      <c r="A11" s="74" t="s">
        <v>15</v>
      </c>
      <c r="B11" s="73"/>
      <c r="C11" s="73"/>
      <c r="D11" s="73"/>
      <c r="E11" s="73"/>
      <c r="F11" s="73"/>
      <c r="G11" s="73"/>
      <c r="K11" s="7"/>
    </row>
    <row r="12" spans="1:15">
      <c r="A12" s="74" t="s">
        <v>16</v>
      </c>
      <c r="B12" s="73"/>
      <c r="C12" s="73"/>
      <c r="D12" s="73"/>
      <c r="E12" s="73"/>
      <c r="F12" s="73"/>
      <c r="G12" s="73"/>
      <c r="K12" s="7"/>
    </row>
    <row r="13" spans="1:15">
      <c r="A13" s="73"/>
      <c r="B13" s="73"/>
      <c r="C13" s="73"/>
      <c r="D13" s="73"/>
      <c r="E13" s="73"/>
      <c r="F13" s="73"/>
      <c r="G13" s="73"/>
      <c r="K13" s="7"/>
      <c r="L13" s="43" t="s">
        <v>14</v>
      </c>
      <c r="M13" s="44" t="s">
        <v>11</v>
      </c>
      <c r="N13" s="9" t="s">
        <v>12</v>
      </c>
      <c r="O13" s="44" t="s">
        <v>13</v>
      </c>
    </row>
    <row r="14" spans="1:15">
      <c r="A14" s="73"/>
      <c r="B14" s="73"/>
      <c r="C14" s="73"/>
      <c r="D14" s="73"/>
      <c r="E14" s="73"/>
      <c r="F14" s="73"/>
      <c r="G14" s="73"/>
      <c r="J14" s="77"/>
      <c r="L14" s="36">
        <v>1</v>
      </c>
      <c r="M14" s="30">
        <v>75</v>
      </c>
      <c r="N14" s="41">
        <v>100</v>
      </c>
      <c r="O14" s="45">
        <v>120</v>
      </c>
    </row>
    <row r="15" spans="1:15">
      <c r="I15" s="33">
        <f>K1/3/115.595*100</f>
        <v>38.885764955231622</v>
      </c>
      <c r="J15" s="32" t="s">
        <v>10</v>
      </c>
      <c r="K15" s="35">
        <f>SUMPRODUCT((--({1;2;3}=O1)),(M14:M16))</f>
        <v>110</v>
      </c>
      <c r="L15" s="36">
        <v>2</v>
      </c>
      <c r="M15" s="30">
        <v>85</v>
      </c>
      <c r="N15" s="41">
        <v>110</v>
      </c>
      <c r="O15" s="45">
        <v>130</v>
      </c>
    </row>
    <row r="16" spans="1:15">
      <c r="K16" s="7"/>
      <c r="L16" s="36">
        <v>3</v>
      </c>
      <c r="M16" s="30">
        <v>110</v>
      </c>
      <c r="N16" s="42">
        <v>134.85</v>
      </c>
      <c r="O16" s="45">
        <v>156.75</v>
      </c>
    </row>
    <row r="17" spans="9:14" ht="13.5" thickBot="1">
      <c r="I17" s="20"/>
      <c r="K17" s="7"/>
    </row>
    <row r="18" spans="9:14">
      <c r="J18" s="61" t="s">
        <v>22</v>
      </c>
      <c r="K18" s="62"/>
      <c r="L18" s="62"/>
      <c r="M18" s="62"/>
      <c r="N18" s="63"/>
    </row>
    <row r="19" spans="9:14">
      <c r="J19" s="46" t="s">
        <v>25</v>
      </c>
      <c r="K19" s="47"/>
      <c r="L19" s="47"/>
      <c r="M19" s="47"/>
      <c r="N19" s="48"/>
    </row>
    <row r="20" spans="9:14" ht="13.5" thickBot="1">
      <c r="J20" s="49" t="s">
        <v>26</v>
      </c>
      <c r="K20" s="50"/>
      <c r="L20" s="50"/>
      <c r="M20" s="50"/>
      <c r="N20" s="51"/>
    </row>
    <row r="21" spans="9:14">
      <c r="K21" s="7"/>
    </row>
    <row r="22" spans="9:14">
      <c r="K22" s="7"/>
    </row>
    <row r="34" spans="1:15">
      <c r="K34" s="2"/>
    </row>
    <row r="35" spans="1:15">
      <c r="L35" s="21"/>
    </row>
    <row r="36" spans="1:15">
      <c r="H36" s="21"/>
      <c r="I36" s="21"/>
      <c r="J36" s="21"/>
      <c r="K36" s="1" t="s">
        <v>3</v>
      </c>
      <c r="M36" s="21"/>
    </row>
    <row r="37" spans="1:15">
      <c r="K37" s="1" t="s">
        <v>3</v>
      </c>
      <c r="L37" s="1"/>
      <c r="N37" s="21"/>
      <c r="O37" s="21"/>
    </row>
    <row r="38" spans="1:15">
      <c r="L38" s="1"/>
    </row>
    <row r="42" spans="1:15" s="21" customFormat="1">
      <c r="A42"/>
      <c r="B42"/>
      <c r="C42"/>
      <c r="D42"/>
      <c r="E42"/>
      <c r="F42" s="25"/>
      <c r="G42" s="31"/>
      <c r="H42"/>
      <c r="I42"/>
      <c r="J42"/>
      <c r="K42"/>
      <c r="L42"/>
      <c r="M42"/>
      <c r="N42"/>
      <c r="O42"/>
    </row>
    <row r="142" spans="15:15">
      <c r="O142" s="23"/>
    </row>
    <row r="146" spans="1:22">
      <c r="O146" s="8"/>
    </row>
    <row r="147" spans="1:22">
      <c r="O147" s="8"/>
      <c r="P147" s="23"/>
      <c r="Q147" s="23"/>
      <c r="R147" s="23"/>
      <c r="S147" s="23"/>
      <c r="T147" s="23"/>
      <c r="U147" s="23"/>
      <c r="V147" s="23"/>
    </row>
    <row r="150" spans="1:22" s="8" customFormat="1">
      <c r="A150"/>
      <c r="B150"/>
      <c r="C150"/>
      <c r="D150"/>
      <c r="E150"/>
      <c r="F150" s="25"/>
      <c r="G150" s="31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</row>
    <row r="151" spans="1:22" s="8" customFormat="1">
      <c r="A151"/>
      <c r="B151"/>
      <c r="C151"/>
      <c r="D151"/>
      <c r="E151"/>
      <c r="F151" s="25"/>
      <c r="G151" s="31"/>
      <c r="H151"/>
      <c r="I151"/>
      <c r="J151"/>
      <c r="K151"/>
      <c r="L151"/>
      <c r="M151"/>
      <c r="N151"/>
      <c r="O151"/>
    </row>
    <row r="152" spans="1:22">
      <c r="P152" s="8"/>
      <c r="Q152" s="8"/>
      <c r="R152" s="8"/>
      <c r="S152" s="8"/>
      <c r="T152" s="8"/>
      <c r="U152" s="8"/>
      <c r="V152" s="8"/>
    </row>
  </sheetData>
  <mergeCells count="17">
    <mergeCell ref="A12:G12"/>
    <mergeCell ref="A13:G13"/>
    <mergeCell ref="A14:G14"/>
    <mergeCell ref="H1:I1"/>
    <mergeCell ref="A8:G8"/>
    <mergeCell ref="A9:G9"/>
    <mergeCell ref="J4:M4"/>
    <mergeCell ref="J5:M5"/>
    <mergeCell ref="J6:M6"/>
    <mergeCell ref="A10:G10"/>
    <mergeCell ref="A11:G11"/>
    <mergeCell ref="J19:N19"/>
    <mergeCell ref="J20:N20"/>
    <mergeCell ref="J8:N8"/>
    <mergeCell ref="J9:N9"/>
    <mergeCell ref="J10:N10"/>
    <mergeCell ref="J18:N18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TARRIFF+HR DEM</vt:lpstr>
      <vt:lpstr>Feuil1</vt:lpstr>
      <vt:lpstr>Feuil2</vt:lpstr>
    </vt:vector>
  </TitlesOfParts>
  <Company>RHEAULT DEMENAGEMENT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X</cp:lastModifiedBy>
  <cp:lastPrinted>2015-03-26T18:56:14Z</cp:lastPrinted>
  <dcterms:created xsi:type="dcterms:W3CDTF">2001-11-07T19:30:56Z</dcterms:created>
  <dcterms:modified xsi:type="dcterms:W3CDTF">2015-03-26T20:42:21Z</dcterms:modified>
</cp:coreProperties>
</file>