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nald\Desktop\"/>
    </mc:Choice>
  </mc:AlternateContent>
  <bookViews>
    <workbookView xWindow="0" yWindow="0" windowWidth="28800" windowHeight="13665"/>
  </bookViews>
  <sheets>
    <sheet name="ENTESTTRER N-CLIENT+VILLE" sheetId="2" r:id="rId1"/>
    <sheet name="Feuil1" sheetId="1" r:id="rId2"/>
  </sheets>
  <functionGroups builtInGroupCount="18"/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CAL03">#REF!</definedName>
    <definedName name="_CAL1">#REF!</definedName>
    <definedName name="_NOM1">#REF!</definedName>
    <definedName name="ACCOMPTE">'[1]EMPLOYEE LISTE NON'!$F$23:$F$25</definedName>
    <definedName name="AJOUTEE">'[1]EMPLOYEE LISTE NON'!$C$1:$C$17</definedName>
    <definedName name="ANN" localSheetId="0">'[2]EMPLOYEE LISTE'!#REF!</definedName>
    <definedName name="ANN">'[1] EMPLOYE LISTE BONNE'!#REF!</definedName>
    <definedName name="ASS">'[1] EMPLOYE LISTE BONNE'!$M$61:$M$65</definedName>
    <definedName name="AVANCE">'[3]EMPLOYEE LISTE'!$H$23:$H$94</definedName>
    <definedName name="CALEND">#REF!</definedName>
    <definedName name="CALEND1">#REF!</definedName>
    <definedName name="CASH">'[1]EMPLOYEE LISTE NON'!$F$28:$F$30</definedName>
    <definedName name="CHARGEM">'[1] EMPLOYE LISTE BONNE'!$M$23:$M$54</definedName>
    <definedName name="CONCLU" localSheetId="0">'[2]EMPLOYEE LISTE'!$K$52:$K$58</definedName>
    <definedName name="CONCLU">'[1] EMPLOYE LISTE BONNE'!$K$52:$K$58</definedName>
    <definedName name="CONCLURE" localSheetId="0">'[2]EMPLOYEE LISTE'!#REF!</definedName>
    <definedName name="CONCLURE">'[1] EMPLOYE LISTE BONNE'!#REF!</definedName>
    <definedName name="CONCLUSION" localSheetId="0">'[2]EMPLOYEE LISTE'!#REF!</definedName>
    <definedName name="CONCLUSION">'[1] EMPLOYE LISTE BONNE'!#REF!</definedName>
    <definedName name="CONCLUT" localSheetId="0">'[2]EMPLOYEE LISTE'!$K$56:$K$58</definedName>
    <definedName name="CONCLUT">'[1] EMPLOYE LISTE BONNE'!$K$56:$K$58</definedName>
    <definedName name="COUTASS" localSheetId="0">'[2]EMPLOYEE LISTE'!$D$16:$D$19</definedName>
    <definedName name="COUTASS">'[1] EMPLOYE LISTE BONNE'!$D$16:$D$19</definedName>
    <definedName name="DA" localSheetId="0">'[2]EMPLOYEE LISTE'!#REF!</definedName>
    <definedName name="DA">'[1] EMPLOYE LISTE BONNE'!#REF!</definedName>
    <definedName name="DAT" localSheetId="0">'[2]EMPLOYEE LISTE'!#REF!</definedName>
    <definedName name="DAT">'[1] EMPLOYE LISTE BONNE'!#REF!</definedName>
    <definedName name="DATESPRIX">'[4]DATE-TAUX'!$B$2:$B$64</definedName>
    <definedName name="DEP">#REF!</definedName>
    <definedName name="DEPR">#REF!</definedName>
    <definedName name="DEPRI">#REF!</definedName>
    <definedName name="DEPRIM">#REF!</definedName>
    <definedName name="DESTIN" localSheetId="0">'[2]EMPLOYEE LISTE'!$P$2:$P$43</definedName>
    <definedName name="DESTIN">'[1] EMPLOYE LISTE BONNE'!$P$2:$P$49</definedName>
    <definedName name="DESTINAT">'[1] EMPLOYE LISTE BONNE'!$P$2:$P$49</definedName>
    <definedName name="DIP" localSheetId="0">'[2]ESTIME-DEVIS'!#REF!</definedName>
    <definedName name="DIP">'[1]ESTIME-DEVIS'!#REF!</definedName>
    <definedName name="DISTVIL">#REF!</definedName>
    <definedName name="DISVIL">#REF!</definedName>
    <definedName name="DIVERS" localSheetId="0">'[2]EMPLOYEE LISTE'!#REF!</definedName>
    <definedName name="DIVERS">'[1] EMPLOYE LISTE BONNE'!#REF!</definedName>
    <definedName name="efsad">#REF!</definedName>
    <definedName name="EGA" localSheetId="0">'[2]EMPLOYEE LISTE'!#REF!</definedName>
    <definedName name="EGA">'[1] EMPLOYE LISTE BONNE'!#REF!</definedName>
    <definedName name="EM">'[5]EMPLOYEE LISTE'!$B$5:$B$55</definedName>
    <definedName name="EMOLOYEE" localSheetId="0">'[2]EMPLOYEE LISTE'!#REF!</definedName>
    <definedName name="EMOLOYEE">'[1] EMPLOYE LISTE BONNE'!#REF!</definedName>
    <definedName name="EMPLE">'[1] EMPLOYE LISTE BONNE'!$B$7:$B$137</definedName>
    <definedName name="EMPLOIE">#REF!</definedName>
    <definedName name="emploier">#REF!</definedName>
    <definedName name="EMPLOTEE">'[3]EMPLOYEE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'[6]EMPLOYEE LISTE'!$B$4:$B$47</definedName>
    <definedName name="EMPLOYERR">#REF!</definedName>
    <definedName name="EMPLOYEUR">#REF!</definedName>
    <definedName name="EMPNOM" localSheetId="0">'[2]EMPLOYEE LISTE'!$B$2:$B$113</definedName>
    <definedName name="EMPNOM">'[1] EMPLOYE LISTE BONNE'!$B$2:$B$138</definedName>
    <definedName name="ENTREPOT" localSheetId="0">'[2]EMPLOYEE LISTE'!$D$50:$D$69</definedName>
    <definedName name="ENTREPOT">'[1] EMPLOYE LISTE BONNE'!$D$50:$D$72</definedName>
    <definedName name="ESGAR" localSheetId="0">'[2]EMPLOYEE LISTE'!#REF!</definedName>
    <definedName name="ESGAR">'[1] EMPLOYE LISTE BONNE'!#REF!</definedName>
    <definedName name="ESTGAR" localSheetId="0">'[2]EMPLOYEE LISTE'!#REF!</definedName>
    <definedName name="ESTGAR">'[1] EMPLOYE LISTE BONNE'!#REF!</definedName>
    <definedName name="ETATC" localSheetId="0">'[2]EMPLOYEE LISTE'!$K$45:$K$48</definedName>
    <definedName name="ETATC">'[1] EMPLOYE LISTE BONNE'!$K$45:$K$48</definedName>
    <definedName name="EVALUATION" localSheetId="0">'[2]EMPLOYEE LISTE'!$G$6:$G$21</definedName>
    <definedName name="EVALUATION">'[1] EMPLOYE LISTE BONNE'!$G$6:$G$21</definedName>
    <definedName name="FAIRE" localSheetId="0">'[2]EMPLOYEE LISTE'!$P$62:$P$75</definedName>
    <definedName name="FAIRE">'[1] EMPLOYE LISTE BONNE'!$P$68:$P$81</definedName>
    <definedName name="FOURNIS" localSheetId="0">[2]FOURNISSEUR!$A$1:$A$47</definedName>
    <definedName name="FOURNIS">[1]FOURNISSEUR!$A$1:$A$49</definedName>
    <definedName name="FOURNISEUR" localSheetId="0">[2]FOURNISSEUR!$A$1:$A$53</definedName>
    <definedName name="FOURNISEUR">[1]FOURNISSEUR!$A$1:$A$55</definedName>
    <definedName name="FOURNISSEUR">#REF!</definedName>
    <definedName name="FOURNISSEURS" localSheetId="0">[2]FOURNISSEUR!$A$1:$A$52</definedName>
    <definedName name="FOURNISSEURS">[1]FOURNISSEUR!$A$1:$A$54</definedName>
    <definedName name="GOSS" localSheetId="0">'[2]EMPLOYEE LISTE'!$B$2:$B$113</definedName>
    <definedName name="GOSS">'[1] EMPLOYE LISTE BONNE'!$B$2:$B$138</definedName>
    <definedName name="GOSSE" localSheetId="0">'[2]EMPLOYEE LISTE'!$B$2:$B$113</definedName>
    <definedName name="GOSSE">'[1] EMPLOYE LISTE BONNE'!$B$2:$B$138</definedName>
    <definedName name="HER" localSheetId="0">'[2]EMPLOYEE LISTE'!#REF!</definedName>
    <definedName name="HER">'[1] EMPLOYE LISTE BONNE'!#REF!</definedName>
    <definedName name="HERES" localSheetId="0">'[2]EMPLOYEE LISTE'!#REF!</definedName>
    <definedName name="HERES">'[1] EMPLOYE LISTE BONNE'!#REF!</definedName>
    <definedName name="HEUR">'[3]EMPLOYEE LISTE'!$L$3:$L$113</definedName>
    <definedName name="HEURE" localSheetId="0">'[2]HEURE+POIDS'!$A$3:$A$44</definedName>
    <definedName name="HEURE">'[1]HEURE+POIDS'!$A$3:$A$44</definedName>
    <definedName name="HJHJK">#REF!</definedName>
    <definedName name="HRS" localSheetId="0">'[2]EMPLOYEE LISTE'!#REF!</definedName>
    <definedName name="HRS">'[1] EMPLOYE LISTE BONNE'!#REF!</definedName>
    <definedName name="HRSE" localSheetId="0">'[2]EMPLOYEE LISTE'!#REF!</definedName>
    <definedName name="HRSE">'[1] EMPLOYE LISTE BONNE'!#REF!</definedName>
    <definedName name="JO" localSheetId="0">'[2]EMPLOYEE LISTE'!#REF!</definedName>
    <definedName name="JO">'[1] EMPLOYE LISTE BONNE'!#REF!</definedName>
    <definedName name="JOU" localSheetId="0">'[2]EMPLOYEE LISTE'!#REF!</definedName>
    <definedName name="JOU">'[1] EMPLOYE LISTE BONNE'!#REF!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 localSheetId="0">'[2]EMPLOYEE LISTE'!#REF!</definedName>
    <definedName name="JOURNEÉ">'[1] EMPLOYE LISTE BONNE'!#REF!</definedName>
    <definedName name="JOURNEE1">#REF!</definedName>
    <definedName name="JOURNEEEEE">#REF!</definedName>
    <definedName name="JOURNEEEEEE">#REF!</definedName>
    <definedName name="JOURNEES">'[7]EMPLOYEE LISTE'!$H$6:$H$14</definedName>
    <definedName name="JOURS" localSheetId="0">'[2]EMPLOYEE LISTE'!#REF!</definedName>
    <definedName name="JOURS">'[1] EMPLOYE LISTE BONNE'!#REF!</definedName>
    <definedName name="JOUTNAL">#REF!</definedName>
    <definedName name="JRS">#REF!</definedName>
    <definedName name="LISTE">#REF!</definedName>
    <definedName name="LISTEEMPL">'[7]EMPLOYEE LISTE'!$B$5:$B$52</definedName>
    <definedName name="LISTES">#REF!</definedName>
    <definedName name="MIN">'[1] EMPLOYE LISTE BONNE'!$M$69:$M$71</definedName>
    <definedName name="MO" localSheetId="0">'[2]EMPLOYEE LISTE'!#REF!</definedName>
    <definedName name="MO">'[1] EMPLOYE LISTE BONNE'!#REF!</definedName>
    <definedName name="NBR" localSheetId="0">'[2]EMPLOYEE LISTE'!#REF!</definedName>
    <definedName name="NBR">'[1] EMPLOYE LISTE BONNE'!#REF!</definedName>
    <definedName name="NBRHOM">'[1] EMPLOYE LISTE BONNE'!$M$74:$M$83</definedName>
    <definedName name="NBRJRS" localSheetId="0">'[2]EMPLOYEE LISTE'!$G$48:$G$52</definedName>
    <definedName name="NBRJRS">'[1] EMPLOYE LISTE BONNE'!$G$50:$G$54</definedName>
    <definedName name="NOEL" localSheetId="0">'[2]EMPLOYEE LISTE'!$K$28:$K$39</definedName>
    <definedName name="NOEL">'[1] EMPLOYE LISTE BONNE'!$K$28:$K$39</definedName>
    <definedName name="NOM">#REF!</definedName>
    <definedName name="NOMMER">#REF!</definedName>
    <definedName name="NOMMER1">#REF!</definedName>
    <definedName name="NOMMERE">#REF!</definedName>
    <definedName name="NOMS">'[7]EMPLOYEE LISTE'!$B$5:$B$52</definedName>
    <definedName name="NOTEPADS" localSheetId="0">'[2]EMPLOYEE LISTE'!$K$4:$K$24</definedName>
    <definedName name="NOTEPADS">'[1] EMPLOYE LISTE BONNE'!$K$4:$K$24</definedName>
    <definedName name="ORIG" localSheetId="0">'[2]EMPLOYEE LISTE'!#REF!</definedName>
    <definedName name="ORIG">'[1] EMPLOYE LISTE BONNE'!#REF!</definedName>
    <definedName name="ORIGINE" localSheetId="0">'[2]EMPLOYEE LISTE'!#REF!</definedName>
    <definedName name="ORIGINE">'[1] EMPLOYE LISTE BONNE'!#REF!</definedName>
    <definedName name="PAR">'[1]EMPLOYEE LISTE NON'!$J$2:$J$5</definedName>
    <definedName name="PLAGE">#REF!</definedName>
    <definedName name="PLAGEV">#REF!</definedName>
    <definedName name="PPOIDS" localSheetId="0">'[2]EMPLOYEE LISTE'!$G$81:$G$101</definedName>
    <definedName name="PPOIDS">'[1] EMPLOYE LISTE BONNE'!$G$83:$G$104</definedName>
    <definedName name="PRODUIT">#REF!</definedName>
    <definedName name="QUOI" localSheetId="0">'[2]EMPLOYEE LISTE'!$D$75:$D$81</definedName>
    <definedName name="QUOI">'[1] EMPLOYE LISTE BONNE'!$D$78:$D$84</definedName>
    <definedName name="RESERVATIONN">'[1] EMPLOYE LISTE BONNE'!$D$88:$D$90</definedName>
    <definedName name="SERV" localSheetId="0">'[2]EMPLOYEE LISTE'!#REF!</definedName>
    <definedName name="SERV">'[1] EMPLOYE LISTE BONNE'!#REF!</definedName>
    <definedName name="SERVI">#REF!</definedName>
    <definedName name="SERVICE" localSheetId="0">'[2]EMPLOYEE LISTE'!$P$48:$P$57</definedName>
    <definedName name="SERVICE">'[1] EMPLOYE LISTE BONNE'!$P$54:$P$63</definedName>
    <definedName name="sss">#REF!</definedName>
    <definedName name="TAXE" localSheetId="0">'[2]EMPLOYEE LISTE'!$D$23:$D$26</definedName>
    <definedName name="TAXE">'[1] EMPLOYE LISTE BONNE'!$D$23:$D$26</definedName>
    <definedName name="TAXES" localSheetId="0">'[2]EMPLOYEE LISTE'!#REF!</definedName>
    <definedName name="TAXES">'[1] EMPLOYE LISTE BONNE'!#REF!</definedName>
    <definedName name="TEEMP">'[1] EMPLOYE LISTE BONNE'!$I$2:$I$99</definedName>
    <definedName name="TEMPSH" localSheetId="0">'[2]EMPLOYEE LISTE'!$I$2:$I$97</definedName>
    <definedName name="TEMPSH">'[1] EMPLOYE LISTE BONNE'!$I$11:$I$99</definedName>
    <definedName name="TEMPSLV">'[1] EMPLOYE LISTE BONNE'!$I$13:$I$69</definedName>
    <definedName name="TEMPSR" localSheetId="0">'[2]EMPLOYEE LISTE'!$E$83:$E$119</definedName>
    <definedName name="TEMPSR">'[1] EMPLOYE LISTE BONNE'!$E$84:$E$125</definedName>
    <definedName name="TEMPSSRR">'[1] EMPLOYE LISTE BONNE'!$E$84:$E$184</definedName>
    <definedName name="TEST">#REF!</definedName>
    <definedName name="TEST1">#REF!</definedName>
    <definedName name="TESTEE">#REF!</definedName>
    <definedName name="TESTES">'[7]EMPLOYEE LISTE'!$B$5:$B$52</definedName>
    <definedName name="VEHICUL" localSheetId="0">'[2]EMPLOYEE LISTE'!$D$73:$D$75</definedName>
    <definedName name="VEHICUL">'[1] EMPLOYE LISTE BONNE'!$D$76:$D$78</definedName>
    <definedName name="VEHICULE" localSheetId="0">'[2]EMPLOYEE LISTE'!$G$24:$G$29</definedName>
    <definedName name="VEHIICUL">'[1] EMPLOYE LISTE BONNE'!$G$24:$G$31</definedName>
    <definedName name="VICBMJKJ">#REF!</definedName>
    <definedName name="VICTOR" localSheetId="0">'[2]EMPLOYEE LISTE'!$P$80:$P$270</definedName>
    <definedName name="VICTOR">'[1] EMPLOYE LISTE BONNE'!$P$86:$P$276</definedName>
    <definedName name="VIL" localSheetId="0">'[2]EMPLOYEE LISTE'!#REF!</definedName>
    <definedName name="VIL">'[1] EMPLOYE LISTE BONNE'!#REF!</definedName>
    <definedName name="VILLE" localSheetId="0">'[2]EMPLOYEE LISTE'!#REF!</definedName>
    <definedName name="VILLE">'[1] EMPLOYE LISTE BONNE'!#REF!</definedName>
    <definedName name="VILLES" localSheetId="0">'[2]EMPLOYEE LISTE'!#REF!</definedName>
    <definedName name="VILLES">'[1] EMPLOYE LISTE BONNE'!#REF!</definedName>
    <definedName name="VILLLE">'ENTESTTRER N-CLIENT+VILLE'!#REF!</definedName>
    <definedName name="VILLLES">'[8]EMPLOYEE LISTE'!#REF!</definedName>
    <definedName name="VILS" localSheetId="0">'[2]EMPLOYEE LISTE'!#REF!</definedName>
    <definedName name="VILS">'[1] EMPLOYE LISTE BONNE'!#REF!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2" i="2" l="1"/>
  <c r="D32" i="2"/>
  <c r="C32" i="2"/>
  <c r="B32" i="2"/>
  <c r="B29" i="2"/>
  <c r="A29" i="2" l="1"/>
  <c r="D29" i="2"/>
  <c r="C29" i="2"/>
  <c r="E11" i="2" l="1"/>
  <c r="I13" i="2"/>
  <c r="J13" i="2"/>
  <c r="A20" i="2"/>
  <c r="B20" i="2" s="1"/>
  <c r="A19" i="2"/>
  <c r="B18" i="2"/>
  <c r="C18" i="2" s="1"/>
  <c r="B16" i="2"/>
  <c r="C16" i="2" s="1"/>
  <c r="D16" i="2" s="1"/>
  <c r="A11" i="2"/>
  <c r="F11" i="2" s="1"/>
  <c r="E9" i="2"/>
  <c r="F8" i="2"/>
  <c r="E8" i="2"/>
  <c r="A8" i="2"/>
  <c r="I4" i="2"/>
  <c r="I3" i="2"/>
  <c r="F2" i="2"/>
  <c r="F3" i="2" s="1"/>
  <c r="E16" i="2" l="1"/>
  <c r="C20" i="2"/>
  <c r="E20" i="2"/>
  <c r="D18" i="2"/>
  <c r="F18" i="2" s="1"/>
  <c r="I20" i="2"/>
  <c r="D11" i="2" s="1"/>
  <c r="F16" i="2"/>
  <c r="E18" i="2"/>
  <c r="K11" i="2" l="1"/>
  <c r="H20" i="2"/>
  <c r="H13" i="2" s="1"/>
  <c r="B11" i="2" l="1"/>
  <c r="D20" i="2"/>
  <c r="F20" i="2"/>
  <c r="G11" i="2" l="1"/>
  <c r="I11" i="2"/>
  <c r="C11" i="2"/>
  <c r="G20" i="2"/>
  <c r="H2" i="2" l="1"/>
  <c r="I2" i="2" s="1"/>
</calcChain>
</file>

<file path=xl/comments1.xml><?xml version="1.0" encoding="utf-8"?>
<comments xmlns="http://schemas.openxmlformats.org/spreadsheetml/2006/main">
  <authors>
    <author>Ronald</author>
    <author>X</author>
  </authors>
  <commentList>
    <comment ref="C8" authorId="0" shapeId="0">
      <text>
        <r>
          <rPr>
            <b/>
            <sz val="8"/>
            <color indexed="81"/>
            <rFont val="Tahoma"/>
            <family val="2"/>
          </rPr>
          <t>Ronald: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i/>
            <sz val="12"/>
            <color indexed="10"/>
            <rFont val="Tahoma"/>
            <family val="2"/>
          </rPr>
          <t>TELEPHONE DU CONTACT</t>
        </r>
      </text>
    </comment>
    <comment ref="I8" authorId="0" shapeId="0">
      <text>
        <r>
          <rPr>
            <b/>
            <sz val="8"/>
            <color indexed="81"/>
            <rFont val="Tahoma"/>
            <family val="2"/>
          </rPr>
          <t>Ronald: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i/>
            <sz val="12"/>
            <color indexed="10"/>
            <rFont val="Tahoma"/>
            <family val="2"/>
          </rPr>
          <t>TELEPHONE DU CONTACT</t>
        </r>
      </text>
    </comment>
    <comment ref="A20" authorId="1" shapeId="0">
      <text>
        <r>
          <rPr>
            <b/>
            <sz val="8"/>
            <color indexed="81"/>
            <rFont val="Tahoma"/>
            <family val="2"/>
          </rPr>
          <t>X: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<sst xmlns="http://schemas.openxmlformats.org/spreadsheetml/2006/main" count="52" uniqueCount="48">
  <si>
    <t>CLIENT  A  ORIGINE  ( RECH TÉLÉP )</t>
  </si>
  <si>
    <t>RECH CODE_POSTALE</t>
  </si>
  <si>
    <t xml:space="preserve">RECH FOX CLIENT </t>
  </si>
  <si>
    <t>RECH ROLE FONCIER-TAXES VICTORIAVILLE</t>
  </si>
  <si>
    <t>DÉMÉNAGE LE</t>
  </si>
  <si>
    <t>HRS DÉPART</t>
  </si>
  <si>
    <t>ARRIVER CLIENT</t>
  </si>
  <si>
    <t>AU RÉSIDENT</t>
  </si>
  <si>
    <t>LIVRAISON LE =</t>
  </si>
  <si>
    <t xml:space="preserve">TÉL DESTINATION </t>
  </si>
  <si>
    <t>EMBALLAGE =</t>
  </si>
  <si>
    <t>INDIQUER CELLULAIRE A QUI</t>
  </si>
  <si>
    <t>CELL-ORIGINE</t>
  </si>
  <si>
    <t>NOUV-TÉL</t>
  </si>
  <si>
    <t>NOM  OU COMPAGNIE</t>
  </si>
  <si>
    <t>TÉL BUREAU</t>
  </si>
  <si>
    <t>EXT</t>
  </si>
  <si>
    <t>FAX</t>
  </si>
  <si>
    <t>CELL-DEST</t>
  </si>
  <si>
    <t>CL</t>
  </si>
  <si>
    <t>ORIGINE      NOM + CONJOINT</t>
  </si>
  <si>
    <t>ADRESSE ORIGINE-CHARGEMENT</t>
  </si>
  <si>
    <t xml:space="preserve">VILLE  ORIGINE </t>
  </si>
  <si>
    <t>C-POST</t>
  </si>
  <si>
    <t>TÉLÉPHONE</t>
  </si>
  <si>
    <t>DESTINATION  NOM + CONJOINT</t>
  </si>
  <si>
    <t>ADRESSE DESTINATION-LIVRAISON</t>
  </si>
  <si>
    <t>VILLE  DESTINATION</t>
  </si>
  <si>
    <t>LIVRE RESERVATION</t>
  </si>
  <si>
    <t>M Desrochers</t>
  </si>
  <si>
    <t>Sans tel</t>
  </si>
  <si>
    <t>Sinon</t>
  </si>
  <si>
    <t>Ville</t>
  </si>
  <si>
    <t>cdepost</t>
  </si>
  <si>
    <t>Adresse</t>
  </si>
  <si>
    <r>
      <t>(819) 752-6729</t>
    </r>
    <r>
      <rPr>
        <sz val="9"/>
        <color rgb="FF5A5B5D"/>
        <rFont val="Normal Arial"/>
      </rPr>
      <t>27 Rue Binette  </t>
    </r>
    <r>
      <rPr>
        <sz val="9"/>
        <color rgb="FF252525"/>
        <rFont val="Normal Arial"/>
      </rPr>
      <t>Victoriaville QC G6S1A2</t>
    </r>
  </si>
  <si>
    <t>(514) 852-4218 11840 boul Lacordaire Montréal-Nord QC H1G4K4</t>
  </si>
  <si>
    <t>FACT A (COMP) RECH C-POSTAL</t>
  </si>
  <si>
    <r>
      <t>(819) 752-5777 142 ST-JEAN</t>
    </r>
    <r>
      <rPr>
        <b/>
        <i/>
        <sz val="14"/>
        <color theme="0"/>
        <rFont val="Arial"/>
        <family val="2"/>
      </rPr>
      <t>, ST-BRUNO-DE-MONTARVILLE, </t>
    </r>
    <r>
      <rPr>
        <b/>
        <i/>
        <sz val="14"/>
        <color theme="0"/>
        <rFont val="Inherit"/>
      </rPr>
      <t>QC</t>
    </r>
    <r>
      <rPr>
        <b/>
        <i/>
        <sz val="14"/>
        <color theme="0"/>
        <rFont val="Arial"/>
        <family val="2"/>
      </rPr>
      <t> </t>
    </r>
    <r>
      <rPr>
        <b/>
        <i/>
        <sz val="14"/>
        <color theme="0"/>
        <rFont val="Inherit"/>
      </rPr>
      <t>G6P 4G3</t>
    </r>
  </si>
  <si>
    <t xml:space="preserve">                        TEL RESIDENCE</t>
  </si>
  <si>
    <t>FERNAND BEAUCHESNE</t>
  </si>
  <si>
    <t>344 Rue de Bigarré, Victoriaville QC, G6P4Z2</t>
  </si>
  <si>
    <t>(819)758-9148 0007-344 Rue de Bigarré, Victoriaville QC, G6P4Z2</t>
  </si>
  <si>
    <t>AVANT LES DONNÉES DU PROGRAMME INCLUAIT LE TELEPHONE  MAINTENANT LE PROGRAMME N`INCLUS PAS LE TÉLÉPHONE CE QUI  FAUSSE LES DONNÉES</t>
  </si>
  <si>
    <r>
      <t xml:space="preserve">avec le nouveaux modele qui n`inclus plus le teléphone </t>
    </r>
    <r>
      <rPr>
        <sz val="10"/>
        <color rgb="FFFF0000"/>
        <rFont val="Arial"/>
        <family val="2"/>
      </rPr>
      <t>(enleve teléphone)</t>
    </r>
    <r>
      <rPr>
        <sz val="10"/>
        <rFont val="Arial"/>
      </rPr>
      <t xml:space="preserve"> tous les champs ne sont plus exact</t>
    </r>
  </si>
  <si>
    <t xml:space="preserve"> si  j`enleve  le téléphone j`aimerais que les champs reste identique  a ceux-ci   * sans le téléphone naturellement </t>
  </si>
  <si>
    <t>TEST</t>
  </si>
  <si>
    <t xml:space="preserve"> 0008-344 Rue de Bigarré, Victoriaville QC, G6P4Z2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</si>
</sst>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 * #,##0.00_)\ _$_ ;_ * \(#,##0.00\)\ _$_ ;_ * &quot;-&quot;??_)\ _$_ ;_ @_ "/>
    <numFmt numFmtId="164" formatCode="dddd\ dd\ mmmm\ yyyy"/>
    <numFmt numFmtId="165" formatCode="\(000\)\ 000\-0000"/>
    <numFmt numFmtId="166" formatCode="[&lt;=9999999]###\-####;###\-###\-####"/>
    <numFmt numFmtId="167" formatCode="[$-F800]dddd\,\ mmmm\ dd\,\ yyyy"/>
  </numFmts>
  <fonts count="48">
    <font>
      <sz val="11"/>
      <color theme="1"/>
      <name val="Calibri"/>
      <family val="2"/>
      <scheme val="minor"/>
    </font>
    <font>
      <sz val="10"/>
      <name val="Arial"/>
    </font>
    <font>
      <u/>
      <sz val="10"/>
      <color indexed="12"/>
      <name val="Arial"/>
      <family val="2"/>
    </font>
    <font>
      <b/>
      <u/>
      <sz val="10"/>
      <color theme="0"/>
      <name val="Arial"/>
      <family val="2"/>
    </font>
    <font>
      <b/>
      <u/>
      <sz val="8"/>
      <color theme="0"/>
      <name val="Arial"/>
      <family val="2"/>
    </font>
    <font>
      <b/>
      <sz val="10"/>
      <color theme="0"/>
      <name val="Arial"/>
      <family val="2"/>
    </font>
    <font>
      <sz val="14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12"/>
      <name val="Arial"/>
      <family val="2"/>
    </font>
    <font>
      <b/>
      <sz val="11"/>
      <color rgb="FF5A5B5D"/>
      <name val="Normal Arial"/>
    </font>
    <font>
      <sz val="15"/>
      <color rgb="FF333333"/>
      <name val="Arial"/>
      <family val="2"/>
    </font>
    <font>
      <b/>
      <sz val="10"/>
      <color rgb="FF0000CC"/>
      <name val="Arial"/>
      <family val="2"/>
    </font>
    <font>
      <b/>
      <sz val="11"/>
      <color rgb="FF252525"/>
      <name val="Normal Arial"/>
    </font>
    <font>
      <sz val="9"/>
      <color rgb="FF5A5B5D"/>
      <name val="Normal Arial"/>
    </font>
    <font>
      <sz val="9"/>
      <color rgb="FF252525"/>
      <name val="Normal Arial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b/>
      <sz val="14"/>
      <color rgb="FFFF0000"/>
      <name val="Arial"/>
      <family val="2"/>
    </font>
    <font>
      <sz val="10"/>
      <color rgb="FF0000CC"/>
      <name val="Arial"/>
      <family val="2"/>
    </font>
    <font>
      <sz val="10"/>
      <color theme="0"/>
      <name val="Arial"/>
      <family val="2"/>
    </font>
    <font>
      <b/>
      <u/>
      <sz val="12"/>
      <color theme="0"/>
      <name val="Arial"/>
      <family val="2"/>
    </font>
    <font>
      <sz val="14"/>
      <color rgb="FF0000CC"/>
      <name val="Times New Roman"/>
      <family val="1"/>
    </font>
    <font>
      <sz val="14"/>
      <color theme="1"/>
      <name val="Times New Roman"/>
      <family val="1"/>
    </font>
    <font>
      <b/>
      <sz val="11"/>
      <color theme="0"/>
      <name val="Normal Arial"/>
    </font>
    <font>
      <b/>
      <sz val="11"/>
      <color rgb="FF0000CC"/>
      <name val="Normal Arial"/>
    </font>
    <font>
      <sz val="11"/>
      <color rgb="FF0000CC"/>
      <name val="Arial"/>
      <family val="2"/>
    </font>
    <font>
      <sz val="11"/>
      <color rgb="FF0000FF"/>
      <name val="Arial"/>
      <family val="2"/>
    </font>
    <font>
      <sz val="11"/>
      <color rgb="FFFF0000"/>
      <name val="Arial"/>
      <family val="2"/>
    </font>
    <font>
      <sz val="10"/>
      <color rgb="FFF589CE"/>
      <name val="Arial"/>
      <family val="2"/>
    </font>
    <font>
      <b/>
      <sz val="11"/>
      <color theme="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i/>
      <sz val="12"/>
      <color indexed="10"/>
      <name val="Tahoma"/>
      <family val="2"/>
    </font>
    <font>
      <b/>
      <sz val="8"/>
      <color theme="0"/>
      <name val="Arial"/>
      <family val="2"/>
    </font>
    <font>
      <b/>
      <i/>
      <sz val="14"/>
      <color theme="0"/>
      <name val="Inherit"/>
    </font>
    <font>
      <b/>
      <i/>
      <sz val="14"/>
      <color theme="0"/>
      <name val="Arial"/>
      <family val="2"/>
    </font>
    <font>
      <b/>
      <sz val="11"/>
      <color theme="0"/>
      <name val="Calibri"/>
      <family val="2"/>
    </font>
    <font>
      <sz val="8"/>
      <color theme="0"/>
      <name val="Arial"/>
      <family val="2"/>
    </font>
    <font>
      <sz val="12"/>
      <color theme="0"/>
      <name val="Arial"/>
      <family val="2"/>
    </font>
    <font>
      <u/>
      <sz val="10"/>
      <color theme="0"/>
      <name val="Arial"/>
      <family val="2"/>
    </font>
    <font>
      <sz val="15"/>
      <color theme="0"/>
      <name val="Arial"/>
      <family val="2"/>
    </font>
    <font>
      <sz val="24"/>
      <color rgb="FF00AEEF"/>
      <name val="Arial"/>
      <family val="2"/>
    </font>
    <font>
      <sz val="10"/>
      <color rgb="FF444444"/>
      <name val="Arial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17" fillId="0" borderId="0" applyFont="0" applyFill="0" applyBorder="0" applyAlignment="0" applyProtection="0"/>
  </cellStyleXfs>
  <cellXfs count="95">
    <xf numFmtId="0" fontId="0" fillId="0" borderId="0" xfId="0"/>
    <xf numFmtId="0" fontId="1" fillId="0" borderId="0" xfId="1"/>
    <xf numFmtId="0" fontId="8" fillId="2" borderId="0" xfId="1" applyFont="1" applyFill="1" applyAlignment="1">
      <alignment horizontal="center"/>
    </xf>
    <xf numFmtId="0" fontId="9" fillId="2" borderId="0" xfId="2" applyFont="1" applyFill="1" applyBorder="1" applyAlignment="1" applyProtection="1">
      <alignment horizontal="center"/>
    </xf>
    <xf numFmtId="0" fontId="8" fillId="2" borderId="0" xfId="1" applyFont="1" applyFill="1" applyAlignment="1">
      <alignment horizontal="center" shrinkToFit="1"/>
    </xf>
    <xf numFmtId="0" fontId="10" fillId="0" borderId="0" xfId="1" applyFont="1"/>
    <xf numFmtId="0" fontId="3" fillId="3" borderId="0" xfId="2" applyFont="1" applyFill="1" applyBorder="1" applyAlignment="1" applyProtection="1">
      <alignment horizontal="center"/>
    </xf>
    <xf numFmtId="14" fontId="7" fillId="4" borderId="0" xfId="1" applyNumberFormat="1" applyFont="1" applyFill="1" applyBorder="1" applyAlignment="1">
      <alignment horizontal="center"/>
    </xf>
    <xf numFmtId="0" fontId="7" fillId="4" borderId="0" xfId="1" applyFont="1" applyFill="1" applyBorder="1" applyAlignment="1">
      <alignment horizontal="center" shrinkToFit="1"/>
    </xf>
    <xf numFmtId="0" fontId="1" fillId="2" borderId="0" xfId="1" applyFill="1"/>
    <xf numFmtId="0" fontId="1" fillId="7" borderId="0" xfId="1" applyFill="1"/>
    <xf numFmtId="0" fontId="1" fillId="8" borderId="0" xfId="1" applyFill="1"/>
    <xf numFmtId="0" fontId="13" fillId="2" borderId="0" xfId="1" applyNumberFormat="1" applyFont="1" applyFill="1" applyBorder="1" applyAlignment="1">
      <alignment horizontal="center" vertical="top"/>
    </xf>
    <xf numFmtId="0" fontId="18" fillId="2" borderId="3" xfId="1" applyFont="1" applyFill="1" applyBorder="1" applyAlignment="1">
      <alignment horizontal="center"/>
    </xf>
    <xf numFmtId="166" fontId="20" fillId="2" borderId="3" xfId="1" applyNumberFormat="1" applyFont="1" applyFill="1" applyBorder="1" applyAlignment="1">
      <alignment horizontal="center" shrinkToFit="1"/>
    </xf>
    <xf numFmtId="0" fontId="20" fillId="2" borderId="3" xfId="1" applyNumberFormat="1" applyFont="1" applyFill="1" applyBorder="1" applyAlignment="1">
      <alignment horizontal="center" shrinkToFit="1"/>
    </xf>
    <xf numFmtId="165" fontId="18" fillId="2" borderId="3" xfId="1" applyNumberFormat="1" applyFont="1" applyFill="1" applyBorder="1" applyAlignment="1">
      <alignment horizontal="center"/>
    </xf>
    <xf numFmtId="0" fontId="18" fillId="2" borderId="3" xfId="1" applyFont="1" applyFill="1" applyBorder="1" applyAlignment="1">
      <alignment horizontal="center" shrinkToFit="1"/>
    </xf>
    <xf numFmtId="0" fontId="20" fillId="2" borderId="3" xfId="1" applyNumberFormat="1" applyFont="1" applyFill="1" applyBorder="1" applyAlignment="1">
      <alignment horizontal="center" wrapText="1" shrinkToFit="1"/>
    </xf>
    <xf numFmtId="0" fontId="1" fillId="9" borderId="0" xfId="1" applyFill="1"/>
    <xf numFmtId="0" fontId="6" fillId="10" borderId="0" xfId="1" applyFont="1" applyFill="1"/>
    <xf numFmtId="0" fontId="6" fillId="10" borderId="0" xfId="1" applyFont="1" applyFill="1" applyBorder="1" applyAlignment="1" applyProtection="1">
      <alignment shrinkToFit="1"/>
      <protection locked="0"/>
    </xf>
    <xf numFmtId="0" fontId="23" fillId="7" borderId="0" xfId="1" applyFont="1" applyFill="1" applyBorder="1"/>
    <xf numFmtId="0" fontId="8" fillId="5" borderId="0" xfId="1" applyFont="1" applyFill="1"/>
    <xf numFmtId="164" fontId="18" fillId="5" borderId="0" xfId="1" applyNumberFormat="1" applyFont="1" applyFill="1" applyBorder="1" applyAlignment="1">
      <alignment horizontal="center" shrinkToFit="1"/>
    </xf>
    <xf numFmtId="167" fontId="21" fillId="5" borderId="0" xfId="1" applyNumberFormat="1" applyFont="1" applyFill="1" applyBorder="1" applyAlignment="1">
      <alignment horizontal="left" shrinkToFit="1"/>
    </xf>
    <xf numFmtId="0" fontId="11" fillId="0" borderId="0" xfId="1" applyFont="1" applyAlignment="1">
      <alignment wrapText="1"/>
    </xf>
    <xf numFmtId="0" fontId="25" fillId="0" borderId="0" xfId="1" applyFont="1"/>
    <xf numFmtId="0" fontId="14" fillId="0" borderId="0" xfId="1" applyFont="1"/>
    <xf numFmtId="0" fontId="26" fillId="0" borderId="0" xfId="1" applyFont="1"/>
    <xf numFmtId="0" fontId="22" fillId="0" borderId="0" xfId="1" applyFont="1"/>
    <xf numFmtId="0" fontId="31" fillId="7" borderId="0" xfId="1" applyFont="1" applyFill="1"/>
    <xf numFmtId="0" fontId="32" fillId="0" borderId="0" xfId="1" applyFont="1"/>
    <xf numFmtId="0" fontId="22" fillId="0" borderId="0" xfId="1" applyFont="1" applyBorder="1"/>
    <xf numFmtId="0" fontId="30" fillId="7" borderId="0" xfId="1" applyNumberFormat="1" applyFont="1" applyFill="1" applyBorder="1" applyAlignment="1">
      <alignment horizontal="center" shrinkToFit="1"/>
    </xf>
    <xf numFmtId="0" fontId="3" fillId="7" borderId="0" xfId="2" applyFont="1" applyFill="1" applyBorder="1" applyAlignment="1" applyProtection="1">
      <alignment horizontal="center"/>
    </xf>
    <xf numFmtId="14" fontId="37" fillId="7" borderId="0" xfId="1" applyNumberFormat="1" applyFont="1" applyFill="1" applyBorder="1" applyAlignment="1">
      <alignment horizontal="right"/>
    </xf>
    <xf numFmtId="0" fontId="37" fillId="7" borderId="0" xfId="1" applyFont="1" applyFill="1" applyBorder="1" applyAlignment="1">
      <alignment horizontal="center" shrinkToFit="1"/>
    </xf>
    <xf numFmtId="0" fontId="23" fillId="7" borderId="0" xfId="1" applyFont="1" applyFill="1" applyBorder="1" applyAlignment="1"/>
    <xf numFmtId="0" fontId="37" fillId="7" borderId="0" xfId="1" applyFont="1" applyFill="1" applyBorder="1" applyAlignment="1">
      <alignment horizontal="center"/>
    </xf>
    <xf numFmtId="0" fontId="5" fillId="7" borderId="0" xfId="1" applyFont="1" applyFill="1" applyBorder="1" applyAlignment="1">
      <alignment horizontal="right"/>
    </xf>
    <xf numFmtId="165" fontId="5" fillId="7" borderId="0" xfId="1" applyNumberFormat="1" applyFont="1" applyFill="1" applyBorder="1" applyAlignment="1">
      <alignment horizontal="left"/>
    </xf>
    <xf numFmtId="2" fontId="5" fillId="7" borderId="0" xfId="1" applyNumberFormat="1" applyFont="1" applyFill="1" applyBorder="1" applyAlignment="1">
      <alignment horizontal="center"/>
    </xf>
    <xf numFmtId="0" fontId="38" fillId="7" borderId="0" xfId="1" applyFont="1" applyFill="1" applyBorder="1" applyAlignment="1">
      <alignment shrinkToFit="1"/>
    </xf>
    <xf numFmtId="2" fontId="33" fillId="7" borderId="0" xfId="1" applyNumberFormat="1" applyFont="1" applyFill="1" applyBorder="1" applyAlignment="1">
      <alignment horizontal="center"/>
    </xf>
    <xf numFmtId="0" fontId="40" fillId="7" borderId="0" xfId="1" applyFont="1" applyFill="1" applyBorder="1" applyAlignment="1">
      <alignment horizontal="center"/>
    </xf>
    <xf numFmtId="0" fontId="37" fillId="7" borderId="0" xfId="1" applyFont="1" applyFill="1" applyBorder="1" applyAlignment="1">
      <alignment horizontal="right"/>
    </xf>
    <xf numFmtId="0" fontId="41" fillId="7" borderId="0" xfId="1" applyFont="1" applyFill="1" applyBorder="1"/>
    <xf numFmtId="165" fontId="5" fillId="7" borderId="0" xfId="1" applyNumberFormat="1" applyFont="1" applyFill="1" applyBorder="1" applyAlignment="1">
      <alignment horizontal="right"/>
    </xf>
    <xf numFmtId="0" fontId="5" fillId="7" borderId="0" xfId="1" applyFont="1" applyFill="1" applyBorder="1" applyAlignment="1">
      <alignment horizontal="center" shrinkToFit="1"/>
    </xf>
    <xf numFmtId="165" fontId="5" fillId="7" borderId="0" xfId="1" applyNumberFormat="1" applyFont="1" applyFill="1" applyBorder="1" applyAlignment="1">
      <alignment horizontal="center"/>
    </xf>
    <xf numFmtId="0" fontId="5" fillId="7" borderId="0" xfId="1" applyFont="1" applyFill="1" applyBorder="1" applyAlignment="1">
      <alignment horizontal="center"/>
    </xf>
    <xf numFmtId="2" fontId="23" fillId="7" borderId="0" xfId="1" applyNumberFormat="1" applyFont="1" applyFill="1" applyBorder="1"/>
    <xf numFmtId="0" fontId="42" fillId="7" borderId="0" xfId="1" applyFont="1" applyFill="1" applyBorder="1"/>
    <xf numFmtId="0" fontId="27" fillId="7" borderId="0" xfId="1" applyFont="1" applyFill="1" applyBorder="1" applyAlignment="1">
      <alignment wrapText="1"/>
    </xf>
    <xf numFmtId="0" fontId="27" fillId="7" borderId="0" xfId="1" applyFont="1" applyFill="1" applyBorder="1"/>
    <xf numFmtId="0" fontId="12" fillId="7" borderId="4" xfId="1" applyFont="1" applyFill="1" applyBorder="1"/>
    <xf numFmtId="0" fontId="3" fillId="7" borderId="4" xfId="2" applyFont="1" applyFill="1" applyBorder="1" applyAlignment="1" applyProtection="1">
      <alignment horizontal="center" shrinkToFit="1"/>
    </xf>
    <xf numFmtId="0" fontId="44" fillId="7" borderId="0" xfId="1" applyFont="1" applyFill="1" applyBorder="1"/>
    <xf numFmtId="0" fontId="45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 shrinkToFit="1"/>
    </xf>
    <xf numFmtId="0" fontId="26" fillId="7" borderId="0" xfId="1" applyFont="1" applyFill="1" applyAlignment="1">
      <alignment vertical="center"/>
    </xf>
    <xf numFmtId="0" fontId="26" fillId="7" borderId="0" xfId="1" applyFont="1" applyFill="1"/>
    <xf numFmtId="0" fontId="26" fillId="7" borderId="0" xfId="1" applyFont="1" applyFill="1" applyAlignment="1">
      <alignment shrinkToFit="1"/>
    </xf>
    <xf numFmtId="0" fontId="3" fillId="7" borderId="0" xfId="2" applyFont="1" applyFill="1" applyBorder="1" applyAlignment="1" applyProtection="1">
      <alignment horizontal="center" shrinkToFit="1"/>
    </xf>
    <xf numFmtId="0" fontId="22" fillId="7" borderId="0" xfId="1" applyFont="1" applyFill="1"/>
    <xf numFmtId="0" fontId="28" fillId="7" borderId="0" xfId="1" applyFont="1" applyFill="1"/>
    <xf numFmtId="0" fontId="25" fillId="7" borderId="0" xfId="1" applyFont="1" applyFill="1"/>
    <xf numFmtId="0" fontId="29" fillId="7" borderId="0" xfId="1" applyFont="1" applyFill="1" applyAlignment="1">
      <alignment shrinkToFit="1"/>
    </xf>
    <xf numFmtId="0" fontId="29" fillId="7" borderId="0" xfId="1" applyFont="1" applyFill="1" applyAlignment="1">
      <alignment horizontal="center"/>
    </xf>
    <xf numFmtId="164" fontId="5" fillId="7" borderId="0" xfId="1" applyNumberFormat="1" applyFont="1" applyFill="1" applyBorder="1" applyAlignment="1">
      <alignment horizontal="center" shrinkToFit="1"/>
    </xf>
    <xf numFmtId="164" fontId="23" fillId="7" borderId="0" xfId="1" applyNumberFormat="1" applyFont="1" applyFill="1" applyBorder="1" applyAlignment="1"/>
    <xf numFmtId="0" fontId="4" fillId="7" borderId="0" xfId="2" applyFont="1" applyFill="1" applyBorder="1" applyAlignment="1" applyProtection="1">
      <alignment horizontal="center"/>
    </xf>
    <xf numFmtId="0" fontId="37" fillId="7" borderId="0" xfId="1" applyFont="1" applyFill="1" applyBorder="1" applyAlignment="1">
      <alignment horizontal="center"/>
    </xf>
    <xf numFmtId="2" fontId="43" fillId="7" borderId="0" xfId="2" applyNumberFormat="1" applyFont="1" applyFill="1" applyBorder="1" applyAlignment="1" applyProtection="1"/>
    <xf numFmtId="0" fontId="23" fillId="7" borderId="0" xfId="1" applyFont="1" applyFill="1" applyBorder="1" applyAlignment="1"/>
    <xf numFmtId="164" fontId="5" fillId="7" borderId="0" xfId="2" applyNumberFormat="1" applyFont="1" applyFill="1" applyBorder="1" applyAlignment="1" applyProtection="1">
      <alignment horizontal="center" shrinkToFit="1"/>
    </xf>
    <xf numFmtId="0" fontId="8" fillId="2" borderId="0" xfId="1" applyFont="1" applyFill="1" applyBorder="1" applyAlignment="1">
      <alignment horizontal="center"/>
    </xf>
    <xf numFmtId="0" fontId="8" fillId="2" borderId="0" xfId="1" applyFont="1" applyFill="1" applyAlignment="1">
      <alignment horizontal="center"/>
    </xf>
    <xf numFmtId="0" fontId="1" fillId="2" borderId="0" xfId="1" applyFill="1" applyBorder="1" applyAlignment="1"/>
    <xf numFmtId="0" fontId="8" fillId="2" borderId="0" xfId="1" applyFont="1" applyFill="1" applyAlignment="1">
      <alignment horizontal="center" shrinkToFit="1"/>
    </xf>
    <xf numFmtId="0" fontId="1" fillId="2" borderId="0" xfId="1" applyFill="1" applyAlignment="1">
      <alignment horizontal="center"/>
    </xf>
    <xf numFmtId="0" fontId="17" fillId="6" borderId="0" xfId="1" applyFont="1" applyFill="1" applyAlignment="1">
      <alignment shrinkToFit="1"/>
    </xf>
    <xf numFmtId="0" fontId="0" fillId="6" borderId="0" xfId="0" applyFill="1" applyAlignment="1"/>
    <xf numFmtId="0" fontId="0" fillId="6" borderId="0" xfId="0" applyFill="1" applyAlignment="1">
      <alignment shrinkToFit="1"/>
    </xf>
    <xf numFmtId="0" fontId="17" fillId="6" borderId="0" xfId="1" applyFont="1" applyFill="1" applyBorder="1" applyAlignment="1"/>
    <xf numFmtId="0" fontId="47" fillId="6" borderId="0" xfId="0" applyFont="1" applyFill="1" applyAlignment="1"/>
    <xf numFmtId="0" fontId="24" fillId="3" borderId="1" xfId="2" applyFont="1" applyFill="1" applyBorder="1" applyAlignment="1" applyProtection="1">
      <alignment horizontal="center"/>
    </xf>
    <xf numFmtId="0" fontId="24" fillId="3" borderId="2" xfId="2" applyFont="1" applyFill="1" applyBorder="1" applyAlignment="1" applyProtection="1">
      <alignment horizontal="center"/>
    </xf>
    <xf numFmtId="166" fontId="20" fillId="2" borderId="6" xfId="1" applyNumberFormat="1" applyFont="1" applyFill="1" applyBorder="1" applyAlignment="1">
      <alignment horizontal="center" shrinkToFit="1"/>
    </xf>
    <xf numFmtId="0" fontId="17" fillId="2" borderId="5" xfId="1" applyFont="1" applyFill="1" applyBorder="1" applyAlignment="1"/>
    <xf numFmtId="0" fontId="20" fillId="2" borderId="6" xfId="1" applyNumberFormat="1" applyFont="1" applyFill="1" applyBorder="1" applyAlignment="1">
      <alignment horizontal="center" wrapText="1" shrinkToFit="1"/>
    </xf>
    <xf numFmtId="0" fontId="1" fillId="6" borderId="0" xfId="1" applyFill="1"/>
    <xf numFmtId="0" fontId="1" fillId="6" borderId="0" xfId="1" applyFill="1" applyAlignment="1">
      <alignment shrinkToFit="1"/>
    </xf>
  </cellXfs>
  <cellStyles count="4">
    <cellStyle name="Lien hypertexte" xfId="2" builtinId="8"/>
    <cellStyle name="Milliers 2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microsoft.com/office/2006/relationships/vbaProject" Target="vbaProject.bin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file:///\\Serveur\donnees\ROLE-FONCIER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1</xdr:row>
      <xdr:rowOff>0</xdr:rowOff>
    </xdr:from>
    <xdr:to>
      <xdr:col>15</xdr:col>
      <xdr:colOff>190500</xdr:colOff>
      <xdr:row>1</xdr:row>
      <xdr:rowOff>142875</xdr:rowOff>
    </xdr:to>
    <xdr:pic>
      <xdr:nvPicPr>
        <xdr:cNvPr id="2" name="Picture 7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926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2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2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2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2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2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2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37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3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3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4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4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42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43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44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45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46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50" name="Picture 2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5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5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5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5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55" name="Picture 3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56" name="Picture 3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57" name="Picture 3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58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190500</xdr:colOff>
      <xdr:row>21</xdr:row>
      <xdr:rowOff>142875</xdr:rowOff>
    </xdr:to>
    <xdr:pic>
      <xdr:nvPicPr>
        <xdr:cNvPr id="59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0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5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6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7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8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9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70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7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7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7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7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657229</xdr:colOff>
      <xdr:row>0</xdr:row>
      <xdr:rowOff>209549</xdr:rowOff>
    </xdr:from>
    <xdr:to>
      <xdr:col>14</xdr:col>
      <xdr:colOff>561975</xdr:colOff>
      <xdr:row>11</xdr:row>
      <xdr:rowOff>0</xdr:rowOff>
    </xdr:to>
    <xdr:sp macro="[1]!DEVIS_IMPRESS_RAPIDE" textlink="">
      <xdr:nvSpPr>
        <xdr:cNvPr id="75" name="Plaque 74"/>
        <xdr:cNvSpPr/>
      </xdr:nvSpPr>
      <xdr:spPr>
        <a:xfrm>
          <a:off x="19059529" y="1381124"/>
          <a:ext cx="666746" cy="1647826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IMP</a:t>
          </a:r>
        </a:p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FORM	</a:t>
          </a:r>
          <a:endParaRPr lang="fr-CA" sz="14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78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7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1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2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3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4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5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6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7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8" name="Picture 4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9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91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92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93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94" name="Picture 4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95" name="Picture 4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96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97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9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9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2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3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4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5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6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7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1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1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12" name="Picture 5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13" name="Picture 5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14" name="Picture 5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15" name="Picture 5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1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1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1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1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2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2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2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2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2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2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2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2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2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2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3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3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3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3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3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3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36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37" name="Picture 5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3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3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4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4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42" name="Picture 6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43" name="Picture 6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44" name="Picture 6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45" name="Picture 6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4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4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4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4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5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5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5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5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5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5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6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6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6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6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6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6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66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67" name="Picture 6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6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6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7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pic>
      <xdr:nvPicPr>
        <xdr:cNvPr id="17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0" cy="0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72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73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74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75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76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77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78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79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0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1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2" name="Picture 5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3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4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5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6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7" name="Picture 6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8" name="Picture 6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9" name="Picture 6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90" name="Picture 6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9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9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9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9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9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9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9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9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0</xdr:colOff>
      <xdr:row>3</xdr:row>
      <xdr:rowOff>0</xdr:rowOff>
    </xdr:from>
    <xdr:to>
      <xdr:col>15</xdr:col>
      <xdr:colOff>190500</xdr:colOff>
      <xdr:row>3</xdr:row>
      <xdr:rowOff>142875</xdr:rowOff>
    </xdr:to>
    <xdr:pic>
      <xdr:nvPicPr>
        <xdr:cNvPr id="199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926300" y="18764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0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5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6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7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8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9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0" name="Picture 4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5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6" name="Picture 4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7" name="Picture 4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8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3</xdr:col>
      <xdr:colOff>864</xdr:colOff>
      <xdr:row>0</xdr:row>
      <xdr:rowOff>0</xdr:rowOff>
    </xdr:from>
    <xdr:to>
      <xdr:col>4</xdr:col>
      <xdr:colOff>1401026</xdr:colOff>
      <xdr:row>0</xdr:row>
      <xdr:rowOff>25976</xdr:rowOff>
    </xdr:to>
    <xdr:sp macro="[1]!E_MAIL_IMPRESS" textlink="">
      <xdr:nvSpPr>
        <xdr:cNvPr id="221" name="Plaque 220">
          <a:hlinkClick xmlns:r="http://schemas.openxmlformats.org/officeDocument/2006/relationships" r:id="rId2"/>
        </xdr:cNvPr>
        <xdr:cNvSpPr/>
      </xdr:nvSpPr>
      <xdr:spPr>
        <a:xfrm rot="10800000" flipV="1">
          <a:off x="6630264" y="1021771"/>
          <a:ext cx="2990837" cy="223405"/>
        </a:xfrm>
        <a:prstGeom prst="bevel">
          <a:avLst/>
        </a:prstGeom>
        <a:solidFill>
          <a:srgbClr val="0000CC"/>
        </a:solidFill>
        <a:ln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800" b="1">
              <a:solidFill>
                <a:schemeClr val="bg1"/>
              </a:solidFill>
            </a:rPr>
            <a:t>                      ROLE FONCIER AUTRES MUNICIPALITÉ</a:t>
          </a:r>
          <a:r>
            <a:rPr lang="fr-CA" sz="800" b="1" baseline="0">
              <a:solidFill>
                <a:schemeClr val="bg1"/>
              </a:solidFill>
            </a:rPr>
            <a:t>  	</a:t>
          </a:r>
          <a:endParaRPr lang="fr-CA" sz="8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718705</xdr:colOff>
      <xdr:row>22</xdr:row>
      <xdr:rowOff>190500</xdr:rowOff>
    </xdr:from>
    <xdr:to>
      <xdr:col>1</xdr:col>
      <xdr:colOff>1385455</xdr:colOff>
      <xdr:row>22</xdr:row>
      <xdr:rowOff>233795</xdr:rowOff>
    </xdr:to>
    <xdr:cxnSp macro="">
      <xdr:nvCxnSpPr>
        <xdr:cNvPr id="236" name="Connecteur en angle 235"/>
        <xdr:cNvCxnSpPr/>
      </xdr:nvCxnSpPr>
      <xdr:spPr>
        <a:xfrm>
          <a:off x="718705" y="5334000"/>
          <a:ext cx="4303568" cy="43295"/>
        </a:xfrm>
        <a:prstGeom prst="bentConnector3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1212273</xdr:colOff>
      <xdr:row>23</xdr:row>
      <xdr:rowOff>17319</xdr:rowOff>
    </xdr:from>
    <xdr:to>
      <xdr:col>4</xdr:col>
      <xdr:colOff>1220932</xdr:colOff>
      <xdr:row>25</xdr:row>
      <xdr:rowOff>138545</xdr:rowOff>
    </xdr:to>
    <xdr:cxnSp macro="">
      <xdr:nvCxnSpPr>
        <xdr:cNvPr id="242" name="Connecteur droit avec flèche 241"/>
        <xdr:cNvCxnSpPr/>
      </xdr:nvCxnSpPr>
      <xdr:spPr>
        <a:xfrm>
          <a:off x="9438409" y="5481205"/>
          <a:ext cx="8659" cy="476249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978477</xdr:colOff>
      <xdr:row>2</xdr:row>
      <xdr:rowOff>173182</xdr:rowOff>
    </xdr:from>
    <xdr:to>
      <xdr:col>7</xdr:col>
      <xdr:colOff>329045</xdr:colOff>
      <xdr:row>23</xdr:row>
      <xdr:rowOff>138546</xdr:rowOff>
    </xdr:to>
    <xdr:cxnSp macro="">
      <xdr:nvCxnSpPr>
        <xdr:cNvPr id="249" name="Connecteur droit avec flèche 248"/>
        <xdr:cNvCxnSpPr/>
      </xdr:nvCxnSpPr>
      <xdr:spPr>
        <a:xfrm>
          <a:off x="978477" y="588818"/>
          <a:ext cx="12105409" cy="5013614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69273</xdr:colOff>
      <xdr:row>5</xdr:row>
      <xdr:rowOff>60613</xdr:rowOff>
    </xdr:from>
    <xdr:to>
      <xdr:col>5</xdr:col>
      <xdr:colOff>1091046</xdr:colOff>
      <xdr:row>5</xdr:row>
      <xdr:rowOff>86591</xdr:rowOff>
    </xdr:to>
    <xdr:cxnSp macro="">
      <xdr:nvCxnSpPr>
        <xdr:cNvPr id="251" name="Connecteur droit 250"/>
        <xdr:cNvCxnSpPr/>
      </xdr:nvCxnSpPr>
      <xdr:spPr>
        <a:xfrm>
          <a:off x="3706091" y="1082386"/>
          <a:ext cx="7031182" cy="25978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675409</xdr:colOff>
      <xdr:row>5</xdr:row>
      <xdr:rowOff>86591</xdr:rowOff>
    </xdr:from>
    <xdr:to>
      <xdr:col>2</xdr:col>
      <xdr:colOff>684068</xdr:colOff>
      <xdr:row>7</xdr:row>
      <xdr:rowOff>121227</xdr:rowOff>
    </xdr:to>
    <xdr:cxnSp macro="">
      <xdr:nvCxnSpPr>
        <xdr:cNvPr id="255" name="Connecteur droit avec flèche 254"/>
        <xdr:cNvCxnSpPr/>
      </xdr:nvCxnSpPr>
      <xdr:spPr>
        <a:xfrm>
          <a:off x="5792932" y="1108364"/>
          <a:ext cx="8659" cy="30306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805296</xdr:colOff>
      <xdr:row>5</xdr:row>
      <xdr:rowOff>103909</xdr:rowOff>
    </xdr:from>
    <xdr:to>
      <xdr:col>3</xdr:col>
      <xdr:colOff>813955</xdr:colOff>
      <xdr:row>7</xdr:row>
      <xdr:rowOff>138545</xdr:rowOff>
    </xdr:to>
    <xdr:cxnSp macro="">
      <xdr:nvCxnSpPr>
        <xdr:cNvPr id="256" name="Connecteur droit avec flèche 255"/>
        <xdr:cNvCxnSpPr/>
      </xdr:nvCxnSpPr>
      <xdr:spPr>
        <a:xfrm>
          <a:off x="7438160" y="1125682"/>
          <a:ext cx="8659" cy="30306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891886</xdr:colOff>
      <xdr:row>5</xdr:row>
      <xdr:rowOff>95249</xdr:rowOff>
    </xdr:from>
    <xdr:to>
      <xdr:col>1</xdr:col>
      <xdr:colOff>900545</xdr:colOff>
      <xdr:row>7</xdr:row>
      <xdr:rowOff>129885</xdr:rowOff>
    </xdr:to>
    <xdr:cxnSp macro="">
      <xdr:nvCxnSpPr>
        <xdr:cNvPr id="261" name="Connecteur droit avec flèche 260"/>
        <xdr:cNvCxnSpPr/>
      </xdr:nvCxnSpPr>
      <xdr:spPr>
        <a:xfrm>
          <a:off x="4528704" y="1117022"/>
          <a:ext cx="8659" cy="30306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649432</xdr:colOff>
      <xdr:row>5</xdr:row>
      <xdr:rowOff>60613</xdr:rowOff>
    </xdr:from>
    <xdr:to>
      <xdr:col>5</xdr:col>
      <xdr:colOff>658091</xdr:colOff>
      <xdr:row>7</xdr:row>
      <xdr:rowOff>147204</xdr:rowOff>
    </xdr:to>
    <xdr:cxnSp macro="">
      <xdr:nvCxnSpPr>
        <xdr:cNvPr id="262" name="Connecteur droit avec flèche 261"/>
        <xdr:cNvCxnSpPr/>
      </xdr:nvCxnSpPr>
      <xdr:spPr>
        <a:xfrm>
          <a:off x="10295659" y="1082386"/>
          <a:ext cx="8659" cy="355023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1316182</xdr:colOff>
      <xdr:row>2</xdr:row>
      <xdr:rowOff>216478</xdr:rowOff>
    </xdr:from>
    <xdr:to>
      <xdr:col>0</xdr:col>
      <xdr:colOff>3550227</xdr:colOff>
      <xdr:row>5</xdr:row>
      <xdr:rowOff>77932</xdr:rowOff>
    </xdr:to>
    <xdr:cxnSp macro="">
      <xdr:nvCxnSpPr>
        <xdr:cNvPr id="264" name="Connecteur droit avec flèche 263"/>
        <xdr:cNvCxnSpPr/>
      </xdr:nvCxnSpPr>
      <xdr:spPr>
        <a:xfrm>
          <a:off x="1316182" y="632114"/>
          <a:ext cx="2234045" cy="46759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Z-ESTIMEE%20+%20FACTURE%20A%20FAIRE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EXP%20Z-ESTIMEE%20+%20FACTURE%20A%20FAIRE%20DI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0-HEURE%20HOMMES%20SEMAINE\HEURE%20HOMMES%20A%20ENTRER\JANV%2020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FORM%20Z-ESTIMEE%20+%20FACTURE%20A%20FAIRE%20DIVERSE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RON%20MODELE%20TOUS%20LES%20MOI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NIL%20AVRIL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JUIN%2020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JANV%20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ESTTRER N-CLIENT+VILLE"/>
      <sheetName val="CLIENTS-MILLAGE"/>
      <sheetName val="ESTIME-DEVIS"/>
      <sheetName val="RESERVATION"/>
      <sheetName val="IMP-BOITE A FACTURER"/>
      <sheetName val="IMP-CONTROLE QUALITE (BON)"/>
      <sheetName val="NIL-IMP-CONFIRME RESERV $110.00"/>
      <sheetName val="IMP-CONFIRME RESERV $110.00"/>
      <sheetName val="IMP-CONFIRME RESERV (1 PAGE)"/>
      <sheetName val="IMP-CONFIRME RESERV $110 (PDF)"/>
      <sheetName val="IMP-CONFIRME RESERV PDF"/>
      <sheetName val="IMP-CONFIRME CHANGE DATE"/>
      <sheetName val="IMP-CONF NOUVELLE (3)"/>
      <sheetName val="IMP-CONF NOUVELLE (VIERGE)"/>
      <sheetName val="IMP-CONF NOUVELLE (GOUV)"/>
      <sheetName val="CANCELLATION"/>
      <sheetName val="CONFIRME DATE 2 JR"/>
      <sheetName val="CONF DATE 2 JR ENTREPOT"/>
      <sheetName val="CONFIRME DATE 3 JR-PACK"/>
      <sheetName val="CONFIRME DATE 4 JR"/>
      <sheetName val="IMP-BON COM 1 JOURS"/>
      <sheetName val="BON COM 2 JOURS"/>
      <sheetName val="NIL BON COM 2 JOURS EMBALLER"/>
      <sheetName val="BON COM LOCATION 1-2 JOUR EXT"/>
      <sheetName val="BON COM 2 JOURS COMBINÉE"/>
      <sheetName val="BON COM 2 JOURS+TAXES"/>
      <sheetName val="PIANO BON COM 2 JOURS PIANO"/>
      <sheetName val="BON COM ENTREPOT+SEUL"/>
      <sheetName val="RECUT"/>
      <sheetName val="CONTROLE QUAL NOM CHAUF+ AIDE"/>
      <sheetName val="CONTROLE QUAL NOM"/>
      <sheetName val="CONTROLE QUAL POSTER"/>
      <sheetName val="NOTE PADS"/>
      <sheetName val="A FAIRE"/>
      <sheetName val="NOEL-VIN ST-VALENTIN POSTER"/>
      <sheetName val="OFFRE SERVICE"/>
      <sheetName val="AJOUTER SUR BILL INFOS"/>
      <sheetName val="OFF_SERV_LETTRE"/>
      <sheetName val="POSTER NOEL COMP"/>
      <sheetName val="DESTINATION ADRESSE"/>
      <sheetName val="ORIGINE ADRESSE"/>
      <sheetName val="LETT CONFIRM DESTINATION"/>
      <sheetName val="LETTRE 5% GARANTIE"/>
      <sheetName val="LETTRE 4 DEVIS+ COMBINEE "/>
      <sheetName val="LETTRE 2 + LOCATION"/>
      <sheetName val="LETTRE 1 DEVIS COMBINEE"/>
      <sheetName val="LETTRE 2 DEVIS"/>
      <sheetName val="LETT 2  POIDS-LOCATION"/>
      <sheetName val="LETTRE 3 DEVIS"/>
      <sheetName val="LETTRE 3 DEVIS (VISITE)"/>
      <sheetName val="LETTRE 4 DEVIS HRS-POIDS"/>
      <sheetName val="LETTRE 4 DEVIS"/>
      <sheetName val="LETTRE DEVIS M-VENDU"/>
      <sheetName val="LETT 3 POIDS UVL N-VIDEO "/>
      <sheetName val="LETTRE DEVIS N-VIDEO"/>
      <sheetName val="LETTRE DEVIS UNITED VIDEO"/>
      <sheetName val="LETTRE OFF LOCAL"/>
      <sheetName val="IVAC RO EST HRE-EMB"/>
      <sheetName val="IVAC A COEUR DEVIS"/>
      <sheetName val="A COEUR DEVIS"/>
      <sheetName val="EST UNITED ORIG REQUEST"/>
      <sheetName val="ESTIMEE A FAIRE+DETAIL"/>
      <sheetName val="NIL ESTIMEE A FAIRE+DETAIL"/>
      <sheetName val="EST HEURE N-PACK EXT"/>
      <sheetName val="EST HEURE N-PACK EXT (2 JRS)"/>
      <sheetName val="EST HEURE-EMBALL HEURE"/>
      <sheetName val="EST HEURE-EMBALL POIDS"/>
      <sheetName val="EST LOCAL SEUL"/>
      <sheetName val="EST LOCAL SEUL+PACK"/>
      <sheetName val="EST JOB BUREAU"/>
      <sheetName val="EST JOB DETAI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EST USA ESTIMATE"/>
      <sheetName val="EST OUTRE-MER"/>
      <sheetName val="FACT OUTRE-MER"/>
      <sheetName val="COLISEE PLANCHER"/>
      <sheetName val="EST SPAS"/>
      <sheetName val="EST LOCAT 26-32 PIED EXT"/>
      <sheetName val="EST LOCAT 53 PIED"/>
      <sheetName val="EST LOCAT 32 PIED LOCAL"/>
      <sheetName val="INV 32 PIED"/>
      <sheetName val="INV 32 PIED (2)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NIL 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 JOURS+TX"/>
      <sheetName val="FACT LOCATION 1-2 JR "/>
      <sheetName val="FACT EMB"/>
      <sheetName val="FACT STORAGE"/>
      <sheetName val="FACT EMB+STORAGE"/>
      <sheetName val="EMB ESTIMEE A LA  BOITE "/>
      <sheetName val="EMB BOITE LISTE UVL"/>
      <sheetName val="EMBALL REMISE"/>
      <sheetName val="E-MAIL RESERV-VERSO"/>
      <sheetName val="MESSAGE TELEPH_1_PAGE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+HR DEM"/>
      <sheetName val="TARRIFF PÂCK"/>
      <sheetName val=" EMPLOYE LISTE BONNE"/>
      <sheetName val="FACTURE ENTRER DES DONNÉES"/>
      <sheetName val="A FAIRE IMPORTANT"/>
      <sheetName val="PICK-UP"/>
      <sheetName val="ENTRER CLIENT"/>
      <sheetName val="EMPLOYEE LISTE NON"/>
      <sheetName val="Feuil1"/>
      <sheetName val="FUILLE TEMP"/>
      <sheetName val="CREATE BOIS"/>
      <sheetName val="Feuil3"/>
      <sheetName val="(RONALD) TEST"/>
      <sheetName val="Z-ESTIMEE + FACTURE A FAIRE "/>
    </sheetNames>
    <definedNames>
      <definedName name="DEVIS_IMPRESS_RAPIDE"/>
      <definedName name="E_MAIL_IMPRESS"/>
    </definedNames>
    <sheetDataSet>
      <sheetData sheetId="0"/>
      <sheetData sheetId="1"/>
      <sheetData sheetId="2">
        <row r="6">
          <cell r="C6">
            <v>0.25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0">
          <cell r="A10"/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ST AUG DESM Atelier Fleur du Monde Inc 1437, rue Provancher, Québec, QC G1Y 1R9  TÉL 418-651-0747  E-MAIL GUYLAINE_LEMAY@VIDEOTRON.CA     
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ST-AUGUSTIN D LES TROUVAILLES D'ELOISE  217, rue Jean-Juneau, Saint-Augustin-de-Des, QC G3A 2W1 418-871-6151 E-MAIL trouvailles_d_eloise@videotron.ca</v>
          </cell>
        </row>
        <row r="29">
          <cell r="A29" t="str">
            <v>FL ST-BRUNO Marche Aux Fleurs (Le) 1481, rue Roberval, Saint-Bruno, QC J3V 3P8  TEL 450-461-1845  E-MAIL INFO@MARCHEAUXFLEURS.CA</v>
          </cell>
        </row>
        <row r="30">
          <cell r="A30" t="str">
            <v>FL ST-LÉONARD ASTON BOUTIQUE SIMONE 188 PRINCIPALE, ST LEONARD D`ASTON, QC J0C-1M0  TEL: 819-399-3244  FAX: 819-399-3244</v>
          </cell>
        </row>
        <row r="31">
          <cell r="A31" t="str">
            <v>FL STE-ROSE FLEURISTE STE-ROSE 1104 BD CURE LABELLE, BLAINVILLE, QC TÉL 800-775-5132  FAX 450-622-7011</v>
          </cell>
        </row>
        <row r="32">
          <cell r="A32" t="str">
            <v>FL TR-RIV FLEURICULTURE GAUTHIER 4936 BL KRUGER, TR-RIVIERES, QC  G9A-4N1 TEL: 819-375-4813 FAX :819-375-1267</v>
          </cell>
        </row>
        <row r="33">
          <cell r="A33" t="str">
            <v>FL VICTO FLEURISTE GARNEAU 29 BOUL ARTHABASKA, VICTORIAVILLE, QC G6S-5R9  TEL 819-758-3887     FAX 819-758-4237</v>
          </cell>
        </row>
        <row r="34">
          <cell r="A34" t="str">
            <v>FL VICTO FLEURISTE BEAUCHESNE 100 BOUL JUTRAS EST, VICTORIAVILLE, QC G6P-4L5  TEL 819-752-9716  FAX       E-MAIL INFO@FLEURISTEBEAUCHESNE.COM</v>
          </cell>
        </row>
        <row r="35">
          <cell r="A35"/>
        </row>
        <row r="36">
          <cell r="A36" t="str">
            <v>PL CHICOUITMI PLOMPERIE J.O GAUDREAU 158 PRICE OUEST CHICOUTIMI, QC G7J-1G8   TEL 418-549-6127   FAX 418-549-9096</v>
          </cell>
        </row>
        <row r="37">
          <cell r="A37" t="str">
            <v>PL RIVE-SUD PLOMBERIE JTF 49 DE GAULE RR2 ST-PHILIPPE, QC J0L-2K0       TEL  450-724-4001    FAX   450-724-0711</v>
          </cell>
        </row>
        <row r="38">
          <cell r="A38" t="str">
            <v>PL RIVE-SUD A.S JEAMN-MARC APP MENAGER THERRIEN 5751 D`AUTEUIL, BROSSARD, QC J4Z-1M6 TEL  450-676-2950  FAX 450-678-1722</v>
          </cell>
        </row>
        <row r="39">
          <cell r="A39" t="str">
            <v xml:space="preserve">PL-1 ++ A TOUT FAIRE ** SERVICE C.M.R A.S PÎERRE LAFLAMME E-MAIL PIELAF1@HOTMAIL.COM  TÉL 819-690-7007 </v>
          </cell>
        </row>
        <row r="40">
          <cell r="A40" t="str">
            <v>PL-2 TR-RIV PLOMBERIE MOBILE J MATHIEU 657 BERLINGUET TROIS-RIVIERES, QC    TEL 819-378-6884        FAX   819-378-8291</v>
          </cell>
        </row>
        <row r="41">
          <cell r="A41" t="str">
            <v>PL- VICTO PLOMBERIE ROBERT LAVIGNE  VICTORIAVILLE, QC    TEL 819-352-2740</v>
          </cell>
        </row>
        <row r="42">
          <cell r="A42" t="str">
            <v xml:space="preserve"> </v>
          </cell>
        </row>
        <row r="43">
          <cell r="A43" t="str">
            <v xml:space="preserve"> </v>
          </cell>
        </row>
        <row r="44">
          <cell r="A44" t="str">
            <v>RENOV MTL EBENISTE-PEINTRE CAMPEAU MARC                                  TEL 514-891-7531                                 MARC_CAMPEAU@HOTMAIL.COM</v>
          </cell>
        </row>
        <row r="45">
          <cell r="A45" t="str">
            <v>REP CUIR  LONGUEUIL FIBRENEW  A/S GUY LEBLANC  649 CH. DES HURONS, ST.MATHIAS.RICHELIEU, QC J3L-6A1 TEL 514.838.9555 FX 450-658-3173</v>
          </cell>
        </row>
        <row r="46">
          <cell r="A46" t="str">
            <v>REP CUIR  TR-RIVIERE FIBRENEW  A/S GUY EVANS 52 PIE X11, TR-RIVIERES SECT CAP QC G8T-1P7 CELL 819-380-7208  PORTE GARAGE 5252</v>
          </cell>
        </row>
        <row r="47">
          <cell r="A47" t="str">
            <v>REP LAVEUSE   GRENIER JEAN MARC 5521 D`AUTEUIL, BROSSARD, QC    TEL 450-676-2950     FAX 450-678-1722</v>
          </cell>
        </row>
        <row r="48">
          <cell r="A48" t="str">
            <v>REP LAVEUSE   CHAMPAGNE MAURICE, ST-CLOTHILDE, QC TEL 819.336.3179     CEL 819.470.8621</v>
          </cell>
        </row>
        <row r="49">
          <cell r="A49"/>
        </row>
        <row r="50">
          <cell r="A50"/>
        </row>
        <row r="51">
          <cell r="A51"/>
        </row>
        <row r="52">
          <cell r="A52"/>
        </row>
        <row r="53">
          <cell r="A53" t="str">
            <v xml:space="preserve"> </v>
          </cell>
        </row>
        <row r="54">
          <cell r="A54" t="str">
            <v xml:space="preserve"> </v>
          </cell>
        </row>
      </sheetData>
      <sheetData sheetId="129"/>
      <sheetData sheetId="130"/>
      <sheetData sheetId="131"/>
      <sheetData sheetId="132"/>
      <sheetData sheetId="133">
        <row r="3">
          <cell r="A3"/>
        </row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34"/>
      <sheetData sheetId="135">
        <row r="1">
          <cell r="L1" t="str">
            <v xml:space="preserve"> 8.00</v>
          </cell>
        </row>
      </sheetData>
      <sheetData sheetId="136"/>
      <sheetData sheetId="137">
        <row r="2">
          <cell r="B2" t="str">
            <v>EMPLOYER 0</v>
          </cell>
          <cell r="I2">
            <v>2.5</v>
          </cell>
          <cell r="P2" t="str">
            <v>.</v>
          </cell>
        </row>
        <row r="3">
          <cell r="B3" t="str">
            <v>.</v>
          </cell>
          <cell r="I3">
            <v>4</v>
          </cell>
          <cell r="P3" t="str">
            <v>2 CHARGEMENT  A FAIRE</v>
          </cell>
        </row>
        <row r="4">
          <cell r="B4">
            <v>0</v>
          </cell>
          <cell r="I4">
            <v>4.25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>
            <v>4.5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4.75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5.25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MATHIEU M</v>
          </cell>
          <cell r="G9">
            <v>30000</v>
          </cell>
          <cell r="I9">
            <v>5.5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MERLIN C</v>
          </cell>
          <cell r="G10">
            <v>40000</v>
          </cell>
          <cell r="I10">
            <v>5.75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VINCENT L</v>
          </cell>
          <cell r="G11">
            <v>50000</v>
          </cell>
          <cell r="I11">
            <v>0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FREDERIC M</v>
          </cell>
          <cell r="G12">
            <v>60000</v>
          </cell>
          <cell r="I12" t="str">
            <v>CALL 1/2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BENJAMIN L</v>
          </cell>
          <cell r="G13">
            <v>70000</v>
          </cell>
          <cell r="I13" t="str">
            <v>HRS  ?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MARIO P</v>
          </cell>
          <cell r="G14">
            <v>80000</v>
          </cell>
          <cell r="I14" t="str">
            <v>????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FRANCIS R</v>
          </cell>
          <cell r="G15">
            <v>90000</v>
          </cell>
          <cell r="I15">
            <v>6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CLAUDE S</v>
          </cell>
          <cell r="D16">
            <v>0</v>
          </cell>
          <cell r="G16">
            <v>100000</v>
          </cell>
          <cell r="I16">
            <v>6.5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>MARC OLIVIER R</v>
          </cell>
          <cell r="D17">
            <v>0.5</v>
          </cell>
          <cell r="G17">
            <v>110000</v>
          </cell>
          <cell r="I17">
            <v>7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MARC OLIVIER B</v>
          </cell>
          <cell r="D18">
            <v>0.75</v>
          </cell>
          <cell r="G18">
            <v>120000</v>
          </cell>
          <cell r="I18">
            <v>7.5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FRANCIS R</v>
          </cell>
          <cell r="D19">
            <v>0.8</v>
          </cell>
          <cell r="G19">
            <v>130000</v>
          </cell>
          <cell r="I19">
            <v>8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>LAVOIE Y</v>
          </cell>
          <cell r="G20">
            <v>140000</v>
          </cell>
          <cell r="I20">
            <v>8.5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W</v>
          </cell>
          <cell r="G21">
            <v>150000</v>
          </cell>
          <cell r="I21">
            <v>9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DAVE B</v>
          </cell>
          <cell r="I22">
            <v>10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NORMANDE F</v>
          </cell>
          <cell r="D23" t="str">
            <v>?????</v>
          </cell>
          <cell r="I23">
            <v>11</v>
          </cell>
          <cell r="K23"/>
          <cell r="M23">
            <v>6</v>
          </cell>
          <cell r="P23" t="str">
            <v>INVENTAIRE COMPLET A FAIRE SIGNER</v>
          </cell>
        </row>
        <row r="24">
          <cell r="B24" t="str">
            <v>MARYSE M</v>
          </cell>
          <cell r="D24" t="str">
            <v>INCLUS</v>
          </cell>
          <cell r="G24" t="str">
            <v>*</v>
          </cell>
          <cell r="I24">
            <v>12</v>
          </cell>
          <cell r="K24" t="str">
            <v xml:space="preserve"> □   VOYAGE COMBINEE ENLEVER 1/2 ROUTE + 1/2  MILLAGE</v>
          </cell>
          <cell r="M24">
            <v>6.5</v>
          </cell>
          <cell r="P24" t="str">
            <v>INVENTAIRE COMPLET ENTREPOT * PESER COM #</v>
          </cell>
        </row>
        <row r="25">
          <cell r="B25" t="str">
            <v>JERICHO S</v>
          </cell>
          <cell r="D25" t="str">
            <v>EN SUS</v>
          </cell>
          <cell r="G25" t="str">
            <v>V-NO</v>
          </cell>
          <cell r="I25">
            <v>13</v>
          </cell>
          <cell r="M25">
            <v>7</v>
          </cell>
          <cell r="P25" t="str">
            <v>INVENTAIRE MEUBLE SEULEMENT *  PESER COM #</v>
          </cell>
        </row>
        <row r="26">
          <cell r="B26" t="str">
            <v>MICKAEL D</v>
          </cell>
          <cell r="D26" t="str">
            <v>PRIX FERME</v>
          </cell>
          <cell r="G26" t="str">
            <v>012-26</v>
          </cell>
          <cell r="I26">
            <v>14</v>
          </cell>
          <cell r="M26">
            <v>7.5</v>
          </cell>
          <cell r="P26" t="str">
            <v>INVENTAIRE MEUBLE SEULEMENT * PRENDRE MILLAGE</v>
          </cell>
        </row>
        <row r="27">
          <cell r="B27" t="str">
            <v>BRANDON D</v>
          </cell>
          <cell r="G27" t="str">
            <v>012-32</v>
          </cell>
          <cell r="I27">
            <v>16</v>
          </cell>
          <cell r="M27">
            <v>8</v>
          </cell>
          <cell r="P27" t="str">
            <v>INVENTAIRE VISUEL ET MONTRER AU CLIENT</v>
          </cell>
        </row>
        <row r="28">
          <cell r="B28" t="str">
            <v>DAVE T</v>
          </cell>
          <cell r="G28" t="str">
            <v>006-26</v>
          </cell>
          <cell r="I28">
            <v>17</v>
          </cell>
          <cell r="K28" t="str">
            <v>NOEL</v>
          </cell>
          <cell r="M28">
            <v>8.5</v>
          </cell>
          <cell r="P28" t="str">
            <v>LAISSER NUMERO CELLULAIRE</v>
          </cell>
        </row>
        <row r="29">
          <cell r="B29" t="str">
            <v>DENIS B</v>
          </cell>
          <cell r="G29" t="str">
            <v>006-32</v>
          </cell>
          <cell r="I29">
            <v>6.5</v>
          </cell>
          <cell r="K29" t="str">
            <v>……</v>
          </cell>
          <cell r="M29">
            <v>9</v>
          </cell>
          <cell r="P29" t="str">
            <v>LAISSER NUMÉRO CELLULAIRE</v>
          </cell>
        </row>
        <row r="30">
          <cell r="B30" t="str">
            <v>PASCALE D</v>
          </cell>
          <cell r="G30" t="str">
            <v>323-053</v>
          </cell>
          <cell r="I30">
            <v>7</v>
          </cell>
          <cell r="K30" t="str">
            <v>LETTRE DE CONFIRMATION……</v>
          </cell>
          <cell r="M30">
            <v>9.5</v>
          </cell>
          <cell r="P30" t="str">
            <v xml:space="preserve">LAISSEZ LES BOITES DE G-ROBES ET NOTEZ SUR LA FACTURE </v>
          </cell>
        </row>
        <row r="31">
          <cell r="B31" t="str">
            <v>PABLO R</v>
          </cell>
          <cell r="G31" t="str">
            <v>LOCATION</v>
          </cell>
          <cell r="I31">
            <v>7.25</v>
          </cell>
          <cell r="K31" t="str">
            <v>LETTRE D`OFFRE DE SERVICE</v>
          </cell>
          <cell r="M31">
            <v>10</v>
          </cell>
          <cell r="P31" t="str">
            <v>LE CLIENT SERA A FACTURER</v>
          </cell>
        </row>
        <row r="32">
          <cell r="B32" t="str">
            <v>PIERRE LUC P</v>
          </cell>
          <cell r="I32">
            <v>7.5</v>
          </cell>
          <cell r="K32" t="str">
            <v>JOYEUX NOEL ET BONNE HEUREUSE ANNÉE</v>
          </cell>
          <cell r="M32">
            <v>10.5</v>
          </cell>
          <cell r="P32" t="str">
            <v>LE CLIENT VA PASSER PAYER AU BUREAU</v>
          </cell>
        </row>
        <row r="33">
          <cell r="B33" t="str">
            <v>JEASON W</v>
          </cell>
          <cell r="I33">
            <v>7.75</v>
          </cell>
          <cell r="K33" t="str">
            <v>NOEL C</v>
          </cell>
          <cell r="M33">
            <v>11</v>
          </cell>
          <cell r="P33" t="str">
            <v>MARBRE AU RISQUE DU PROPRIETAIRE * NON CREATER BOIS</v>
          </cell>
        </row>
        <row r="34">
          <cell r="B34" t="str">
            <v>KEVIN L</v>
          </cell>
          <cell r="I34">
            <v>8</v>
          </cell>
          <cell r="K34" t="str">
            <v>NOEL B</v>
          </cell>
          <cell r="M34">
            <v>11.5</v>
          </cell>
          <cell r="P34" t="str">
            <v>MILLAGE A INDIQUER POUR FACTURATION</v>
          </cell>
        </row>
        <row r="35">
          <cell r="B35" t="str">
            <v>LUC J</v>
          </cell>
          <cell r="I35">
            <v>8.25</v>
          </cell>
          <cell r="K35" t="str">
            <v>NOEL V</v>
          </cell>
          <cell r="M35">
            <v>12</v>
          </cell>
          <cell r="P35" t="str">
            <v>MILLAGE FACTURER 1/2 * COMBINER AVEC AUTRE VOYAGE</v>
          </cell>
        </row>
        <row r="36">
          <cell r="B36" t="str">
            <v>RHEA5777</v>
          </cell>
          <cell r="I36">
            <v>8.5</v>
          </cell>
          <cell r="K36" t="str">
            <v xml:space="preserve">JOYEUSE ST-VALENTIN </v>
          </cell>
          <cell r="M36">
            <v>12.5</v>
          </cell>
          <cell r="P36" t="str">
            <v>MINIMUM 1 HEURES ************************</v>
          </cell>
        </row>
        <row r="37">
          <cell r="B37" t="str">
            <v>ALEXANDRE T</v>
          </cell>
          <cell r="I37">
            <v>8.75</v>
          </cell>
          <cell r="K37" t="str">
            <v xml:space="preserve"> ST-VALENTIN </v>
          </cell>
          <cell r="M37">
            <v>13</v>
          </cell>
          <cell r="P37" t="str">
            <v>MINIMUM  2 HEURES ************************</v>
          </cell>
        </row>
        <row r="38">
          <cell r="B38" t="str">
            <v>FRANCIS G</v>
          </cell>
          <cell r="I38">
            <v>9</v>
          </cell>
          <cell r="K38" t="str">
            <v>NOEL N</v>
          </cell>
          <cell r="M38">
            <v>13.5</v>
          </cell>
          <cell r="P38" t="str">
            <v>ORDINATEUR &amp; PHOTOCOPIEUR * TRANSPORTER RISQUE DU PROP</v>
          </cell>
        </row>
        <row r="39">
          <cell r="B39" t="str">
            <v>MICHAEL D</v>
          </cell>
          <cell r="I39">
            <v>9.25</v>
          </cell>
          <cell r="K39" t="str">
            <v>VIN</v>
          </cell>
          <cell r="M39">
            <v>14</v>
          </cell>
          <cell r="P39" t="str">
            <v>PAIEMENT  ( LE CLIENT  VAS VOUS PAYER CASH )</v>
          </cell>
        </row>
        <row r="40">
          <cell r="B40" t="str">
            <v>VINCENT P</v>
          </cell>
          <cell r="I40">
            <v>9.5</v>
          </cell>
          <cell r="M40">
            <v>14.5</v>
          </cell>
          <cell r="P40" t="str">
            <v>PAIEMENT  ( LE CLIENT  PAYE AVEC VISA)</v>
          </cell>
        </row>
        <row r="41">
          <cell r="B41" t="str">
            <v>MICHAEL P</v>
          </cell>
          <cell r="I41">
            <v>9.75</v>
          </cell>
          <cell r="M41">
            <v>15</v>
          </cell>
          <cell r="P41" t="str">
            <v>PHOTOCOPIEUR DOIT ETRE PREPARER PAR TECH * TRANSP RISQUE DU PROP</v>
          </cell>
        </row>
        <row r="42">
          <cell r="B42" t="str">
            <v>MARIO F</v>
          </cell>
          <cell r="I42">
            <v>10</v>
          </cell>
          <cell r="M42">
            <v>40</v>
          </cell>
          <cell r="P42" t="str">
            <v>PEUT DÉMÉNAGER AVANT APPELEZ 1/2 AVANT</v>
          </cell>
        </row>
        <row r="43">
          <cell r="B43" t="str">
            <v>STEVEN D</v>
          </cell>
          <cell r="I43">
            <v>10.25</v>
          </cell>
          <cell r="M43">
            <v>0</v>
          </cell>
          <cell r="P43" t="str">
            <v>PIANO EXTRA $ 250.00 SUPPLÉMENTAIRE</v>
          </cell>
        </row>
        <row r="44">
          <cell r="B44" t="str">
            <v>BOIVIN MATHIEU</v>
          </cell>
          <cell r="I44">
            <v>10.5</v>
          </cell>
          <cell r="M44">
            <v>0.5</v>
          </cell>
          <cell r="P44" t="str">
            <v>RABAIS 3e AGE (ENLEVER $ 5.00/HRS)</v>
          </cell>
        </row>
        <row r="45">
          <cell r="B45" t="str">
            <v xml:space="preserve">RHEAULT RONALD </v>
          </cell>
          <cell r="I45">
            <v>10.75</v>
          </cell>
          <cell r="K45" t="str">
            <v>************** ETAT DE COMPTE **************</v>
          </cell>
          <cell r="M45">
            <v>1</v>
          </cell>
          <cell r="P45" t="str">
            <v xml:space="preserve">SI  POSSIBLE PLUS TOT * APP LE CLIENT 1/2 HRS AVANT </v>
          </cell>
        </row>
        <row r="46">
          <cell r="B46" t="str">
            <v>J-FRANCOIS T</v>
          </cell>
          <cell r="I46">
            <v>11</v>
          </cell>
          <cell r="K46" t="str">
            <v>************** DERNIERE AVIS **************</v>
          </cell>
          <cell r="M46">
            <v>1.5</v>
          </cell>
          <cell r="P46" t="str">
            <v>TV A EMBALLER  ** APPORTEZ CREATE MIROIR AVEC BULLE</v>
          </cell>
        </row>
        <row r="47">
          <cell r="B47" t="str">
            <v>PHILLIP P</v>
          </cell>
          <cell r="I47">
            <v>11.25</v>
          </cell>
          <cell r="K47" t="str">
            <v>********* FRAIS D`ENTREPOSAGE *********</v>
          </cell>
          <cell r="M47">
            <v>2</v>
          </cell>
          <cell r="P47" t="str">
            <v xml:space="preserve">VERIFIER  INVENTAIRE CAMION  </v>
          </cell>
        </row>
        <row r="48">
          <cell r="B48" t="str">
            <v xml:space="preserve">PIERRE LUC M  </v>
          </cell>
          <cell r="I48">
            <v>11.5</v>
          </cell>
          <cell r="K48" t="str">
            <v>************** COMPTE EN COLLECTION **************</v>
          </cell>
          <cell r="M48">
            <v>2.5</v>
          </cell>
          <cell r="P48" t="str">
            <v>VIA ENTREPOT RHEAULT 142 ST-JEAN-BAPTISTE, VICTO G6P-4G3</v>
          </cell>
        </row>
        <row r="49">
          <cell r="B49" t="str">
            <v>BRUNO PIER T</v>
          </cell>
          <cell r="I49">
            <v>11.75</v>
          </cell>
          <cell r="M49">
            <v>3</v>
          </cell>
          <cell r="P49" t="str">
            <v>VOYAGE COMBINÉE ENLEVER 1/2 TEMPS ROUTE ++ 1/2 MILLAGE</v>
          </cell>
        </row>
        <row r="50">
          <cell r="B50" t="str">
            <v>RAPHAEL G</v>
          </cell>
          <cell r="D50" t="str">
            <v>ENTREPOSAGE</v>
          </cell>
          <cell r="G50">
            <v>1</v>
          </cell>
          <cell r="I50">
            <v>12</v>
          </cell>
          <cell r="M50">
            <v>3.5</v>
          </cell>
        </row>
        <row r="51">
          <cell r="B51" t="str">
            <v>JOHNNY M</v>
          </cell>
          <cell r="D51" t="str">
            <v>DÉT:____________________</v>
          </cell>
          <cell r="G51">
            <v>2</v>
          </cell>
          <cell r="I51">
            <v>12.25</v>
          </cell>
          <cell r="M51">
            <v>4</v>
          </cell>
        </row>
        <row r="52">
          <cell r="B52" t="str">
            <v xml:space="preserve">MARCEL L </v>
          </cell>
          <cell r="D52" t="str">
            <v>AIDE</v>
          </cell>
          <cell r="G52">
            <v>3</v>
          </cell>
          <cell r="I52">
            <v>12.5</v>
          </cell>
          <cell r="K52" t="str">
            <v>ESTIMÉE PRIX MONTANT FIXE</v>
          </cell>
          <cell r="M52">
            <v>4.5</v>
          </cell>
        </row>
        <row r="53">
          <cell r="B53" t="str">
            <v>MAXIME M</v>
          </cell>
          <cell r="D53" t="str">
            <v>EMBALLAGE</v>
          </cell>
          <cell r="G53">
            <v>4</v>
          </cell>
          <cell r="I53">
            <v>12.75</v>
          </cell>
          <cell r="K53" t="str">
            <v>ESTIMÉE PRIX MONTANT FIXE + TAXES</v>
          </cell>
          <cell r="M53">
            <v>5</v>
          </cell>
        </row>
        <row r="54">
          <cell r="B54" t="str">
            <v>DAVID F</v>
          </cell>
          <cell r="D54" t="str">
            <v>DÉBALLAGE</v>
          </cell>
          <cell r="G54">
            <v>5</v>
          </cell>
          <cell r="I54">
            <v>13</v>
          </cell>
          <cell r="K54" t="str">
            <v>ESTIMÉE GARANTIE + OU - 10% MAXIMUM  ++ TAXES</v>
          </cell>
          <cell r="M54">
            <v>5.5</v>
          </cell>
          <cell r="P54" t="str">
            <v>XXXX</v>
          </cell>
        </row>
        <row r="55">
          <cell r="B55" t="str">
            <v>SEBASTIEN S</v>
          </cell>
          <cell r="D55" t="str">
            <v>CHARGEMENT</v>
          </cell>
          <cell r="I55">
            <v>13.25</v>
          </cell>
          <cell r="K55" t="str">
            <v>ESTIMÉE APPROXIMATIF (LA FACTURE SERA BASÉE SUR LE TEMPS ET MILLAGE RÉEL REQUIS) TAXES EN SUS</v>
          </cell>
          <cell r="P55" t="str">
            <v>EBENISTE</v>
          </cell>
        </row>
        <row r="56">
          <cell r="B56" t="str">
            <v>NICOLAS F BROCHU</v>
          </cell>
          <cell r="D56" t="str">
            <v>CHARGER ENTREPOT</v>
          </cell>
          <cell r="I56">
            <v>13.5</v>
          </cell>
          <cell r="K56" t="str">
            <v>ESTIMÉE APPROXIMATIF (LA FACTURE SERA BASÉE SUR LE TEMPS ET MILLAGE RÉEL REQUIS) TAXES INCLUSES</v>
          </cell>
          <cell r="P56">
            <v>1</v>
          </cell>
        </row>
        <row r="57">
          <cell r="B57" t="str">
            <v>DANIEL B</v>
          </cell>
          <cell r="D57" t="str">
            <v>CHARGER RÉSIDENCE</v>
          </cell>
          <cell r="I57">
            <v>13.75</v>
          </cell>
          <cell r="K57" t="str">
            <v>ESTIMÉE PRIX FERME (CHOISISSEZ AVEC OU SANS ÉVALUATION A NEUF)</v>
          </cell>
          <cell r="P57">
            <v>2</v>
          </cell>
        </row>
        <row r="58">
          <cell r="B58" t="str">
            <v>PATRICK D</v>
          </cell>
          <cell r="D58" t="str">
            <v>DÉMÉNAGEMENT</v>
          </cell>
          <cell r="I58">
            <v>14</v>
          </cell>
          <cell r="K58" t="str">
            <v>************</v>
          </cell>
          <cell r="P58">
            <v>3</v>
          </cell>
        </row>
        <row r="59">
          <cell r="B59" t="str">
            <v>MARC P</v>
          </cell>
          <cell r="D59" t="str">
            <v>DÉPLACEMENT ENTRE-DEUX</v>
          </cell>
          <cell r="I59">
            <v>14.25</v>
          </cell>
          <cell r="P59">
            <v>4</v>
          </cell>
        </row>
        <row r="60">
          <cell r="B60" t="str">
            <v>STEVE B</v>
          </cell>
          <cell r="D60" t="str">
            <v>DÉPLACEMENT INTERNE</v>
          </cell>
          <cell r="I60">
            <v>14.5</v>
          </cell>
          <cell r="P60">
            <v>5</v>
          </cell>
        </row>
        <row r="61">
          <cell r="B61" t="str">
            <v>JIMMY C</v>
          </cell>
          <cell r="D61" t="str">
            <v>ENTREPOSAGE MANUT</v>
          </cell>
          <cell r="I61">
            <v>14.75</v>
          </cell>
          <cell r="M61">
            <v>0.5</v>
          </cell>
          <cell r="P61" t="str">
            <v>ELECTRICIEN</v>
          </cell>
        </row>
        <row r="62">
          <cell r="B62" t="str">
            <v>JONATHAN T</v>
          </cell>
          <cell r="D62" t="str">
            <v>LIVRAISON</v>
          </cell>
          <cell r="I62">
            <v>15</v>
          </cell>
          <cell r="M62">
            <v>0.75</v>
          </cell>
          <cell r="P62" t="str">
            <v>PLOMBIER</v>
          </cell>
        </row>
        <row r="63">
          <cell r="B63" t="str">
            <v>JEAN H</v>
          </cell>
          <cell r="D63" t="str">
            <v>LIVRER ENTREPOT</v>
          </cell>
          <cell r="I63">
            <v>15.25</v>
          </cell>
          <cell r="M63">
            <v>0.8</v>
          </cell>
          <cell r="P63" t="str">
            <v>RHEAULT</v>
          </cell>
        </row>
        <row r="64">
          <cell r="B64" t="str">
            <v>RAPHAEL M</v>
          </cell>
          <cell r="D64" t="str">
            <v>LIVRER RÉSIDENCE</v>
          </cell>
          <cell r="I64">
            <v>15.5</v>
          </cell>
          <cell r="M64">
            <v>0.82</v>
          </cell>
        </row>
        <row r="65">
          <cell r="B65" t="str">
            <v xml:space="preserve">MIKE C </v>
          </cell>
          <cell r="D65" t="str">
            <v>LOCATION</v>
          </cell>
          <cell r="I65">
            <v>15.75</v>
          </cell>
          <cell r="M65">
            <v>1</v>
          </cell>
        </row>
        <row r="66">
          <cell r="B66" t="str">
            <v>MARC OLIVIER R</v>
          </cell>
          <cell r="D66" t="str">
            <v>RAMASSAGE</v>
          </cell>
          <cell r="I66">
            <v>16</v>
          </cell>
        </row>
        <row r="67">
          <cell r="B67" t="str">
            <v>AEYDO A</v>
          </cell>
          <cell r="D67" t="str">
            <v>RAMASSER RETOUR BUREAU</v>
          </cell>
          <cell r="I67">
            <v>16.25</v>
          </cell>
        </row>
        <row r="68">
          <cell r="B68" t="str">
            <v>SEBASTIEN B</v>
          </cell>
          <cell r="D68" t="str">
            <v>RÉSIDENCE-RÉSIDENCE</v>
          </cell>
          <cell r="I68">
            <v>16.5</v>
          </cell>
          <cell r="P68" t="str">
            <v>$$$</v>
          </cell>
        </row>
        <row r="69">
          <cell r="B69" t="str">
            <v xml:space="preserve">STEPHANE D </v>
          </cell>
          <cell r="D69" t="str">
            <v>RETOUR</v>
          </cell>
          <cell r="I69">
            <v>16.75</v>
          </cell>
          <cell r="M69">
            <v>1</v>
          </cell>
          <cell r="P69" t="str">
            <v>DECONNECTER ET RECONNECTER</v>
          </cell>
        </row>
        <row r="70">
          <cell r="B70" t="str">
            <v>JACQUES L</v>
          </cell>
          <cell r="D70" t="str">
            <v>TEMP ROUTE CHARGEMENT</v>
          </cell>
          <cell r="I70">
            <v>17</v>
          </cell>
          <cell r="M70">
            <v>2</v>
          </cell>
          <cell r="P70" t="str">
            <v>DESTINATION</v>
          </cell>
        </row>
        <row r="71">
          <cell r="B71" t="str">
            <v>BILLY B</v>
          </cell>
          <cell r="D71" t="str">
            <v>TEMP ROUTE CHARGEMENT</v>
          </cell>
          <cell r="I71">
            <v>17.25</v>
          </cell>
          <cell r="M71">
            <v>3</v>
          </cell>
          <cell r="P71" t="str">
            <v>FAIRE CREATE BOIS + FOAM</v>
          </cell>
        </row>
        <row r="72">
          <cell r="B72" t="str">
            <v>ANDRÉ V</v>
          </cell>
          <cell r="D72" t="str">
            <v>TEMP ROUTE ALLER-RETOUR</v>
          </cell>
          <cell r="I72">
            <v>17.5</v>
          </cell>
          <cell r="P72" t="str">
            <v>FAN  POELE DÉBRANCHER -REBRANCHER</v>
          </cell>
        </row>
        <row r="73">
          <cell r="B73" t="str">
            <v>MANUEL C</v>
          </cell>
          <cell r="I73">
            <v>17.75</v>
          </cell>
          <cell r="P73" t="str">
            <v>FAN POELE A ECHANGER (2)</v>
          </cell>
        </row>
        <row r="74">
          <cell r="B74" t="str">
            <v xml:space="preserve">PIERRE LUC R  </v>
          </cell>
          <cell r="I74">
            <v>18</v>
          </cell>
          <cell r="M74">
            <v>1</v>
          </cell>
          <cell r="P74" t="str">
            <v>LAV -SECH A DEBRANCHER - REBRANCHER</v>
          </cell>
        </row>
        <row r="75">
          <cell r="B75" t="str">
            <v>DOMINIC T</v>
          </cell>
          <cell r="I75">
            <v>18.25</v>
          </cell>
          <cell r="M75">
            <v>2</v>
          </cell>
          <cell r="P75" t="str">
            <v>LUSTRE A DÉBRANCHER - REBRANCHER</v>
          </cell>
        </row>
        <row r="76">
          <cell r="B76" t="str">
            <v>JONATHAN M</v>
          </cell>
          <cell r="D76" t="str">
            <v>REM 32 PIED</v>
          </cell>
          <cell r="I76">
            <v>18.5</v>
          </cell>
          <cell r="M76">
            <v>3</v>
          </cell>
          <cell r="P76" t="str">
            <v>L-VAISSELLE A DEBRANCHER - REBRANCHER</v>
          </cell>
        </row>
        <row r="77">
          <cell r="B77" t="str">
            <v>FRÉDÉRIC M</v>
          </cell>
          <cell r="D77" t="str">
            <v>REM 48 PIED</v>
          </cell>
          <cell r="I77">
            <v>18.75</v>
          </cell>
          <cell r="M77">
            <v>4</v>
          </cell>
          <cell r="P77" t="str">
            <v>L-VAISSELLE A ÉCHANGER (2)</v>
          </cell>
        </row>
        <row r="78">
          <cell r="B78" t="str">
            <v>ALEX P</v>
          </cell>
          <cell r="D78" t="str">
            <v>REM 53 PIED</v>
          </cell>
          <cell r="I78">
            <v>19</v>
          </cell>
          <cell r="M78">
            <v>5</v>
          </cell>
          <cell r="P78" t="str">
            <v>ORIGINE</v>
          </cell>
        </row>
        <row r="79">
          <cell r="B79" t="str">
            <v>SERGE P</v>
          </cell>
          <cell r="D79"/>
          <cell r="I79">
            <v>19.25</v>
          </cell>
          <cell r="M79">
            <v>6</v>
          </cell>
          <cell r="P79" t="str">
            <v>ORIGINE-DESTINATION</v>
          </cell>
        </row>
        <row r="80">
          <cell r="B80" t="str">
            <v>GUILLERMO M</v>
          </cell>
          <cell r="D80"/>
          <cell r="I80">
            <v>19.5</v>
          </cell>
          <cell r="M80">
            <v>7</v>
          </cell>
          <cell r="P80" t="str">
            <v>TV ACL A CREATER - DÉCREATER</v>
          </cell>
        </row>
        <row r="81">
          <cell r="B81" t="str">
            <v>MANUEL GALLRDO</v>
          </cell>
          <cell r="D81"/>
          <cell r="I81">
            <v>19.75</v>
          </cell>
          <cell r="M81">
            <v>8</v>
          </cell>
          <cell r="P81"/>
        </row>
        <row r="82">
          <cell r="B82" t="str">
            <v>JORGE M</v>
          </cell>
          <cell r="D82"/>
          <cell r="I82">
            <v>20</v>
          </cell>
          <cell r="M82">
            <v>9</v>
          </cell>
        </row>
        <row r="83">
          <cell r="B83" t="str">
            <v>WILMAN P</v>
          </cell>
          <cell r="D83" t="str">
            <v>EMBALLAGE</v>
          </cell>
          <cell r="G83" t="str">
            <v>POIDS</v>
          </cell>
          <cell r="I83">
            <v>20.25</v>
          </cell>
          <cell r="M83">
            <v>10</v>
          </cell>
        </row>
        <row r="84">
          <cell r="B84" t="str">
            <v>MICHAEL D</v>
          </cell>
          <cell r="D84" t="str">
            <v>DÉMÉNAGEMENT</v>
          </cell>
          <cell r="E84">
            <v>2</v>
          </cell>
          <cell r="G84">
            <v>1000</v>
          </cell>
          <cell r="I84">
            <v>20.5</v>
          </cell>
        </row>
        <row r="85">
          <cell r="B85" t="str">
            <v>STEVE T</v>
          </cell>
          <cell r="E85">
            <v>2.5</v>
          </cell>
          <cell r="G85">
            <v>1500</v>
          </cell>
          <cell r="I85">
            <v>20.75</v>
          </cell>
        </row>
        <row r="86">
          <cell r="B86" t="str">
            <v>PATRICK J</v>
          </cell>
          <cell r="E86">
            <v>3</v>
          </cell>
          <cell r="G86">
            <v>2000</v>
          </cell>
          <cell r="I86">
            <v>21</v>
          </cell>
          <cell r="P86" t="str">
            <v>.</v>
          </cell>
        </row>
        <row r="87">
          <cell r="B87" t="str">
            <v>MANU C</v>
          </cell>
          <cell r="E87">
            <v>3.5</v>
          </cell>
          <cell r="G87">
            <v>2500</v>
          </cell>
          <cell r="I87">
            <v>21.25</v>
          </cell>
          <cell r="P87" t="str">
            <v>VICTO, QC</v>
          </cell>
        </row>
        <row r="88">
          <cell r="B88" t="str">
            <v xml:space="preserve">JACK R </v>
          </cell>
          <cell r="D88" t="str">
            <v>ÉTAIT RÉSERVER LE :</v>
          </cell>
          <cell r="E88">
            <v>4</v>
          </cell>
          <cell r="G88">
            <v>3000</v>
          </cell>
          <cell r="I88">
            <v>21.5</v>
          </cell>
          <cell r="P88" t="str">
            <v>VICTORIAVILLE, QC</v>
          </cell>
        </row>
        <row r="89">
          <cell r="B89" t="str">
            <v>PATRICK D</v>
          </cell>
          <cell r="E89">
            <v>4.5</v>
          </cell>
          <cell r="G89">
            <v>3500</v>
          </cell>
          <cell r="I89">
            <v>21.75</v>
          </cell>
          <cell r="P89" t="str">
            <v>PLESSISVILLE, QC</v>
          </cell>
        </row>
        <row r="90">
          <cell r="B90" t="str">
            <v>ST LAURENT KEVIN</v>
          </cell>
          <cell r="D90"/>
          <cell r="E90">
            <v>5</v>
          </cell>
          <cell r="G90">
            <v>4000</v>
          </cell>
          <cell r="I90">
            <v>22</v>
          </cell>
          <cell r="P90" t="str">
            <v>PRINCEVILLE, PQ</v>
          </cell>
        </row>
        <row r="91">
          <cell r="B91" t="str">
            <v>RONALD R</v>
          </cell>
          <cell r="E91">
            <v>5.5</v>
          </cell>
          <cell r="G91">
            <v>4500</v>
          </cell>
          <cell r="I91">
            <v>22.25</v>
          </cell>
          <cell r="P91" t="str">
            <v>ST-CHRISTOPHE D`ARTH, QC</v>
          </cell>
        </row>
        <row r="92">
          <cell r="B92" t="str">
            <v>BRUNO PIER T</v>
          </cell>
          <cell r="E92">
            <v>6</v>
          </cell>
          <cell r="G92">
            <v>5000</v>
          </cell>
          <cell r="I92">
            <v>22.5</v>
          </cell>
          <cell r="P92" t="str">
            <v>WARWICK, QC</v>
          </cell>
        </row>
        <row r="93">
          <cell r="B93" t="str">
            <v>MARIO C</v>
          </cell>
          <cell r="E93">
            <v>6.5</v>
          </cell>
          <cell r="G93">
            <v>5500</v>
          </cell>
          <cell r="I93">
            <v>22.75</v>
          </cell>
          <cell r="P93" t="str">
            <v>A DÉTERMINÉE, QC</v>
          </cell>
        </row>
        <row r="94">
          <cell r="B94" t="str">
            <v>ERIC B</v>
          </cell>
          <cell r="E94">
            <v>7</v>
          </cell>
          <cell r="G94">
            <v>6000</v>
          </cell>
          <cell r="I94">
            <v>23</v>
          </cell>
          <cell r="P94" t="str">
            <v>ACTON VALE, QC</v>
          </cell>
        </row>
        <row r="95">
          <cell r="B95" t="str">
            <v>MATHIEU T</v>
          </cell>
          <cell r="E95">
            <v>7.5</v>
          </cell>
          <cell r="G95">
            <v>6500</v>
          </cell>
          <cell r="I95">
            <v>23.25</v>
          </cell>
          <cell r="P95" t="str">
            <v>AMOS, QC</v>
          </cell>
        </row>
        <row r="96">
          <cell r="B96" t="str">
            <v>M-OLIVIER B</v>
          </cell>
          <cell r="E96">
            <v>8</v>
          </cell>
          <cell r="G96">
            <v>7000</v>
          </cell>
          <cell r="I96">
            <v>23.5</v>
          </cell>
          <cell r="P96" t="str">
            <v>AMQUI, QC</v>
          </cell>
        </row>
        <row r="97">
          <cell r="B97" t="str">
            <v>GINETTE B</v>
          </cell>
          <cell r="E97">
            <v>8.5</v>
          </cell>
          <cell r="G97">
            <v>7500</v>
          </cell>
          <cell r="I97">
            <v>23.75</v>
          </cell>
          <cell r="P97" t="str">
            <v>ASBESTOS, QC</v>
          </cell>
        </row>
        <row r="98">
          <cell r="B98" t="str">
            <v xml:space="preserve">LISE L </v>
          </cell>
          <cell r="E98">
            <v>9</v>
          </cell>
          <cell r="G98">
            <v>8000</v>
          </cell>
          <cell r="I98">
            <v>24</v>
          </cell>
          <cell r="P98" t="str">
            <v>BAIE-COMEAU, QC</v>
          </cell>
        </row>
        <row r="99">
          <cell r="B99" t="str">
            <v>GERMAIN HUGO 341</v>
          </cell>
          <cell r="E99">
            <v>9.5</v>
          </cell>
          <cell r="G99">
            <v>8500</v>
          </cell>
          <cell r="I99">
            <v>40</v>
          </cell>
          <cell r="P99" t="str">
            <v>BEAUPRE, QC</v>
          </cell>
        </row>
        <row r="100">
          <cell r="B100" t="str">
            <v>SAMSON MARC ANDRE 379</v>
          </cell>
          <cell r="E100">
            <v>10</v>
          </cell>
          <cell r="G100">
            <v>9000</v>
          </cell>
          <cell r="P100" t="str">
            <v>BECANCOUR, QC</v>
          </cell>
        </row>
        <row r="101">
          <cell r="B101" t="str">
            <v>VIGNEAULT MATHIEU 380</v>
          </cell>
          <cell r="E101">
            <v>10.5</v>
          </cell>
          <cell r="G101">
            <v>9500</v>
          </cell>
          <cell r="P101" t="str">
            <v>BELOEIL, QC</v>
          </cell>
        </row>
        <row r="102">
          <cell r="B102" t="str">
            <v>RAYMOND DAVE 369</v>
          </cell>
          <cell r="E102">
            <v>11</v>
          </cell>
          <cell r="G102">
            <v>10000</v>
          </cell>
          <cell r="P102" t="str">
            <v>BON CONSEIL, QC</v>
          </cell>
        </row>
        <row r="103">
          <cell r="B103" t="str">
            <v>BLAIS STEVE 356</v>
          </cell>
          <cell r="E103">
            <v>11.5</v>
          </cell>
          <cell r="G103">
            <v>10500</v>
          </cell>
          <cell r="P103" t="str">
            <v>BONAVENTURE, QC</v>
          </cell>
        </row>
        <row r="104">
          <cell r="B104" t="str">
            <v>CAOUETE REMY 373</v>
          </cell>
          <cell r="E104">
            <v>12</v>
          </cell>
          <cell r="G104">
            <v>11000</v>
          </cell>
          <cell r="P104" t="str">
            <v>BOUCHERVILLE, QC</v>
          </cell>
        </row>
        <row r="105">
          <cell r="B105" t="str">
            <v>TOUSIGNANT DOM 375</v>
          </cell>
          <cell r="E105">
            <v>12.5</v>
          </cell>
          <cell r="P105" t="str">
            <v>BROMONT, QC</v>
          </cell>
        </row>
        <row r="106">
          <cell r="B106" t="str">
            <v>DUBOIS SEBASTIEN 368</v>
          </cell>
          <cell r="E106">
            <v>13</v>
          </cell>
          <cell r="P106" t="str">
            <v>BROMPTONVILLE, QC</v>
          </cell>
        </row>
        <row r="107">
          <cell r="B107" t="str">
            <v>BERGERON SEBASTIEN 377</v>
          </cell>
          <cell r="E107">
            <v>13.5</v>
          </cell>
          <cell r="P107" t="str">
            <v>CALGARY, AB</v>
          </cell>
        </row>
        <row r="108">
          <cell r="B108" t="str">
            <v>TARDIF DAVE 375</v>
          </cell>
          <cell r="E108">
            <v>14</v>
          </cell>
          <cell r="P108" t="str">
            <v>CANDIAC, QC</v>
          </cell>
        </row>
        <row r="109">
          <cell r="B109" t="str">
            <v>BOISVERT SEBASTIEN 376</v>
          </cell>
          <cell r="E109">
            <v>14.5</v>
          </cell>
          <cell r="P109" t="str">
            <v>CARIGNAN, QC</v>
          </cell>
        </row>
        <row r="110">
          <cell r="B110" t="str">
            <v>HOULE LAURENT 372</v>
          </cell>
          <cell r="E110">
            <v>15</v>
          </cell>
          <cell r="P110" t="str">
            <v>CHAMBLY, QC</v>
          </cell>
        </row>
        <row r="111">
          <cell r="B111" t="str">
            <v xml:space="preserve">TREMBLAY ALLAN 376  </v>
          </cell>
          <cell r="E111">
            <v>15.5</v>
          </cell>
          <cell r="P111" t="str">
            <v>CHAMPLAIN, QC</v>
          </cell>
        </row>
        <row r="112">
          <cell r="B112" t="str">
            <v>PELLERIN ALEX 346</v>
          </cell>
          <cell r="E112">
            <v>16</v>
          </cell>
          <cell r="P112" t="str">
            <v>CHANDLER, QC</v>
          </cell>
        </row>
        <row r="113">
          <cell r="B113" t="str">
            <v xml:space="preserve">CUMMINS ALEXIS 371   </v>
          </cell>
          <cell r="E113">
            <v>16.5</v>
          </cell>
          <cell r="P113" t="str">
            <v>CHESTERVILLE, QC</v>
          </cell>
        </row>
        <row r="114">
          <cell r="B114" t="str">
            <v>BERGERON SEBASTIEN</v>
          </cell>
          <cell r="E114">
            <v>17.5</v>
          </cell>
          <cell r="P114" t="str">
            <v>CHIBOUGAMEAU, QC</v>
          </cell>
        </row>
        <row r="115">
          <cell r="B115" t="str">
            <v>AUGER CLAUDE 369</v>
          </cell>
          <cell r="E115">
            <v>18</v>
          </cell>
          <cell r="P115" t="str">
            <v>CHICOUTIMI, QC</v>
          </cell>
        </row>
        <row r="116">
          <cell r="B116" t="str">
            <v>BLOUIN VINCENT 351</v>
          </cell>
          <cell r="E116">
            <v>18.5</v>
          </cell>
          <cell r="P116" t="str">
            <v>CINCINNATI, OHIO</v>
          </cell>
        </row>
        <row r="117">
          <cell r="B117" t="str">
            <v xml:space="preserve">BOILY MARTIN 203          </v>
          </cell>
          <cell r="E117">
            <v>19</v>
          </cell>
          <cell r="P117" t="str">
            <v>CLEVELAND, QC</v>
          </cell>
        </row>
        <row r="118">
          <cell r="B118" t="str">
            <v>BOIVIN ERIC 314</v>
          </cell>
          <cell r="E118">
            <v>19.5</v>
          </cell>
          <cell r="P118" t="str">
            <v>COATICOOK, QC</v>
          </cell>
        </row>
        <row r="119">
          <cell r="B119" t="str">
            <v>CASAVANT MANUEL 333</v>
          </cell>
          <cell r="E119">
            <v>20</v>
          </cell>
          <cell r="P119" t="str">
            <v>COOKSHIRE, QC</v>
          </cell>
        </row>
        <row r="120">
          <cell r="B120" t="str">
            <v>GAGNE YVAN 285</v>
          </cell>
          <cell r="E120">
            <v>20.5</v>
          </cell>
          <cell r="P120" t="str">
            <v>COWANSVILLE, QC</v>
          </cell>
        </row>
        <row r="121">
          <cell r="B121" t="str">
            <v>GAGNON MARIO</v>
          </cell>
          <cell r="E121">
            <v>21</v>
          </cell>
          <cell r="P121" t="str">
            <v>DANVILLE, QC</v>
          </cell>
        </row>
        <row r="122">
          <cell r="B122" t="str">
            <v>GOUIN FREDERIC 359</v>
          </cell>
          <cell r="E122">
            <v>21.5</v>
          </cell>
          <cell r="P122" t="str">
            <v>DAVELUYVILLE, QC</v>
          </cell>
        </row>
        <row r="123">
          <cell r="B123" t="str">
            <v>HOULE STEVEN 337</v>
          </cell>
          <cell r="E123">
            <v>22</v>
          </cell>
          <cell r="P123" t="str">
            <v>DEAUVILLE, QC</v>
          </cell>
        </row>
        <row r="124">
          <cell r="B124" t="str">
            <v>LARIVEE SEBASTIEN 331</v>
          </cell>
          <cell r="E124">
            <v>22.5</v>
          </cell>
          <cell r="P124" t="str">
            <v>DISRAELI, QC</v>
          </cell>
        </row>
        <row r="125">
          <cell r="B125" t="str">
            <v>MICHAUD JIMMY</v>
          </cell>
          <cell r="E125">
            <v>23</v>
          </cell>
          <cell r="P125" t="str">
            <v>DOLLARD DES ORMEAUX, QC</v>
          </cell>
        </row>
        <row r="126">
          <cell r="B126" t="str">
            <v>MICHAUD LUC 123</v>
          </cell>
          <cell r="E126">
            <v>23.5</v>
          </cell>
          <cell r="P126" t="str">
            <v>DRUMMONDVILLE, QC</v>
          </cell>
        </row>
        <row r="127">
          <cell r="B127" t="str">
            <v>MICHAUD TOBY 370</v>
          </cell>
          <cell r="E127">
            <v>24</v>
          </cell>
          <cell r="P127" t="str">
            <v>EASTMAN, QC</v>
          </cell>
        </row>
        <row r="128">
          <cell r="B128" t="str">
            <v>PELLERIN REGIS 317</v>
          </cell>
          <cell r="E128">
            <v>24.5</v>
          </cell>
          <cell r="P128" t="str">
            <v>FLEURIMONT, QC</v>
          </cell>
        </row>
        <row r="129">
          <cell r="B129" t="str">
            <v>PELLERIN SERGE 363</v>
          </cell>
          <cell r="E129">
            <v>25</v>
          </cell>
          <cell r="P129" t="str">
            <v>GENTILLY, QC</v>
          </cell>
        </row>
        <row r="130">
          <cell r="B130" t="str">
            <v>RICHER JACQUES 201</v>
          </cell>
          <cell r="E130">
            <v>25.5</v>
          </cell>
          <cell r="P130" t="str">
            <v>GRANBY, QC</v>
          </cell>
        </row>
        <row r="131">
          <cell r="B131" t="str">
            <v xml:space="preserve">ROUX DENIS 347      </v>
          </cell>
          <cell r="E131">
            <v>26</v>
          </cell>
          <cell r="P131" t="str">
            <v>GRANDE PILES, QC</v>
          </cell>
        </row>
        <row r="132">
          <cell r="B132" t="str">
            <v>SEVIGNY JOHANNE 000</v>
          </cell>
          <cell r="E132">
            <v>26.5</v>
          </cell>
          <cell r="P132" t="str">
            <v>HAM NORD, QC</v>
          </cell>
        </row>
        <row r="133">
          <cell r="B133" t="str">
            <v>SOPHIE * CHUM J.O</v>
          </cell>
          <cell r="E133">
            <v>27</v>
          </cell>
          <cell r="P133" t="str">
            <v>HEMMINGFORD, QC</v>
          </cell>
        </row>
        <row r="134">
          <cell r="B134" t="str">
            <v>TALBOT FRANCIS 361</v>
          </cell>
          <cell r="E134">
            <v>27.5</v>
          </cell>
          <cell r="P134" t="str">
            <v>HOUSTON, TX</v>
          </cell>
        </row>
        <row r="135">
          <cell r="B135" t="str">
            <v>TARDIF MATHIEU 334</v>
          </cell>
          <cell r="E135">
            <v>28</v>
          </cell>
          <cell r="P135" t="str">
            <v>JOLIETTE, QC</v>
          </cell>
        </row>
        <row r="136">
          <cell r="B136" t="str">
            <v>VACHON GASTON 203</v>
          </cell>
          <cell r="E136">
            <v>28.5</v>
          </cell>
          <cell r="P136" t="str">
            <v>KEMPTVILLE, ON</v>
          </cell>
        </row>
        <row r="137">
          <cell r="B137" t="str">
            <v>VIGNEAULT ALEX  362</v>
          </cell>
          <cell r="E137">
            <v>29</v>
          </cell>
          <cell r="P137" t="str">
            <v>KINGSEY FALLS, QC</v>
          </cell>
        </row>
        <row r="138">
          <cell r="B138" t="str">
            <v>VIGNEAULT ALEX  362</v>
          </cell>
          <cell r="E138">
            <v>29.5</v>
          </cell>
          <cell r="P138" t="str">
            <v>KINGSTON, ON</v>
          </cell>
        </row>
        <row r="139">
          <cell r="E139">
            <v>30</v>
          </cell>
          <cell r="P139" t="str">
            <v>L`ISLET SUR MER, QC</v>
          </cell>
        </row>
        <row r="140">
          <cell r="E140">
            <v>30.5</v>
          </cell>
          <cell r="P140" t="str">
            <v>LA BAIE, QC</v>
          </cell>
        </row>
        <row r="141">
          <cell r="E141">
            <v>31</v>
          </cell>
          <cell r="P141" t="str">
            <v>LA TUQUE, QC</v>
          </cell>
        </row>
        <row r="142">
          <cell r="E142">
            <v>31.5</v>
          </cell>
          <cell r="P142" t="str">
            <v>LAC BEAUPORT, QC</v>
          </cell>
        </row>
        <row r="143">
          <cell r="E143">
            <v>32</v>
          </cell>
          <cell r="P143" t="str">
            <v>LAC BROME, QC</v>
          </cell>
        </row>
        <row r="144">
          <cell r="E144">
            <v>32.5</v>
          </cell>
          <cell r="P144" t="str">
            <v>LAC MASSON STE-MARGUERITE, QC</v>
          </cell>
        </row>
        <row r="145">
          <cell r="E145">
            <v>33</v>
          </cell>
          <cell r="P145" t="str">
            <v>LAC MÉGANTIC, QC</v>
          </cell>
        </row>
        <row r="146">
          <cell r="E146">
            <v>33.5</v>
          </cell>
          <cell r="P146" t="str">
            <v>LACHENAIE, QC</v>
          </cell>
        </row>
        <row r="147">
          <cell r="E147">
            <v>34</v>
          </cell>
          <cell r="P147" t="str">
            <v>LACHUTE, QC</v>
          </cell>
        </row>
        <row r="148">
          <cell r="E148">
            <v>34.5</v>
          </cell>
          <cell r="P148" t="str">
            <v>LANORAIE, QC</v>
          </cell>
        </row>
        <row r="149">
          <cell r="E149">
            <v>35</v>
          </cell>
          <cell r="P149" t="str">
            <v>LATERRIERE, QC</v>
          </cell>
        </row>
        <row r="150">
          <cell r="E150">
            <v>35.5</v>
          </cell>
          <cell r="P150" t="str">
            <v>LAURIERVILLE, QC</v>
          </cell>
        </row>
        <row r="151">
          <cell r="E151">
            <v>36</v>
          </cell>
          <cell r="P151" t="str">
            <v>LAVAL, QC</v>
          </cell>
        </row>
        <row r="152">
          <cell r="E152">
            <v>36.5</v>
          </cell>
          <cell r="P152" t="str">
            <v>LE GARDEUR, QC</v>
          </cell>
        </row>
        <row r="153">
          <cell r="E153">
            <v>37</v>
          </cell>
          <cell r="P153" t="str">
            <v>LÉVIS, QC</v>
          </cell>
        </row>
        <row r="154">
          <cell r="E154">
            <v>37.5</v>
          </cell>
          <cell r="P154" t="str">
            <v>LONGUEUIL, QC</v>
          </cell>
        </row>
        <row r="155">
          <cell r="E155">
            <v>38</v>
          </cell>
          <cell r="P155" t="str">
            <v>LOTBINIERE, QC</v>
          </cell>
        </row>
        <row r="156">
          <cell r="E156">
            <v>38.5</v>
          </cell>
          <cell r="P156" t="str">
            <v>LOURDES, QC</v>
          </cell>
        </row>
        <row r="157">
          <cell r="E157">
            <v>39</v>
          </cell>
          <cell r="P157" t="str">
            <v>LYSTER. QC</v>
          </cell>
        </row>
        <row r="158">
          <cell r="E158">
            <v>39.5</v>
          </cell>
          <cell r="P158" t="str">
            <v>MARMORA, ON</v>
          </cell>
        </row>
        <row r="159">
          <cell r="E159">
            <v>40</v>
          </cell>
          <cell r="P159" t="str">
            <v>MASCOUCHE, QC</v>
          </cell>
        </row>
        <row r="160">
          <cell r="E160">
            <v>40.5</v>
          </cell>
          <cell r="P160" t="str">
            <v>MATANE, QC</v>
          </cell>
        </row>
        <row r="161">
          <cell r="E161">
            <v>41</v>
          </cell>
          <cell r="P161" t="str">
            <v>MERCIER, QC</v>
          </cell>
        </row>
        <row r="162">
          <cell r="E162">
            <v>41.5</v>
          </cell>
          <cell r="P162" t="str">
            <v>MIRABEL, QC</v>
          </cell>
        </row>
        <row r="163">
          <cell r="E163">
            <v>42</v>
          </cell>
          <cell r="P163" t="str">
            <v>MONCTON, NB</v>
          </cell>
        </row>
        <row r="164">
          <cell r="E164">
            <v>42.5</v>
          </cell>
          <cell r="P164" t="str">
            <v>MONT LAURIER, QC</v>
          </cell>
        </row>
        <row r="165">
          <cell r="E165">
            <v>43</v>
          </cell>
          <cell r="P165" t="str">
            <v>MONTREAL, QC</v>
          </cell>
        </row>
        <row r="166">
          <cell r="E166">
            <v>43.5</v>
          </cell>
          <cell r="P166" t="str">
            <v>N-DAME DE HAM, QC</v>
          </cell>
        </row>
        <row r="167">
          <cell r="E167">
            <v>44</v>
          </cell>
          <cell r="P167" t="str">
            <v>N-DAME DE LOURDES, QC</v>
          </cell>
        </row>
        <row r="168">
          <cell r="E168">
            <v>44.5</v>
          </cell>
          <cell r="P168" t="str">
            <v>N-DAME DU BON CONSEIL, QC</v>
          </cell>
        </row>
        <row r="169">
          <cell r="E169">
            <v>45</v>
          </cell>
          <cell r="P169" t="str">
            <v>NEUVILLE, QC</v>
          </cell>
        </row>
        <row r="170">
          <cell r="E170">
            <v>45.5</v>
          </cell>
          <cell r="P170" t="str">
            <v>NEW RICHMOND, QC</v>
          </cell>
        </row>
        <row r="171">
          <cell r="E171">
            <v>46</v>
          </cell>
          <cell r="P171" t="str">
            <v>NICOLET, QC</v>
          </cell>
        </row>
        <row r="172">
          <cell r="E172">
            <v>46.5</v>
          </cell>
          <cell r="P172" t="str">
            <v>NORBERTVILLE, QC</v>
          </cell>
        </row>
        <row r="173">
          <cell r="E173">
            <v>47</v>
          </cell>
          <cell r="P173" t="str">
            <v>NORTH TONAWANDA, NY</v>
          </cell>
        </row>
        <row r="174">
          <cell r="E174">
            <v>47.5</v>
          </cell>
          <cell r="P174" t="str">
            <v>OAKVILLE, ON</v>
          </cell>
        </row>
        <row r="175">
          <cell r="E175">
            <v>48</v>
          </cell>
          <cell r="P175" t="str">
            <v>ORLEAN, ON</v>
          </cell>
        </row>
        <row r="176">
          <cell r="E176">
            <v>48.5</v>
          </cell>
          <cell r="P176" t="str">
            <v>OTTAWA, ON</v>
          </cell>
        </row>
        <row r="177">
          <cell r="E177">
            <v>49</v>
          </cell>
          <cell r="P177" t="str">
            <v>OUTREMONT, QC</v>
          </cell>
        </row>
        <row r="178">
          <cell r="E178">
            <v>49.5</v>
          </cell>
          <cell r="P178" t="str">
            <v>PIERREFOND, QC</v>
          </cell>
        </row>
        <row r="179">
          <cell r="E179">
            <v>50</v>
          </cell>
          <cell r="P179" t="str">
            <v>PINTENDRE, QC</v>
          </cell>
        </row>
        <row r="180">
          <cell r="E180">
            <v>50.5</v>
          </cell>
          <cell r="P180" t="str">
            <v>PLESSISVILLE, PQ</v>
          </cell>
        </row>
        <row r="181">
          <cell r="E181">
            <v>51</v>
          </cell>
          <cell r="P181" t="str">
            <v>PONT ROUGE, QC</v>
          </cell>
        </row>
        <row r="182">
          <cell r="E182">
            <v>51.5</v>
          </cell>
          <cell r="P182" t="str">
            <v>PORTLAND, OR</v>
          </cell>
        </row>
        <row r="183">
          <cell r="E183">
            <v>52</v>
          </cell>
          <cell r="P183" t="str">
            <v>PRINCEVILLE, PQ</v>
          </cell>
        </row>
        <row r="184">
          <cell r="E184">
            <v>52.5</v>
          </cell>
          <cell r="P184" t="str">
            <v>QUEBEC, QC</v>
          </cell>
        </row>
        <row r="185">
          <cell r="P185" t="str">
            <v>RAWDON, QC</v>
          </cell>
        </row>
        <row r="186">
          <cell r="P186" t="str">
            <v>RICHELIEU, QC</v>
          </cell>
        </row>
        <row r="187">
          <cell r="P187" t="str">
            <v>RICHMOND, QC</v>
          </cell>
        </row>
        <row r="188">
          <cell r="P188" t="str">
            <v>RIMOUSKI, QC</v>
          </cell>
        </row>
        <row r="189">
          <cell r="P189" t="str">
            <v>ROBERTSONVILLE, QC</v>
          </cell>
        </row>
        <row r="190">
          <cell r="P190" t="str">
            <v>ROUYN NORANDA, QC</v>
          </cell>
        </row>
        <row r="191">
          <cell r="P191" t="str">
            <v>ROXTON POND, QC</v>
          </cell>
        </row>
        <row r="192">
          <cell r="P192" t="str">
            <v>SHAWINIGAN. QC</v>
          </cell>
        </row>
        <row r="193">
          <cell r="P193" t="str">
            <v>SHERBROOKE, QC</v>
          </cell>
        </row>
        <row r="194">
          <cell r="P194" t="str">
            <v>SHILO, MB</v>
          </cell>
        </row>
        <row r="195">
          <cell r="P195" t="str">
            <v>SOREL, QC</v>
          </cell>
        </row>
        <row r="196">
          <cell r="P196" t="str">
            <v>ST-ADRIEN DE HAM, QC</v>
          </cell>
        </row>
        <row r="197">
          <cell r="P197" t="str">
            <v>ST-ALBERT, QC</v>
          </cell>
        </row>
        <row r="198">
          <cell r="P198" t="str">
            <v>ST-ALEXANDRE IBERVILLE, QC</v>
          </cell>
        </row>
        <row r="199">
          <cell r="P199" t="str">
            <v>ST-AMABLE, QC</v>
          </cell>
        </row>
        <row r="200">
          <cell r="P200" t="str">
            <v>ST-AUGUSTIN DESMAURES, QC</v>
          </cell>
        </row>
        <row r="201">
          <cell r="P201" t="str">
            <v>ST-BASILE LE GRAND, QC</v>
          </cell>
        </row>
        <row r="202">
          <cell r="P202" t="str">
            <v>ST-BRUNO (LAC ST JEAN), QC</v>
          </cell>
        </row>
        <row r="203">
          <cell r="P203" t="str">
            <v>ST-CHARLES DE DRUMMOND, QC</v>
          </cell>
        </row>
        <row r="204">
          <cell r="P204" t="str">
            <v>ST-CHRISTOPHE D`ARTH, QC</v>
          </cell>
        </row>
        <row r="205">
          <cell r="P205" t="str">
            <v>ST-CYRILLE DE WENDOVER, QC</v>
          </cell>
        </row>
        <row r="206">
          <cell r="P206" t="str">
            <v>ST-DENIS SUR RICHELIEU, QC</v>
          </cell>
        </row>
        <row r="207">
          <cell r="P207" t="str">
            <v>STE-ANNE DES MONTS, QC</v>
          </cell>
        </row>
        <row r="208">
          <cell r="P208" t="str">
            <v>STE-ANNE DU SAULT, QC</v>
          </cell>
        </row>
        <row r="209">
          <cell r="P209" t="str">
            <v>STE-CLOTHILDE HORTON, QC</v>
          </cell>
        </row>
        <row r="210">
          <cell r="P210" t="str">
            <v>ST-ÉDOUARD DE LOBINIERE, QC</v>
          </cell>
        </row>
        <row r="211">
          <cell r="P211" t="str">
            <v>STE-ELISABETH DE WARWICK, QC</v>
          </cell>
        </row>
        <row r="212">
          <cell r="P212" t="str">
            <v>STE-EULALIE, QC</v>
          </cell>
        </row>
        <row r="213">
          <cell r="P213" t="str">
            <v>STE-FOY, QC</v>
          </cell>
        </row>
        <row r="214">
          <cell r="P214" t="str">
            <v>STE-HÉLENE DE CHESTER, QC</v>
          </cell>
        </row>
        <row r="215">
          <cell r="P215" t="str">
            <v>STE-JULIE, QC</v>
          </cell>
        </row>
        <row r="216">
          <cell r="P216" t="str">
            <v>STE-JULIENNE, QC</v>
          </cell>
        </row>
        <row r="217">
          <cell r="P217" t="str">
            <v>STE-MARIE DE BLANDFORD, QC</v>
          </cell>
        </row>
        <row r="218">
          <cell r="P218" t="str">
            <v>STE-MARIE DE KENT, NB</v>
          </cell>
        </row>
        <row r="219">
          <cell r="P219" t="str">
            <v>STE-PERPETUE, QC</v>
          </cell>
        </row>
        <row r="220">
          <cell r="P220" t="str">
            <v>STE-ROSE DE LAVAL, QC</v>
          </cell>
        </row>
        <row r="221">
          <cell r="P221" t="str">
            <v>STE-SÉRAPHINE, QC</v>
          </cell>
        </row>
        <row r="222">
          <cell r="P222" t="str">
            <v>STE-SOPHIE DE LÉVRARD, QC</v>
          </cell>
        </row>
        <row r="223">
          <cell r="P223" t="str">
            <v>STE-THERESE, QC</v>
          </cell>
        </row>
        <row r="224">
          <cell r="P224" t="str">
            <v>ST-ÉTIENNE DE BOLTON</v>
          </cell>
        </row>
        <row r="225">
          <cell r="P225" t="str">
            <v>ST-FÉLICIEN, QC</v>
          </cell>
        </row>
        <row r="226">
          <cell r="P226" t="str">
            <v>ST-FERDINAND, QC</v>
          </cell>
        </row>
        <row r="227">
          <cell r="P227" t="str">
            <v>ST-FÉRÉOLE LES NEIGES, QC</v>
          </cell>
        </row>
        <row r="228">
          <cell r="P228" t="str">
            <v>ST-FRANCOIS DU LAC, QC</v>
          </cell>
        </row>
        <row r="229">
          <cell r="P229" t="str">
            <v>ST-GABRIEL DE RIMOUSKI, QC</v>
          </cell>
        </row>
        <row r="230">
          <cell r="P230" t="str">
            <v>ST-GEORGES DE BEAUCE, QC</v>
          </cell>
        </row>
        <row r="231">
          <cell r="P231" t="str">
            <v>ST-GEORGES DE WINDSOR, QC</v>
          </cell>
        </row>
        <row r="232">
          <cell r="P232" t="str">
            <v>ST-GERMAIN GRANTHAM, QC</v>
          </cell>
        </row>
        <row r="233">
          <cell r="P233" t="str">
            <v>ST-HUBERT, QC</v>
          </cell>
        </row>
        <row r="234">
          <cell r="P234" t="str">
            <v>ST-HYACINTE, QC</v>
          </cell>
        </row>
        <row r="235">
          <cell r="P235" t="str">
            <v>ST-JEAN CHRISSOSTOME, QC</v>
          </cell>
        </row>
        <row r="236">
          <cell r="P236" t="str">
            <v>ST-JEAN PORT JOLY, QC</v>
          </cell>
        </row>
        <row r="237">
          <cell r="P237" t="str">
            <v>ST-JEAN SUR RICHELIEU, QC</v>
          </cell>
        </row>
        <row r="238">
          <cell r="P238" t="str">
            <v>ST-JÉROME, QC</v>
          </cell>
        </row>
        <row r="239">
          <cell r="P239" t="str">
            <v>ST-LEONARD D`ASTON, QC</v>
          </cell>
        </row>
        <row r="240">
          <cell r="P240" t="str">
            <v>ST-LOUIS DE BLANDFORD, QC</v>
          </cell>
        </row>
        <row r="241">
          <cell r="P241" t="str">
            <v>ST-LOUIS DE France, QC</v>
          </cell>
        </row>
        <row r="242">
          <cell r="P242" t="str">
            <v>ST-MARTHYRS CANADIEN, QC</v>
          </cell>
        </row>
        <row r="243">
          <cell r="P243" t="str">
            <v>ST-MODESTE, QC</v>
          </cell>
        </row>
        <row r="244">
          <cell r="P244" t="str">
            <v>ST-NICOLAS, QC</v>
          </cell>
        </row>
        <row r="245">
          <cell r="P245" t="str">
            <v>ST-PAUL CHESTER, QC</v>
          </cell>
        </row>
        <row r="246">
          <cell r="P246" t="str">
            <v>ST-PIERRE BAPTISTE, QC</v>
          </cell>
        </row>
        <row r="247">
          <cell r="P247" t="str">
            <v>ST-PIERRE LES BECQUETS, QC</v>
          </cell>
        </row>
        <row r="248">
          <cell r="P248" t="str">
            <v>ST-PRIME, QC</v>
          </cell>
        </row>
        <row r="249">
          <cell r="P249" t="str">
            <v>ST-RÉDEMPTEUR, QC</v>
          </cell>
        </row>
        <row r="250">
          <cell r="P250" t="str">
            <v>ST-RÉMI , QC</v>
          </cell>
        </row>
        <row r="251">
          <cell r="P251" t="str">
            <v>ST-RÉMI DE TINGWICK, QC</v>
          </cell>
        </row>
        <row r="252">
          <cell r="P252" t="str">
            <v>ST-ROSAIRE, QC</v>
          </cell>
        </row>
        <row r="253">
          <cell r="P253" t="str">
            <v>ST-SAMUEL, QC</v>
          </cell>
        </row>
        <row r="254">
          <cell r="P254" t="str">
            <v>ST-STANISTLAS, QC</v>
          </cell>
        </row>
        <row r="255">
          <cell r="P255" t="str">
            <v>ST-THECLE, QC</v>
          </cell>
        </row>
        <row r="256">
          <cell r="P256" t="str">
            <v>ST-TITE, QC</v>
          </cell>
        </row>
        <row r="257">
          <cell r="P257" t="str">
            <v>ST-VALERE, QC</v>
          </cell>
        </row>
        <row r="258">
          <cell r="P258" t="str">
            <v>SUTTON, QC</v>
          </cell>
        </row>
        <row r="259">
          <cell r="P259" t="str">
            <v>TERREBONNE, QC</v>
          </cell>
        </row>
        <row r="260">
          <cell r="P260" t="str">
            <v>THETFORD MINES, QC</v>
          </cell>
        </row>
        <row r="261">
          <cell r="P261" t="str">
            <v>TINGWICK, QC</v>
          </cell>
        </row>
        <row r="262">
          <cell r="P262" t="str">
            <v>TORONTO, ON</v>
          </cell>
        </row>
        <row r="263">
          <cell r="P263" t="str">
            <v>TROIS-LACS, QC</v>
          </cell>
        </row>
        <row r="264">
          <cell r="P264" t="str">
            <v>TROIS-RIVIERES OUEST, QC</v>
          </cell>
        </row>
        <row r="265">
          <cell r="P265" t="str">
            <v>TROIS-RIVIERES, QC</v>
          </cell>
        </row>
        <row r="266">
          <cell r="P266" t="str">
            <v>TR-RIVIERES (SECT PTE DU LAC), QC</v>
          </cell>
        </row>
        <row r="267">
          <cell r="P267" t="str">
            <v>VALLEYFIELD, QC</v>
          </cell>
        </row>
        <row r="268">
          <cell r="P268" t="str">
            <v>VARENNES, QC</v>
          </cell>
        </row>
        <row r="269">
          <cell r="P269" t="str">
            <v>VERDUN, QC</v>
          </cell>
        </row>
        <row r="270">
          <cell r="P270" t="str">
            <v>VICTO, QC</v>
          </cell>
        </row>
        <row r="271">
          <cell r="P271" t="str">
            <v>VICTORIA VALE, NS</v>
          </cell>
        </row>
        <row r="272">
          <cell r="P272" t="str">
            <v>VICTORIAVILLE, QC</v>
          </cell>
        </row>
        <row r="273">
          <cell r="P273" t="str">
            <v>VILLEROY, QC</v>
          </cell>
        </row>
        <row r="274">
          <cell r="P274" t="str">
            <v>WARWICK, QC</v>
          </cell>
        </row>
        <row r="275">
          <cell r="P275" t="str">
            <v>WEEDON, QC</v>
          </cell>
        </row>
        <row r="276">
          <cell r="P276" t="str">
            <v>WOTTON, QC</v>
          </cell>
        </row>
      </sheetData>
      <sheetData sheetId="138"/>
      <sheetData sheetId="139"/>
      <sheetData sheetId="140"/>
      <sheetData sheetId="141"/>
      <sheetData sheetId="142">
        <row r="1">
          <cell r="C1" t="str">
            <v>INDIQUER ????</v>
          </cell>
        </row>
        <row r="2">
          <cell r="C2" t="str">
            <v>2e  ÉQUIPE (3 HOMMES)</v>
          </cell>
          <cell r="J2" t="str">
            <v>JOHANNE SÉVIGNY</v>
          </cell>
        </row>
        <row r="3">
          <cell r="C3" t="str">
            <v>ROUTE</v>
          </cell>
          <cell r="J3" t="str">
            <v>RONALD RHEAULT</v>
          </cell>
        </row>
        <row r="4">
          <cell r="C4" t="str">
            <v>EMBALLAGE</v>
          </cell>
          <cell r="J4"/>
        </row>
        <row r="5">
          <cell r="C5" t="str">
            <v>EMBALLER +CHARGEMENT</v>
          </cell>
          <cell r="J5"/>
        </row>
        <row r="6">
          <cell r="C6" t="str">
            <v>EMBALLER +CHARGEMENT+ROUTE</v>
          </cell>
        </row>
        <row r="7">
          <cell r="C7" t="str">
            <v>EMBALLER +CHARGEMENT+LIVRER</v>
          </cell>
        </row>
        <row r="8">
          <cell r="C8" t="str">
            <v>CHARGEMENT</v>
          </cell>
        </row>
        <row r="9">
          <cell r="C9" t="str">
            <v>CHARGER   LIVRER</v>
          </cell>
        </row>
        <row r="10">
          <cell r="C10" t="str">
            <v>LIVRAISON</v>
          </cell>
        </row>
        <row r="11">
          <cell r="C11" t="str">
            <v>LIVRAISON + DÉBALLAGE</v>
          </cell>
        </row>
        <row r="12">
          <cell r="C12" t="str">
            <v>LIVRAISON + ROUTE AUTRE CLIENT</v>
          </cell>
        </row>
        <row r="13">
          <cell r="C13" t="str">
            <v>LIVRAISON + RETOUR BUREAU</v>
          </cell>
        </row>
        <row r="14">
          <cell r="C14" t="str">
            <v>RÉSIDENCE-RÉSIDENCE</v>
          </cell>
        </row>
        <row r="15">
          <cell r="C15" t="str">
            <v>ROUTE+LIVRAISON</v>
          </cell>
        </row>
        <row r="16">
          <cell r="C16" t="str">
            <v>ROUTE+RETOUR</v>
          </cell>
        </row>
        <row r="17">
          <cell r="C17"/>
        </row>
        <row r="23">
          <cell r="F23" t="str">
            <v>200,00</v>
          </cell>
        </row>
        <row r="24">
          <cell r="F24">
            <v>150</v>
          </cell>
        </row>
        <row r="25">
          <cell r="F25">
            <v>100</v>
          </cell>
        </row>
        <row r="28">
          <cell r="F28" t="str">
            <v>ARGENT $</v>
          </cell>
        </row>
        <row r="29">
          <cell r="F29" t="str">
            <v>CHEQUE</v>
          </cell>
        </row>
        <row r="30">
          <cell r="F30" t="str">
            <v>C-CREDIT</v>
          </cell>
        </row>
      </sheetData>
      <sheetData sheetId="143"/>
      <sheetData sheetId="144"/>
      <sheetData sheetId="145"/>
      <sheetData sheetId="146"/>
      <sheetData sheetId="147"/>
      <sheetData sheetId="14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ER CLIENT"/>
      <sheetName val="CLIENTS"/>
      <sheetName val="ESTIME-DEVIS"/>
      <sheetName val="RESERVATION"/>
      <sheetName val="IMP-BOITE A FACTURER"/>
      <sheetName val="IMP-CONTROLE QUALITE (BON)"/>
      <sheetName val="IMP-CONFIRME RESERV $110.00"/>
      <sheetName val="CONFIRME DATE 2 JR"/>
      <sheetName val="CONFIRME DATE 3 JR-PACK"/>
      <sheetName val="CONFIRME DATE 4 JR"/>
      <sheetName val="IMP-BON COM 1 JOURS"/>
      <sheetName val="BON COM 2 JOURS"/>
      <sheetName val="BON COM 2 JOURS+TAXES"/>
      <sheetName val="PIANO BON COM 2 JOURS PIANO"/>
      <sheetName val="BON COM ENTREPOT+SEUL"/>
      <sheetName val="BON COM LOCATION 1-2 JOUR EX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POSTER NOEL COMP"/>
      <sheetName val="LETT CONFIRM DESTINATION"/>
      <sheetName val="OFFRE SERVICE"/>
      <sheetName val="ESTIMEE A FAIRE+DETAIL"/>
      <sheetName val="LETTRE 5% GARANTIE"/>
      <sheetName val="LETTRE 2 COMBINE+LOCATION"/>
      <sheetName val="LETTRE 3 DEVIS"/>
      <sheetName val="LETTRE 4 DEVIS HRS-POIDS"/>
      <sheetName val="LETTRE 4 DEVIS"/>
      <sheetName val="LETTRE DEVIS M-VENDU"/>
      <sheetName val="LETTRE DEVIS N-VIDEO"/>
      <sheetName val="LETTRE DEVIS UNITED VIDEO"/>
      <sheetName val="LETTRE OFF LOCAL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USA ESTIMATE"/>
      <sheetName val="EST LOCAT 32 PIED EXT"/>
      <sheetName val="EST LOCAT 48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"/>
      <sheetName val="TARRIFF PÂCK"/>
      <sheetName val="EMPLOYEE LISTE"/>
      <sheetName val="FACTURE ENTRER DES DONNÉES"/>
      <sheetName val="A FAIRE IMPORTANT"/>
      <sheetName val="PICK-UP"/>
      <sheetName val="ORIGINE REQUEST"/>
      <sheetName val="FEUILLE TEMP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PONT ROUGE FLEURISTE LA SOLUTION FLEURIE 139 BOUL NOTRE-DAME, PONT-ROUGE, QC  TÉL 418-873-4393  FAX 418-873-1451 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ST-BRUNO Marche Aux Fleurs (Le) 1481, rue Roberval, Saint-Bruno, QC J3V 3P8  TEL 450-461-1845  E-MAIL INFO@MARCHEAUXFLEURS.CA</v>
          </cell>
        </row>
        <row r="29">
          <cell r="A29" t="str">
            <v>FL ST-LÉONARD ASTON BOUTIQUE SIMONE 188 PRINCIPALE, ST LEONARD D`ASTON, QC J0C-1M0  TEL: 819-399-3244  FAX: 819-399-3244</v>
          </cell>
        </row>
        <row r="30">
          <cell r="A30" t="str">
            <v>FL STE-ROSE FLEURISTE STE-ROSE 1104 BD CURE LABELLE, BLAINVILLE, QC TÉL 800-775-5132  FAX 450-622-7011</v>
          </cell>
        </row>
        <row r="31">
          <cell r="A31" t="str">
            <v>FL TR-RIV FLEURICULTURE GAUTHIER 4936 BL KRUGER, TR-RIVIERES, QC  G9A-4N1 TEL: 819-375-4813 FAX :819-375-1267</v>
          </cell>
        </row>
        <row r="32">
          <cell r="A32" t="str">
            <v>FL VICTO FLEURISTE GARNEAU 29 BOUL ARTHABASKA, VICTORIAVILLE, QC G6S-5R9  TEL 819-758-3887     FAX 819-758-4237</v>
          </cell>
        </row>
        <row r="34">
          <cell r="A34" t="str">
            <v>PL CHICOUITMI PLOMPERIE J.O GAUDREAU 158 PRICE OUEST CHICOUTIMI, QC G7J-1G8   TEL 418-549-6127   FAX 418-549-9096</v>
          </cell>
        </row>
        <row r="35">
          <cell r="A35" t="str">
            <v>PL RIVE-SUD PLOMBERIE JTF 49 DE GAULE RR2 ST-PHILIPPE, QC J0L-2K0       TEL  450-724-4001    FAX   450-724-0711</v>
          </cell>
        </row>
        <row r="36">
          <cell r="A36" t="str">
            <v>PL RIVE-SUD A.S JEAMN-MARC APP MENAGER THERRIEN 5751 D`AUTEUIL, BROSSARD, QC J4Z-1M6 TEL  450-676-2950  FAX 450-678-1722</v>
          </cell>
        </row>
        <row r="37">
          <cell r="A37" t="str">
            <v xml:space="preserve">PL-1 ++ A TOUT FAIRE ** SERVICE C.M.R A.S PÎERRE LAFLAMME E-MAIL PIELAF1@HOTMAIL.COM  TÉL 819-690-7007 </v>
          </cell>
        </row>
        <row r="38">
          <cell r="A38" t="str">
            <v>PL-2 TR-RIV PLOMBERIE MOBILE J MATHIEU 657 BERLINGUET TROIS-RIVIERES, QC    TEL 819-378-6884        FAX   819-378-8291</v>
          </cell>
        </row>
        <row r="39">
          <cell r="A39" t="str">
            <v>PL- VICTO PLOMBERIE ROBERT LAVIGNE  VICTORIAVILLE, QC    TEL 819-352-2740</v>
          </cell>
        </row>
        <row r="40">
          <cell r="A40" t="str">
            <v xml:space="preserve"> </v>
          </cell>
        </row>
        <row r="41">
          <cell r="A41" t="str">
            <v xml:space="preserve"> </v>
          </cell>
        </row>
        <row r="42">
          <cell r="A42" t="str">
            <v>RENOV MTL EBENISTE-PEINTRE CAMPEAU MARC                                  TEL 514-891-7531                                 MARC_CAMPEAU@HOTMAIL.COM</v>
          </cell>
        </row>
        <row r="43">
          <cell r="A43" t="str">
            <v>REP CUIR  LONGUEUIL FIBRENEW  A/S GUY LEBLANC  649 CH. DES HURONS, ST.MATHIAS.RICHELIEU, QC J3L-6A1 TEL 514.838.9555 FX 450-658-3173</v>
          </cell>
        </row>
        <row r="44">
          <cell r="A44" t="str">
            <v>REP CUIR  TR-RIVIERE FIBRENEW  A/S GUY EVANS 52 PIE X11, TR-RIVIERES SECT CAP QC G8T-1P7 CELL 819-380-7208  PORTE GARAGE 5252</v>
          </cell>
        </row>
        <row r="45">
          <cell r="A45" t="str">
            <v>REP LAVEUSE   GRENIER JEAN MARC 5521 D`AUTEUIL, BROSSARD, QC    TEL 450-676-2950     FAX 450-678-1722</v>
          </cell>
        </row>
        <row r="46">
          <cell r="A46" t="str">
            <v>REP LAVEUSE   CHAMPAGNE MAURICE, ST-CLOTHILDE, QC TEL 819.336.3179     CEL 819.470.8621</v>
          </cell>
        </row>
        <row r="51">
          <cell r="A51" t="str">
            <v xml:space="preserve"> </v>
          </cell>
        </row>
        <row r="52">
          <cell r="A52" t="str">
            <v xml:space="preserve"> </v>
          </cell>
        </row>
      </sheetData>
      <sheetData sheetId="97"/>
      <sheetData sheetId="98"/>
      <sheetData sheetId="99"/>
      <sheetData sheetId="100"/>
      <sheetData sheetId="101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02"/>
      <sheetData sheetId="103"/>
      <sheetData sheetId="104"/>
      <sheetData sheetId="105">
        <row r="2">
          <cell r="B2" t="str">
            <v>EMPLOYER 0</v>
          </cell>
          <cell r="I2">
            <v>0</v>
          </cell>
          <cell r="P2" t="str">
            <v>.</v>
          </cell>
        </row>
        <row r="3">
          <cell r="B3" t="str">
            <v>.</v>
          </cell>
          <cell r="I3" t="str">
            <v>CALL 1/2</v>
          </cell>
          <cell r="P3" t="str">
            <v>2 CHARGEMENT  A FAIRE</v>
          </cell>
        </row>
        <row r="4">
          <cell r="B4">
            <v>0</v>
          </cell>
          <cell r="I4" t="str">
            <v>HRS  ?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 t="str">
            <v>????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6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6.5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7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MERLIN C</v>
          </cell>
          <cell r="G9">
            <v>30000</v>
          </cell>
          <cell r="I9">
            <v>7.5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MATHIEU M</v>
          </cell>
          <cell r="G10">
            <v>40000</v>
          </cell>
          <cell r="I10">
            <v>8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JERICHO S</v>
          </cell>
          <cell r="G11">
            <v>50000</v>
          </cell>
          <cell r="I11">
            <v>8.5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J-FRANCOIS T</v>
          </cell>
          <cell r="G12">
            <v>60000</v>
          </cell>
          <cell r="I12">
            <v>9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FREDERIC M</v>
          </cell>
          <cell r="G13">
            <v>70000</v>
          </cell>
          <cell r="I13">
            <v>10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VINCENT P</v>
          </cell>
          <cell r="G14">
            <v>80000</v>
          </cell>
          <cell r="I14">
            <v>11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STEVEN D</v>
          </cell>
          <cell r="G15">
            <v>90000</v>
          </cell>
          <cell r="I15">
            <v>12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BOIVIN MATHIEU</v>
          </cell>
          <cell r="D16">
            <v>0</v>
          </cell>
          <cell r="G16">
            <v>100000</v>
          </cell>
          <cell r="I16">
            <v>13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 xml:space="preserve">RHEAULT RONALD </v>
          </cell>
          <cell r="D17">
            <v>0.5</v>
          </cell>
          <cell r="G17">
            <v>110000</v>
          </cell>
          <cell r="I17">
            <v>14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PABLO R</v>
          </cell>
          <cell r="D18">
            <v>0.75</v>
          </cell>
          <cell r="G18">
            <v>120000</v>
          </cell>
          <cell r="I18">
            <v>16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PHILLIP P</v>
          </cell>
          <cell r="D19">
            <v>0.8</v>
          </cell>
          <cell r="G19">
            <v>130000</v>
          </cell>
          <cell r="I19">
            <v>17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 xml:space="preserve">PIERRE LUC M  </v>
          </cell>
          <cell r="G20">
            <v>140000</v>
          </cell>
          <cell r="I20">
            <v>6.5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L</v>
          </cell>
          <cell r="G21">
            <v>150000</v>
          </cell>
          <cell r="I21">
            <v>7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BRUNO PIER T</v>
          </cell>
          <cell r="I22">
            <v>7.25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RAPHAEL G</v>
          </cell>
          <cell r="D23" t="str">
            <v>?????</v>
          </cell>
          <cell r="I23">
            <v>7.5</v>
          </cell>
          <cell r="P23" t="str">
            <v>INV COMPLET A FAIRE SIGNER</v>
          </cell>
        </row>
        <row r="24">
          <cell r="B24" t="str">
            <v>JOHNNY M</v>
          </cell>
          <cell r="D24" t="str">
            <v>INCLUS</v>
          </cell>
          <cell r="G24" t="str">
            <v>*</v>
          </cell>
          <cell r="I24">
            <v>7.75</v>
          </cell>
          <cell r="K24" t="str">
            <v xml:space="preserve"> □   VOYAGE COMBINEE ENLEVER 1/2 ROUTE + 1/2  MILLAGE</v>
          </cell>
          <cell r="P24" t="str">
            <v>INV COMPLET ENTREPOT * PESER COM #</v>
          </cell>
        </row>
        <row r="25">
          <cell r="B25" t="str">
            <v xml:space="preserve">MARCEL L </v>
          </cell>
          <cell r="D25" t="str">
            <v>EN SUS</v>
          </cell>
          <cell r="G25">
            <v>4</v>
          </cell>
          <cell r="I25">
            <v>8</v>
          </cell>
          <cell r="P25" t="str">
            <v>INV MEUBLE SEULEMENT *  PESER COM #</v>
          </cell>
        </row>
        <row r="26">
          <cell r="B26" t="str">
            <v>NORMANDE F</v>
          </cell>
          <cell r="D26" t="str">
            <v>PRIX FERME</v>
          </cell>
          <cell r="G26">
            <v>6</v>
          </cell>
          <cell r="I26">
            <v>8.25</v>
          </cell>
          <cell r="P26" t="str">
            <v>INV MEUBLE SEULEMENT * PRENDRE MILLAGE</v>
          </cell>
        </row>
        <row r="27">
          <cell r="B27" t="str">
            <v>MARYSE M</v>
          </cell>
          <cell r="G27" t="str">
            <v>323-053</v>
          </cell>
          <cell r="I27">
            <v>8.5</v>
          </cell>
          <cell r="P27" t="str">
            <v>INV VISUEL ET MONTRER AU CLIENT</v>
          </cell>
        </row>
        <row r="28">
          <cell r="B28" t="str">
            <v>MAXIME M</v>
          </cell>
          <cell r="G28" t="str">
            <v>323-048</v>
          </cell>
          <cell r="I28">
            <v>8.75</v>
          </cell>
          <cell r="K28" t="str">
            <v>NOEL</v>
          </cell>
          <cell r="P28" t="str">
            <v>LAISSER NUMERO CELLULAIRE</v>
          </cell>
        </row>
        <row r="29">
          <cell r="B29" t="str">
            <v>DAVID F</v>
          </cell>
          <cell r="G29" t="str">
            <v>LOCATION</v>
          </cell>
          <cell r="I29">
            <v>9</v>
          </cell>
          <cell r="K29" t="str">
            <v>……</v>
          </cell>
          <cell r="P29" t="str">
            <v>LAISSER NUMÉRO CELLULAIRE</v>
          </cell>
        </row>
        <row r="30">
          <cell r="B30" t="str">
            <v>SEBASTIEN S</v>
          </cell>
          <cell r="I30">
            <v>9.25</v>
          </cell>
          <cell r="K30" t="str">
            <v>LETTRE DE CONFIRMATION……</v>
          </cell>
          <cell r="P30" t="str">
            <v xml:space="preserve">LAISSEZ LES BOITES DE G-ROBES ET NOTEZ SUR LA FACTURE </v>
          </cell>
        </row>
        <row r="31">
          <cell r="B31" t="str">
            <v>NICOLAS F BROCHU</v>
          </cell>
          <cell r="I31">
            <v>9.5</v>
          </cell>
          <cell r="K31" t="str">
            <v>LETTRE D`OFFRE DE SERVICE</v>
          </cell>
          <cell r="P31" t="str">
            <v>LE CLIENT SERA A FACTURER</v>
          </cell>
        </row>
        <row r="32">
          <cell r="B32" t="str">
            <v>DANIEL B</v>
          </cell>
          <cell r="I32">
            <v>9.75</v>
          </cell>
          <cell r="K32" t="str">
            <v>JOYEUX NOEL ET BONNE HEUREUSE ANNÉE</v>
          </cell>
          <cell r="P32" t="str">
            <v>LE CLIENT VA PASSER PAYER AU BUREAU</v>
          </cell>
        </row>
        <row r="33">
          <cell r="B33" t="str">
            <v>PATRICK D</v>
          </cell>
          <cell r="I33">
            <v>10</v>
          </cell>
          <cell r="K33" t="str">
            <v>NOEL C</v>
          </cell>
          <cell r="P33" t="str">
            <v>MILLAGE A INDIQUER POUR FACTURATION</v>
          </cell>
        </row>
        <row r="34">
          <cell r="B34" t="str">
            <v>MARC P</v>
          </cell>
          <cell r="I34">
            <v>10.25</v>
          </cell>
          <cell r="K34" t="str">
            <v>NOEL B</v>
          </cell>
          <cell r="P34" t="str">
            <v>MILLAGE FACTURER 1/2 * COMBINER AVEC AUTRE VOYAGE</v>
          </cell>
        </row>
        <row r="35">
          <cell r="B35" t="str">
            <v>STEVE B</v>
          </cell>
          <cell r="I35">
            <v>10.5</v>
          </cell>
          <cell r="K35" t="str">
            <v>NOEL V</v>
          </cell>
          <cell r="P35" t="str">
            <v>MINIMUM 1 HEURES ************************</v>
          </cell>
        </row>
        <row r="36">
          <cell r="B36" t="str">
            <v>JIMMY C</v>
          </cell>
          <cell r="I36">
            <v>10.75</v>
          </cell>
          <cell r="K36" t="str">
            <v xml:space="preserve">JOYEUSE ST-VALENTIN </v>
          </cell>
          <cell r="P36" t="str">
            <v>MINIMUM  2 HEURES ************************</v>
          </cell>
        </row>
        <row r="37">
          <cell r="B37" t="str">
            <v>JONATHAN T</v>
          </cell>
          <cell r="I37">
            <v>11</v>
          </cell>
          <cell r="K37" t="str">
            <v xml:space="preserve"> ST-VALENTIN </v>
          </cell>
          <cell r="P37" t="str">
            <v>PEUT DÉMÉNAGER AVANT APPELEZ 1/2 AVANT</v>
          </cell>
        </row>
        <row r="38">
          <cell r="B38" t="str">
            <v>JEAN H</v>
          </cell>
          <cell r="I38">
            <v>11.25</v>
          </cell>
          <cell r="K38" t="str">
            <v>NOEL N</v>
          </cell>
          <cell r="P38" t="str">
            <v>PIANO EXTRA $ 250.00 SUPPLÉMENTAIRE</v>
          </cell>
        </row>
        <row r="39">
          <cell r="B39" t="str">
            <v>RAPHAEL M</v>
          </cell>
          <cell r="I39">
            <v>11.5</v>
          </cell>
          <cell r="K39" t="str">
            <v>VIN</v>
          </cell>
          <cell r="P39" t="str">
            <v xml:space="preserve">SI  POSSIBLE PLUS TOT * APP LE CLIENT 1/2 HRS AVANT </v>
          </cell>
        </row>
        <row r="40">
          <cell r="B40" t="str">
            <v xml:space="preserve">MIKE C </v>
          </cell>
          <cell r="I40">
            <v>11.75</v>
          </cell>
          <cell r="P40" t="str">
            <v>TV A EMBALLER  ** APPORTEZ CREATE MIROIR AVEC BULLE</v>
          </cell>
        </row>
        <row r="41">
          <cell r="B41" t="str">
            <v>MARC OLIVIER R</v>
          </cell>
          <cell r="I41">
            <v>12</v>
          </cell>
          <cell r="P41" t="str">
            <v xml:space="preserve">VERIFIER  INVENTAIRE CAMION  </v>
          </cell>
        </row>
        <row r="42">
          <cell r="B42" t="str">
            <v>AEYDO A</v>
          </cell>
          <cell r="I42">
            <v>12.25</v>
          </cell>
          <cell r="P42" t="str">
            <v>VIA ENTREPOT RHEAULT 142 ST-JEAN-BAPTISTE, VICTO G6P-4G3</v>
          </cell>
        </row>
        <row r="43">
          <cell r="B43" t="str">
            <v>SEBASTIEN B</v>
          </cell>
          <cell r="I43">
            <v>12.5</v>
          </cell>
          <cell r="P43" t="str">
            <v>VOYAGE COMBINÉE ENLEVER 1/2 TEMPS ROUTE ++ 1/2 MILLAGE</v>
          </cell>
        </row>
        <row r="44">
          <cell r="B44" t="str">
            <v xml:space="preserve">STEPHANE D </v>
          </cell>
          <cell r="I44">
            <v>12.75</v>
          </cell>
        </row>
        <row r="45">
          <cell r="B45" t="str">
            <v>JACQUES L</v>
          </cell>
          <cell r="I45">
            <v>13</v>
          </cell>
          <cell r="K45" t="str">
            <v>************** ETAT DE COMPTE **************</v>
          </cell>
        </row>
        <row r="46">
          <cell r="B46" t="str">
            <v>BILLY B</v>
          </cell>
          <cell r="I46">
            <v>13.25</v>
          </cell>
          <cell r="K46" t="str">
            <v>************** DERNIERE AVIS **************</v>
          </cell>
        </row>
        <row r="47">
          <cell r="B47" t="str">
            <v>ANDRÉ V</v>
          </cell>
          <cell r="I47">
            <v>13.5</v>
          </cell>
          <cell r="K47" t="str">
            <v>********* FRAIS D`ENTREPOSAGE *********</v>
          </cell>
        </row>
        <row r="48">
          <cell r="B48" t="str">
            <v>MANUEL C</v>
          </cell>
          <cell r="G48">
            <v>1</v>
          </cell>
          <cell r="I48">
            <v>13.75</v>
          </cell>
          <cell r="K48" t="str">
            <v>************** COMPTE EN COLLECTION **************</v>
          </cell>
          <cell r="P48" t="str">
            <v>XXXX</v>
          </cell>
        </row>
        <row r="49">
          <cell r="B49" t="str">
            <v xml:space="preserve">PIERRE LUC R  </v>
          </cell>
          <cell r="G49">
            <v>2</v>
          </cell>
          <cell r="I49">
            <v>14</v>
          </cell>
          <cell r="P49" t="str">
            <v>EBENISTE</v>
          </cell>
        </row>
        <row r="50">
          <cell r="B50" t="str">
            <v>DOMINIC T</v>
          </cell>
          <cell r="D50" t="str">
            <v>ENTREPOSAGE</v>
          </cell>
          <cell r="G50">
            <v>3</v>
          </cell>
          <cell r="I50">
            <v>14.25</v>
          </cell>
          <cell r="P50">
            <v>1</v>
          </cell>
        </row>
        <row r="51">
          <cell r="B51" t="str">
            <v>JONATHAN M</v>
          </cell>
          <cell r="D51" t="str">
            <v>DÉT:____________________</v>
          </cell>
          <cell r="G51">
            <v>4</v>
          </cell>
          <cell r="I51">
            <v>14.5</v>
          </cell>
          <cell r="P51">
            <v>2</v>
          </cell>
        </row>
        <row r="52">
          <cell r="B52" t="str">
            <v>FRÉDÉRIC M</v>
          </cell>
          <cell r="D52" t="str">
            <v>AIDE</v>
          </cell>
          <cell r="G52">
            <v>5</v>
          </cell>
          <cell r="I52">
            <v>14.75</v>
          </cell>
          <cell r="K52" t="str">
            <v>ESTIMÉE PRIX MONTANT FIXE</v>
          </cell>
          <cell r="P52">
            <v>3</v>
          </cell>
        </row>
        <row r="53">
          <cell r="B53" t="str">
            <v>ALEX P</v>
          </cell>
          <cell r="D53" t="str">
            <v>EMBALLAGE</v>
          </cell>
          <cell r="I53">
            <v>15</v>
          </cell>
          <cell r="K53" t="str">
            <v>ESTIMÉE PRIX MONTANT FIXE + TAXES</v>
          </cell>
          <cell r="P53">
            <v>4</v>
          </cell>
        </row>
        <row r="54">
          <cell r="B54" t="str">
            <v>SERGE P</v>
          </cell>
          <cell r="D54" t="str">
            <v>DÉBALLAGE</v>
          </cell>
          <cell r="I54">
            <v>15.25</v>
          </cell>
          <cell r="K54" t="str">
            <v>ESTIMÉE GARANTIE + OU - 10% MAXIMUM  ++ TAXES</v>
          </cell>
          <cell r="P54">
            <v>5</v>
          </cell>
        </row>
        <row r="55">
          <cell r="B55" t="str">
            <v>GUILLERMO M</v>
          </cell>
          <cell r="D55" t="str">
            <v>CHARGEMENT</v>
          </cell>
          <cell r="I55">
            <v>15.5</v>
          </cell>
          <cell r="K55" t="str">
            <v>ESTIMÉE APPROXIMATIF (LA FACTURE SERA BASÉE SUR LE TEMPS ET MILLAGE RÉEL REQUIS) TAXES EN SUS</v>
          </cell>
          <cell r="P55" t="str">
            <v>ELECTRICIEN</v>
          </cell>
        </row>
        <row r="56">
          <cell r="B56" t="str">
            <v>MANUEL GALLRDO</v>
          </cell>
          <cell r="D56" t="str">
            <v>CHARGER ENTREPOT</v>
          </cell>
          <cell r="I56">
            <v>15.75</v>
          </cell>
          <cell r="K56" t="str">
            <v>ESTIMÉE APPROXIMATIF (LA FACTURE SERA BASÉE SUR LE TEMPS ET MILLAGE RÉEL REQUIS) TAXES INCLUSES</v>
          </cell>
          <cell r="P56" t="str">
            <v>PLOMBIER</v>
          </cell>
        </row>
        <row r="57">
          <cell r="B57" t="str">
            <v>JORGE M</v>
          </cell>
          <cell r="D57" t="str">
            <v>CHARGER RÉSIDENCE</v>
          </cell>
          <cell r="I57">
            <v>16</v>
          </cell>
          <cell r="K57" t="str">
            <v>ESTIMÉE PRIX FERME (CHOISISSEZ AVEC OU SANS ÉVALUATION A NEUF)</v>
          </cell>
          <cell r="P57" t="str">
            <v>RHEAULT</v>
          </cell>
        </row>
        <row r="58">
          <cell r="B58" t="str">
            <v>WILMAN P</v>
          </cell>
          <cell r="D58" t="str">
            <v>DÉMÉNAGEMENT</v>
          </cell>
          <cell r="I58">
            <v>16.25</v>
          </cell>
          <cell r="K58" t="str">
            <v>************</v>
          </cell>
        </row>
        <row r="59">
          <cell r="B59" t="str">
            <v>MICHAEL D</v>
          </cell>
          <cell r="D59" t="str">
            <v>DÉPLACEMENT ENTRE-DEUX</v>
          </cell>
          <cell r="I59">
            <v>16.5</v>
          </cell>
        </row>
        <row r="60">
          <cell r="B60" t="str">
            <v>STEVE T</v>
          </cell>
          <cell r="D60" t="str">
            <v>ENTREPOSAGE MANUT</v>
          </cell>
          <cell r="I60">
            <v>16.75</v>
          </cell>
        </row>
        <row r="61">
          <cell r="B61" t="str">
            <v>PATRICK J</v>
          </cell>
          <cell r="D61" t="str">
            <v>LIVRAISON</v>
          </cell>
          <cell r="I61">
            <v>17</v>
          </cell>
        </row>
        <row r="62">
          <cell r="B62" t="str">
            <v>MANU C</v>
          </cell>
          <cell r="D62" t="str">
            <v>LIVRER ENTREPOT</v>
          </cell>
          <cell r="I62">
            <v>17.25</v>
          </cell>
          <cell r="P62" t="str">
            <v>$$$</v>
          </cell>
        </row>
        <row r="63">
          <cell r="B63" t="str">
            <v xml:space="preserve">JACK R </v>
          </cell>
          <cell r="D63" t="str">
            <v>LIVRER RÉSIDENCE</v>
          </cell>
          <cell r="I63">
            <v>17.5</v>
          </cell>
          <cell r="P63" t="str">
            <v>DECONNECTER ET RECONNECTER</v>
          </cell>
        </row>
        <row r="64">
          <cell r="B64" t="str">
            <v>PATRICK D</v>
          </cell>
          <cell r="D64" t="str">
            <v>LOCATION</v>
          </cell>
          <cell r="I64">
            <v>17.75</v>
          </cell>
          <cell r="P64" t="str">
            <v>DESTINATION</v>
          </cell>
        </row>
        <row r="65">
          <cell r="B65" t="str">
            <v>ST LAURENT KEVIN</v>
          </cell>
          <cell r="D65" t="str">
            <v>RAMASSAGE</v>
          </cell>
          <cell r="I65">
            <v>18</v>
          </cell>
          <cell r="P65" t="str">
            <v>FAIRE CREATE BOIS + FOAM</v>
          </cell>
        </row>
        <row r="66">
          <cell r="B66" t="str">
            <v>RONALD R</v>
          </cell>
          <cell r="D66" t="str">
            <v>RAMASSER RETOUR BUREAU</v>
          </cell>
          <cell r="I66">
            <v>18.25</v>
          </cell>
          <cell r="P66" t="str">
            <v>FAN  POELE DÉBRANCHER -REBRANCHER</v>
          </cell>
        </row>
        <row r="67">
          <cell r="B67" t="str">
            <v>BRUNO PIER T</v>
          </cell>
          <cell r="D67" t="str">
            <v>RETOUR</v>
          </cell>
          <cell r="I67">
            <v>18.5</v>
          </cell>
          <cell r="P67" t="str">
            <v>FAN POELE A ECHANGER (2)</v>
          </cell>
        </row>
        <row r="68">
          <cell r="B68" t="str">
            <v>MARIO C</v>
          </cell>
          <cell r="D68" t="str">
            <v>TEMP ROUTE CHARGEMENT</v>
          </cell>
          <cell r="I68">
            <v>18.75</v>
          </cell>
          <cell r="P68" t="str">
            <v>LAV -SECH A DEBRANCHER - REBRANCHER</v>
          </cell>
        </row>
        <row r="69">
          <cell r="B69" t="str">
            <v>ERIC B</v>
          </cell>
          <cell r="D69" t="str">
            <v>TEMP ROUTE LIVRAISON</v>
          </cell>
          <cell r="I69">
            <v>19</v>
          </cell>
          <cell r="P69" t="str">
            <v>LUSTRE A DÉBRANCHER - REBRANCHER</v>
          </cell>
        </row>
        <row r="70">
          <cell r="B70" t="str">
            <v>MATHIEU T</v>
          </cell>
          <cell r="I70">
            <v>19.25</v>
          </cell>
          <cell r="P70" t="str">
            <v>L-VAISSELLE A DEBRANCHER - REBRANCHER</v>
          </cell>
        </row>
        <row r="71">
          <cell r="B71" t="str">
            <v>M-OLIVIER B</v>
          </cell>
          <cell r="I71">
            <v>19.5</v>
          </cell>
          <cell r="P71" t="str">
            <v>L-VAISSELLE A ÉCHANGER (2)</v>
          </cell>
        </row>
        <row r="72">
          <cell r="B72" t="str">
            <v>GINETTE B</v>
          </cell>
          <cell r="I72">
            <v>19.75</v>
          </cell>
          <cell r="P72" t="str">
            <v>ORIGINE</v>
          </cell>
        </row>
        <row r="73">
          <cell r="B73" t="str">
            <v xml:space="preserve">LISE L </v>
          </cell>
          <cell r="D73" t="str">
            <v>REM 32 PIED</v>
          </cell>
          <cell r="I73">
            <v>20</v>
          </cell>
          <cell r="P73" t="str">
            <v>ORIGINE-DESTINATION</v>
          </cell>
        </row>
        <row r="74">
          <cell r="B74" t="str">
            <v>GERMAIN HUGO 341</v>
          </cell>
          <cell r="D74" t="str">
            <v>REM 48 PIED</v>
          </cell>
          <cell r="I74">
            <v>20.25</v>
          </cell>
          <cell r="P74" t="str">
            <v>TV ACL A CREATER - DÉCREATER</v>
          </cell>
        </row>
        <row r="75">
          <cell r="B75" t="str">
            <v>SAMSON MARC ANDRE 379</v>
          </cell>
          <cell r="D75" t="str">
            <v>REM 53 PIED</v>
          </cell>
          <cell r="I75">
            <v>20.5</v>
          </cell>
        </row>
        <row r="76">
          <cell r="B76" t="str">
            <v>VIGNEAULT MATHIEU 380</v>
          </cell>
          <cell r="I76">
            <v>20.75</v>
          </cell>
        </row>
        <row r="77">
          <cell r="B77" t="str">
            <v>RAYMOND DAVE 369</v>
          </cell>
          <cell r="I77">
            <v>21</v>
          </cell>
        </row>
        <row r="78">
          <cell r="B78" t="str">
            <v>BLAIS STEVE 356</v>
          </cell>
          <cell r="I78">
            <v>21.25</v>
          </cell>
        </row>
        <row r="79">
          <cell r="B79" t="str">
            <v>CAOUETE REMY 373</v>
          </cell>
          <cell r="I79">
            <v>21.5</v>
          </cell>
        </row>
        <row r="80">
          <cell r="B80" t="str">
            <v>TOUSIGNANT DOM 375</v>
          </cell>
          <cell r="D80" t="str">
            <v>EMBALLAGE</v>
          </cell>
          <cell r="I80">
            <v>21.75</v>
          </cell>
          <cell r="P80" t="str">
            <v>.</v>
          </cell>
        </row>
        <row r="81">
          <cell r="B81" t="str">
            <v>DUBOIS SEBASTIEN 368</v>
          </cell>
          <cell r="D81" t="str">
            <v>DÉMÉNAGEMENT</v>
          </cell>
          <cell r="I81">
            <v>22</v>
          </cell>
          <cell r="P81" t="str">
            <v>VICTO, QC</v>
          </cell>
        </row>
        <row r="82">
          <cell r="B82" t="str">
            <v>BERGERON SEBASTIEN 377</v>
          </cell>
          <cell r="G82">
            <v>1000</v>
          </cell>
          <cell r="I82">
            <v>22.25</v>
          </cell>
          <cell r="P82" t="str">
            <v>VICTORIAVILLE, QC</v>
          </cell>
        </row>
        <row r="83">
          <cell r="B83" t="str">
            <v>TARDIF DAVE 375</v>
          </cell>
          <cell r="E83">
            <v>2</v>
          </cell>
          <cell r="G83">
            <v>2000</v>
          </cell>
          <cell r="I83">
            <v>22.5</v>
          </cell>
          <cell r="P83" t="str">
            <v>PLESSISVILLE, QC</v>
          </cell>
        </row>
        <row r="84">
          <cell r="B84" t="str">
            <v>BOISVERT SEBASTIEN 376</v>
          </cell>
          <cell r="E84">
            <v>2.5</v>
          </cell>
          <cell r="G84">
            <v>3000</v>
          </cell>
          <cell r="I84">
            <v>22.75</v>
          </cell>
          <cell r="P84" t="str">
            <v>PRINCEVILLE, PQ</v>
          </cell>
        </row>
        <row r="85">
          <cell r="B85" t="str">
            <v>HOULE LAURENT 372</v>
          </cell>
          <cell r="E85">
            <v>3</v>
          </cell>
          <cell r="G85">
            <v>4000</v>
          </cell>
          <cell r="I85">
            <v>23</v>
          </cell>
          <cell r="P85" t="str">
            <v>ST-CHRISTOPHE D`ARTH, QC</v>
          </cell>
        </row>
        <row r="86">
          <cell r="B86" t="str">
            <v xml:space="preserve">TREMBLAY ALLAN 376  </v>
          </cell>
          <cell r="E86">
            <v>3.5</v>
          </cell>
          <cell r="G86">
            <v>5000</v>
          </cell>
          <cell r="I86">
            <v>23.25</v>
          </cell>
          <cell r="P86" t="str">
            <v>WARWICK, QC</v>
          </cell>
        </row>
        <row r="87">
          <cell r="B87" t="str">
            <v>PELLERIN ALEX 346</v>
          </cell>
          <cell r="E87">
            <v>4</v>
          </cell>
          <cell r="G87">
            <v>6000</v>
          </cell>
          <cell r="I87">
            <v>23.5</v>
          </cell>
          <cell r="P87" t="str">
            <v>A DÉTERMINÉE, QC</v>
          </cell>
        </row>
        <row r="88">
          <cell r="B88" t="str">
            <v xml:space="preserve">CUMMINS ALEXIS 371   </v>
          </cell>
          <cell r="E88">
            <v>4.5</v>
          </cell>
          <cell r="G88">
            <v>7000</v>
          </cell>
          <cell r="I88">
            <v>23.75</v>
          </cell>
          <cell r="P88" t="str">
            <v>ACTON VALE, QC</v>
          </cell>
        </row>
        <row r="89">
          <cell r="B89" t="str">
            <v>BERGERON SEBASTIEN</v>
          </cell>
          <cell r="E89">
            <v>5</v>
          </cell>
          <cell r="G89">
            <v>8000</v>
          </cell>
          <cell r="I89">
            <v>24</v>
          </cell>
          <cell r="P89" t="str">
            <v>AMOS, QC</v>
          </cell>
        </row>
        <row r="90">
          <cell r="B90" t="str">
            <v>AUGER CLAUDE 369</v>
          </cell>
          <cell r="E90">
            <v>5.5</v>
          </cell>
          <cell r="G90">
            <v>9000</v>
          </cell>
          <cell r="I90">
            <v>40</v>
          </cell>
          <cell r="P90" t="str">
            <v>AMQUI, QC</v>
          </cell>
        </row>
        <row r="91">
          <cell r="B91" t="str">
            <v>BLOUIN VINCENT 351</v>
          </cell>
          <cell r="E91">
            <v>6</v>
          </cell>
          <cell r="G91">
            <v>10000</v>
          </cell>
          <cell r="I91">
            <v>4.25</v>
          </cell>
          <cell r="P91" t="str">
            <v>ASBESTOS, QC</v>
          </cell>
        </row>
        <row r="92">
          <cell r="B92" t="str">
            <v xml:space="preserve">BOILY MARTIN 203          </v>
          </cell>
          <cell r="E92">
            <v>6.5</v>
          </cell>
          <cell r="G92">
            <v>11000</v>
          </cell>
          <cell r="I92">
            <v>4.5</v>
          </cell>
          <cell r="P92" t="str">
            <v>BAIE-COMEAU, QC</v>
          </cell>
        </row>
        <row r="93">
          <cell r="B93" t="str">
            <v>BOIVIN ERIC 314</v>
          </cell>
          <cell r="E93">
            <v>7</v>
          </cell>
          <cell r="G93">
            <v>12000</v>
          </cell>
          <cell r="I93">
            <v>4.75</v>
          </cell>
          <cell r="P93" t="str">
            <v>BEAUPRE, QC</v>
          </cell>
        </row>
        <row r="94">
          <cell r="B94" t="str">
            <v>CASAVANT MANUEL 333</v>
          </cell>
          <cell r="E94">
            <v>7.5</v>
          </cell>
          <cell r="G94">
            <v>13000</v>
          </cell>
          <cell r="I94">
            <v>5</v>
          </cell>
          <cell r="P94" t="str">
            <v>BECANCOUR, QC</v>
          </cell>
        </row>
        <row r="95">
          <cell r="B95" t="str">
            <v>GAGNE YVAN 285</v>
          </cell>
          <cell r="E95">
            <v>8</v>
          </cell>
          <cell r="G95">
            <v>14000</v>
          </cell>
          <cell r="I95">
            <v>5.25</v>
          </cell>
          <cell r="P95" t="str">
            <v>BELOEIL, QC</v>
          </cell>
        </row>
        <row r="96">
          <cell r="B96" t="str">
            <v>GAGNON MARIO</v>
          </cell>
          <cell r="E96">
            <v>8.5</v>
          </cell>
          <cell r="G96">
            <v>15000</v>
          </cell>
          <cell r="I96">
            <v>5.5</v>
          </cell>
          <cell r="P96" t="str">
            <v>BON CONSEIL, QC</v>
          </cell>
        </row>
        <row r="97">
          <cell r="B97" t="str">
            <v>GOUIN FREDERIC 359</v>
          </cell>
          <cell r="E97">
            <v>9</v>
          </cell>
          <cell r="G97">
            <v>16000</v>
          </cell>
          <cell r="I97">
            <v>5.75</v>
          </cell>
          <cell r="P97" t="str">
            <v>BONAVENTURE, QC</v>
          </cell>
        </row>
        <row r="98">
          <cell r="B98" t="str">
            <v>HOULE STEVEN 337</v>
          </cell>
          <cell r="E98">
            <v>9.5</v>
          </cell>
          <cell r="G98">
            <v>17000</v>
          </cell>
          <cell r="P98" t="str">
            <v>BOUCHERVILLE, QC</v>
          </cell>
        </row>
        <row r="99">
          <cell r="B99" t="str">
            <v>LARIVEE SEBASTIEN 331</v>
          </cell>
          <cell r="E99">
            <v>10</v>
          </cell>
          <cell r="G99">
            <v>18000</v>
          </cell>
          <cell r="P99" t="str">
            <v>BROMONT, QC</v>
          </cell>
        </row>
        <row r="100">
          <cell r="B100" t="str">
            <v>MICHAUD JIMMY</v>
          </cell>
          <cell r="E100">
            <v>10.5</v>
          </cell>
          <cell r="G100">
            <v>19000</v>
          </cell>
          <cell r="P100" t="str">
            <v>BROMPTONVILLE, QC</v>
          </cell>
        </row>
        <row r="101">
          <cell r="B101" t="str">
            <v>MICHAUD LUC 123</v>
          </cell>
          <cell r="E101">
            <v>11</v>
          </cell>
          <cell r="G101">
            <v>20000</v>
          </cell>
          <cell r="P101" t="str">
            <v>CALGARY, AB</v>
          </cell>
        </row>
        <row r="102">
          <cell r="B102" t="str">
            <v>MICHAUD TOBY 370</v>
          </cell>
          <cell r="E102">
            <v>11.5</v>
          </cell>
          <cell r="P102" t="str">
            <v>CANDIAC, QC</v>
          </cell>
        </row>
        <row r="103">
          <cell r="B103" t="str">
            <v>PELLERIN REGIS 317</v>
          </cell>
          <cell r="E103">
            <v>12</v>
          </cell>
          <cell r="P103" t="str">
            <v>CARIGNAN, QC</v>
          </cell>
        </row>
        <row r="104">
          <cell r="B104" t="str">
            <v>PELLERIN SERGE 363</v>
          </cell>
          <cell r="E104">
            <v>12.5</v>
          </cell>
          <cell r="P104" t="str">
            <v>CHAMBLY, QC</v>
          </cell>
        </row>
        <row r="105">
          <cell r="B105" t="str">
            <v>RICHER JACQUES 201</v>
          </cell>
          <cell r="E105">
            <v>13</v>
          </cell>
          <cell r="P105" t="str">
            <v>CHAMPLAIN, QC</v>
          </cell>
        </row>
        <row r="106">
          <cell r="B106" t="str">
            <v xml:space="preserve">ROUX DENIS 347      </v>
          </cell>
          <cell r="E106">
            <v>13.5</v>
          </cell>
          <cell r="P106" t="str">
            <v>CHANDLER, QC</v>
          </cell>
        </row>
        <row r="107">
          <cell r="B107" t="str">
            <v>SEVIGNY JOHANNE 000</v>
          </cell>
          <cell r="E107">
            <v>14</v>
          </cell>
          <cell r="P107" t="str">
            <v>CHESTERVILLE, QC</v>
          </cell>
        </row>
        <row r="108">
          <cell r="B108" t="str">
            <v>SOPHIE * CHUM J.O</v>
          </cell>
          <cell r="E108">
            <v>14.5</v>
          </cell>
          <cell r="P108" t="str">
            <v>CHIBOUGAMEAU, QC</v>
          </cell>
        </row>
        <row r="109">
          <cell r="B109" t="str">
            <v>TALBOT FRANCIS 361</v>
          </cell>
          <cell r="E109">
            <v>15</v>
          </cell>
          <cell r="P109" t="str">
            <v>CHICOUTIMI, QC</v>
          </cell>
        </row>
        <row r="110">
          <cell r="B110" t="str">
            <v>TARDIF MATHIEU 334</v>
          </cell>
          <cell r="E110">
            <v>15.5</v>
          </cell>
          <cell r="P110" t="str">
            <v>CINCINNATI, OHIO</v>
          </cell>
        </row>
        <row r="111">
          <cell r="B111" t="str">
            <v>VACHON GASTON 203</v>
          </cell>
          <cell r="E111">
            <v>16</v>
          </cell>
          <cell r="P111" t="str">
            <v>CLEVELAND, QC</v>
          </cell>
        </row>
        <row r="112">
          <cell r="B112" t="str">
            <v>VIGNEAULT ALEX  362</v>
          </cell>
          <cell r="E112">
            <v>16.5</v>
          </cell>
          <cell r="P112" t="str">
            <v>COATICOOK, QC</v>
          </cell>
        </row>
        <row r="113">
          <cell r="B113" t="str">
            <v>VIGNEAULT ALEX  362</v>
          </cell>
          <cell r="E113">
            <v>17</v>
          </cell>
          <cell r="P113" t="str">
            <v>COOKSHIRE, QC</v>
          </cell>
        </row>
        <row r="114">
          <cell r="E114">
            <v>17.5</v>
          </cell>
          <cell r="P114" t="str">
            <v>COWANSVILLE, QC</v>
          </cell>
        </row>
        <row r="115">
          <cell r="E115">
            <v>18</v>
          </cell>
          <cell r="P115" t="str">
            <v>DANVILLE, QC</v>
          </cell>
        </row>
        <row r="116">
          <cell r="E116">
            <v>18.5</v>
          </cell>
          <cell r="P116" t="str">
            <v>DAVELUYVILLE, QC</v>
          </cell>
        </row>
        <row r="117">
          <cell r="E117">
            <v>19</v>
          </cell>
          <cell r="P117" t="str">
            <v>DEAUVILLE, QC</v>
          </cell>
        </row>
        <row r="118">
          <cell r="E118">
            <v>19.5</v>
          </cell>
          <cell r="P118" t="str">
            <v>DISRAELI, QC</v>
          </cell>
        </row>
        <row r="119">
          <cell r="E119">
            <v>20</v>
          </cell>
          <cell r="P119" t="str">
            <v>DOLLARD DES ORMEAUX, QC</v>
          </cell>
        </row>
        <row r="120">
          <cell r="P120" t="str">
            <v>DRUMMONDVILLE, QC</v>
          </cell>
        </row>
        <row r="121">
          <cell r="P121" t="str">
            <v>EASTMAN, QC</v>
          </cell>
        </row>
        <row r="122">
          <cell r="P122" t="str">
            <v>FLEURIMONT, QC</v>
          </cell>
        </row>
        <row r="123">
          <cell r="P123" t="str">
            <v>GENTILLY, QC</v>
          </cell>
        </row>
        <row r="124">
          <cell r="P124" t="str">
            <v>GRANBY, QC</v>
          </cell>
        </row>
        <row r="125">
          <cell r="P125" t="str">
            <v>GRANDE PILES, QC</v>
          </cell>
        </row>
        <row r="126">
          <cell r="P126" t="str">
            <v>HAM NORD, QC</v>
          </cell>
        </row>
        <row r="127">
          <cell r="P127" t="str">
            <v>HEMMINGFORD, QC</v>
          </cell>
        </row>
        <row r="128">
          <cell r="P128" t="str">
            <v>HOUSTON, TX</v>
          </cell>
        </row>
        <row r="129">
          <cell r="P129" t="str">
            <v>JOLIETTE, QC</v>
          </cell>
        </row>
        <row r="130">
          <cell r="P130" t="str">
            <v>KEMPTVILLE, ON</v>
          </cell>
        </row>
        <row r="131">
          <cell r="P131" t="str">
            <v>KINGSEY FALLS, QC</v>
          </cell>
        </row>
        <row r="132">
          <cell r="P132" t="str">
            <v>KINGSTON, ON</v>
          </cell>
        </row>
        <row r="133">
          <cell r="P133" t="str">
            <v>L`ISLET SUR MER, QC</v>
          </cell>
        </row>
        <row r="134">
          <cell r="P134" t="str">
            <v>LA BAIE, QC</v>
          </cell>
        </row>
        <row r="135">
          <cell r="P135" t="str">
            <v>LA TUQUE, QC</v>
          </cell>
        </row>
        <row r="136">
          <cell r="P136" t="str">
            <v>LAC BEAUPORT, QC</v>
          </cell>
        </row>
        <row r="137">
          <cell r="P137" t="str">
            <v>LAC BROME, QC</v>
          </cell>
        </row>
        <row r="138">
          <cell r="P138" t="str">
            <v>LAC MASSON STE-MARGUERITE, QC</v>
          </cell>
        </row>
        <row r="139">
          <cell r="P139" t="str">
            <v>LAC MÉGANTIC, QC</v>
          </cell>
        </row>
        <row r="140">
          <cell r="P140" t="str">
            <v>LACHENAIE, QC</v>
          </cell>
        </row>
        <row r="141">
          <cell r="P141" t="str">
            <v>LACHUTE, QC</v>
          </cell>
        </row>
        <row r="142">
          <cell r="P142" t="str">
            <v>LANORAIE, QC</v>
          </cell>
        </row>
        <row r="143">
          <cell r="P143" t="str">
            <v>LATERRIERE, QC</v>
          </cell>
        </row>
        <row r="144">
          <cell r="P144" t="str">
            <v>LAURIERVILLE, QC</v>
          </cell>
        </row>
        <row r="145">
          <cell r="P145" t="str">
            <v>LAVAL, QC</v>
          </cell>
        </row>
        <row r="146">
          <cell r="P146" t="str">
            <v>LE GARDEUR, QC</v>
          </cell>
        </row>
        <row r="147">
          <cell r="P147" t="str">
            <v>LÉVIS, QC</v>
          </cell>
        </row>
        <row r="148">
          <cell r="P148" t="str">
            <v>LONGUEUIL, QC</v>
          </cell>
        </row>
        <row r="149">
          <cell r="P149" t="str">
            <v>LOTBINIERE, QC</v>
          </cell>
        </row>
        <row r="150">
          <cell r="P150" t="str">
            <v>LOURDES, QC</v>
          </cell>
        </row>
        <row r="151">
          <cell r="P151" t="str">
            <v>LYSTER. QC</v>
          </cell>
        </row>
        <row r="152">
          <cell r="P152" t="str">
            <v>MARMORA, ON</v>
          </cell>
        </row>
        <row r="153">
          <cell r="P153" t="str">
            <v>MASCOUCHE, QC</v>
          </cell>
        </row>
        <row r="154">
          <cell r="P154" t="str">
            <v>MATANE, QC</v>
          </cell>
        </row>
        <row r="155">
          <cell r="P155" t="str">
            <v>MERCIER, QC</v>
          </cell>
        </row>
        <row r="156">
          <cell r="P156" t="str">
            <v>MIRABEL, QC</v>
          </cell>
        </row>
        <row r="157">
          <cell r="P157" t="str">
            <v>MONCTON, NB</v>
          </cell>
        </row>
        <row r="158">
          <cell r="P158" t="str">
            <v>MONT LAURIER, QC</v>
          </cell>
        </row>
        <row r="159">
          <cell r="P159" t="str">
            <v>MONTREAL, QC</v>
          </cell>
        </row>
        <row r="160">
          <cell r="P160" t="str">
            <v>N-DAME DE HAM, QC</v>
          </cell>
        </row>
        <row r="161">
          <cell r="P161" t="str">
            <v>N-DAME DE LOURDES, QC</v>
          </cell>
        </row>
        <row r="162">
          <cell r="P162" t="str">
            <v>N-DAME DU BON CONSEIL, QC</v>
          </cell>
        </row>
        <row r="163">
          <cell r="P163" t="str">
            <v>NEUVILLE, QC</v>
          </cell>
        </row>
        <row r="164">
          <cell r="P164" t="str">
            <v>NEW RICHMOND, QC</v>
          </cell>
        </row>
        <row r="165">
          <cell r="P165" t="str">
            <v>NICOLET, QC</v>
          </cell>
        </row>
        <row r="166">
          <cell r="P166" t="str">
            <v>NORBERTVILLE, QC</v>
          </cell>
        </row>
        <row r="167">
          <cell r="P167" t="str">
            <v>NORTH TONAWANDA, NY</v>
          </cell>
        </row>
        <row r="168">
          <cell r="P168" t="str">
            <v>OAKVILLE, ON</v>
          </cell>
        </row>
        <row r="169">
          <cell r="P169" t="str">
            <v>ORLEAN, ON</v>
          </cell>
        </row>
        <row r="170">
          <cell r="P170" t="str">
            <v>OTTAWA, ON</v>
          </cell>
        </row>
        <row r="171">
          <cell r="P171" t="str">
            <v>OUTREMONT, QC</v>
          </cell>
        </row>
        <row r="172">
          <cell r="P172" t="str">
            <v>PIERREFOND, QC</v>
          </cell>
        </row>
        <row r="173">
          <cell r="P173" t="str">
            <v>PINTENDRE, QC</v>
          </cell>
        </row>
        <row r="174">
          <cell r="P174" t="str">
            <v>PLESSISVILLE, PQ</v>
          </cell>
        </row>
        <row r="175">
          <cell r="P175" t="str">
            <v>PONT ROUGE, QC</v>
          </cell>
        </row>
        <row r="176">
          <cell r="P176" t="str">
            <v>PORTLAND, OR</v>
          </cell>
        </row>
        <row r="177">
          <cell r="P177" t="str">
            <v>PRINCEVILLE, PQ</v>
          </cell>
        </row>
        <row r="178">
          <cell r="P178" t="str">
            <v>QUEBEC, QC</v>
          </cell>
        </row>
        <row r="179">
          <cell r="P179" t="str">
            <v>RAWDON, QC</v>
          </cell>
        </row>
        <row r="180">
          <cell r="P180" t="str">
            <v>RICHELIEU, QC</v>
          </cell>
        </row>
        <row r="181">
          <cell r="P181" t="str">
            <v>RICHMOND, QC</v>
          </cell>
        </row>
        <row r="182">
          <cell r="P182" t="str">
            <v>RIMOUSKI, QC</v>
          </cell>
        </row>
        <row r="183">
          <cell r="P183" t="str">
            <v>ROBERTSONVILLE, QC</v>
          </cell>
        </row>
        <row r="184">
          <cell r="P184" t="str">
            <v>ROUYN NORANDA, QC</v>
          </cell>
        </row>
        <row r="185">
          <cell r="P185" t="str">
            <v>ROXTON POND, QC</v>
          </cell>
        </row>
        <row r="186">
          <cell r="P186" t="str">
            <v>SHAWINIGAN. QC</v>
          </cell>
        </row>
        <row r="187">
          <cell r="P187" t="str">
            <v>SHERBROOKE, QC</v>
          </cell>
        </row>
        <row r="188">
          <cell r="P188" t="str">
            <v>SHILO, MB</v>
          </cell>
        </row>
        <row r="189">
          <cell r="P189" t="str">
            <v>SOREL, QC</v>
          </cell>
        </row>
        <row r="190">
          <cell r="P190" t="str">
            <v>ST-ADRIEN DE HAM, QC</v>
          </cell>
        </row>
        <row r="191">
          <cell r="P191" t="str">
            <v>ST-ALBERT, QC</v>
          </cell>
        </row>
        <row r="192">
          <cell r="P192" t="str">
            <v>ST-ALEXANDRE IBERVILLE, QC</v>
          </cell>
        </row>
        <row r="193">
          <cell r="P193" t="str">
            <v>ST-AMABLE, QC</v>
          </cell>
        </row>
        <row r="194">
          <cell r="P194" t="str">
            <v>ST-AUGUSTIN DESMAURES, QC</v>
          </cell>
        </row>
        <row r="195">
          <cell r="P195" t="str">
            <v>ST-BASILE LE GRAND, QC</v>
          </cell>
        </row>
        <row r="196">
          <cell r="P196" t="str">
            <v>ST-BRUNO (LAC ST JEAN), QC</v>
          </cell>
        </row>
        <row r="197">
          <cell r="P197" t="str">
            <v>ST-CHARLES DE DRUMMOND, QC</v>
          </cell>
        </row>
        <row r="198">
          <cell r="P198" t="str">
            <v>ST-CHRISTOPHE D`ARTH, QC</v>
          </cell>
        </row>
        <row r="199">
          <cell r="P199" t="str">
            <v>ST-CYRILLE DE WENDOVER, QC</v>
          </cell>
        </row>
        <row r="200">
          <cell r="P200" t="str">
            <v>ST-DENIS SUR RICHELIEU, QC</v>
          </cell>
        </row>
        <row r="201">
          <cell r="P201" t="str">
            <v>STE-ANNE DES MONTS, QC</v>
          </cell>
        </row>
        <row r="202">
          <cell r="P202" t="str">
            <v>STE-ANNE DU SAULT, QC</v>
          </cell>
        </row>
        <row r="203">
          <cell r="P203" t="str">
            <v>STE-CLOTHILDE HORTON, QC</v>
          </cell>
        </row>
        <row r="204">
          <cell r="P204" t="str">
            <v>ST-ÉDOUARD DE LOBINIERE, QC</v>
          </cell>
        </row>
        <row r="205">
          <cell r="P205" t="str">
            <v>STE-ELISABETH DE WARWICK, QC</v>
          </cell>
        </row>
        <row r="206">
          <cell r="P206" t="str">
            <v>STE-EULALIE, QC</v>
          </cell>
        </row>
        <row r="207">
          <cell r="P207" t="str">
            <v>STE-FOY, QC</v>
          </cell>
        </row>
        <row r="208">
          <cell r="P208" t="str">
            <v>STE-HÉLENE DE CHESTER, QC</v>
          </cell>
        </row>
        <row r="209">
          <cell r="P209" t="str">
            <v>STE-JULIE, QC</v>
          </cell>
        </row>
        <row r="210">
          <cell r="P210" t="str">
            <v>STE-JULIENNE, QC</v>
          </cell>
        </row>
        <row r="211">
          <cell r="P211" t="str">
            <v>STE-MARIE DE BLANDFORD, QC</v>
          </cell>
        </row>
        <row r="212">
          <cell r="P212" t="str">
            <v>STE-MARIE DE KENT, NB</v>
          </cell>
        </row>
        <row r="213">
          <cell r="P213" t="str">
            <v>STE-PERPETUE, QC</v>
          </cell>
        </row>
        <row r="214">
          <cell r="P214" t="str">
            <v>STE-ROSE DE LAVAL, QC</v>
          </cell>
        </row>
        <row r="215">
          <cell r="P215" t="str">
            <v>STE-SÉRAPHINE, QC</v>
          </cell>
        </row>
        <row r="216">
          <cell r="P216" t="str">
            <v>STE-SOPHIE DE LÉVRARD, QC</v>
          </cell>
        </row>
        <row r="217">
          <cell r="P217" t="str">
            <v>STE-THERESE, QC</v>
          </cell>
        </row>
        <row r="218">
          <cell r="P218" t="str">
            <v>ST-ÉTIENNE DE BOLTON</v>
          </cell>
        </row>
        <row r="219">
          <cell r="P219" t="str">
            <v>ST-FÉLICIEN, QC</v>
          </cell>
        </row>
        <row r="220">
          <cell r="P220" t="str">
            <v>ST-FERDINAND, QC</v>
          </cell>
        </row>
        <row r="221">
          <cell r="P221" t="str">
            <v>ST-FÉRÉOLE LES NEIGES, QC</v>
          </cell>
        </row>
        <row r="222">
          <cell r="P222" t="str">
            <v>ST-FRANCOIS DU LAC, QC</v>
          </cell>
        </row>
        <row r="223">
          <cell r="P223" t="str">
            <v>ST-GABRIEL DE RIMOUSKI, QC</v>
          </cell>
        </row>
        <row r="224">
          <cell r="P224" t="str">
            <v>ST-GEORGES DE BEAUCE, QC</v>
          </cell>
        </row>
        <row r="225">
          <cell r="P225" t="str">
            <v>ST-GEORGES DE WINDSOR, QC</v>
          </cell>
        </row>
        <row r="226">
          <cell r="P226" t="str">
            <v>ST-GERMAIN GRANTHAM, QC</v>
          </cell>
        </row>
        <row r="227">
          <cell r="P227" t="str">
            <v>ST-HUBERT, QC</v>
          </cell>
        </row>
        <row r="228">
          <cell r="P228" t="str">
            <v>ST-HYACINTE, QC</v>
          </cell>
        </row>
        <row r="229">
          <cell r="P229" t="str">
            <v>ST-JEAN CHRISSOSTOME, QC</v>
          </cell>
        </row>
        <row r="230">
          <cell r="P230" t="str">
            <v>ST-JEAN PORT JOLY, QC</v>
          </cell>
        </row>
        <row r="231">
          <cell r="P231" t="str">
            <v>ST-JEAN SUR RICHELIEU, QC</v>
          </cell>
        </row>
        <row r="232">
          <cell r="P232" t="str">
            <v>ST-JÉROME, QC</v>
          </cell>
        </row>
        <row r="233">
          <cell r="P233" t="str">
            <v>ST-LEONARD D`ASTON, QC</v>
          </cell>
        </row>
        <row r="234">
          <cell r="P234" t="str">
            <v>ST-LOUIS DE BLANDFORD, QC</v>
          </cell>
        </row>
        <row r="235">
          <cell r="P235" t="str">
            <v>ST-LOUIS DE France, QC</v>
          </cell>
        </row>
        <row r="236">
          <cell r="P236" t="str">
            <v>ST-MARTHYRS CANADIEN, QC</v>
          </cell>
        </row>
        <row r="237">
          <cell r="P237" t="str">
            <v>ST-MODESTE, QC</v>
          </cell>
        </row>
        <row r="238">
          <cell r="P238" t="str">
            <v>ST-NICOLAS, QC</v>
          </cell>
        </row>
        <row r="239">
          <cell r="P239" t="str">
            <v>ST-PAUL CHESTER, QC</v>
          </cell>
        </row>
        <row r="240">
          <cell r="P240" t="str">
            <v>ST-PIERRE BAPTISTE, QC</v>
          </cell>
        </row>
        <row r="241">
          <cell r="P241" t="str">
            <v>ST-PIERRE LES BECQUETS, QC</v>
          </cell>
        </row>
        <row r="242">
          <cell r="P242" t="str">
            <v>ST-PRIME, QC</v>
          </cell>
        </row>
        <row r="243">
          <cell r="P243" t="str">
            <v>ST-RÉDEMPTEUR, QC</v>
          </cell>
        </row>
        <row r="244">
          <cell r="P244" t="str">
            <v>ST-RÉMI , QC</v>
          </cell>
        </row>
        <row r="245">
          <cell r="P245" t="str">
            <v>ST-RÉMI DE TINGWICK, QC</v>
          </cell>
        </row>
        <row r="246">
          <cell r="P246" t="str">
            <v>ST-ROSAIRE, QC</v>
          </cell>
        </row>
        <row r="247">
          <cell r="P247" t="str">
            <v>ST-SAMUEL, QC</v>
          </cell>
        </row>
        <row r="248">
          <cell r="P248" t="str">
            <v>ST-STANISTLAS, QC</v>
          </cell>
        </row>
        <row r="249">
          <cell r="P249" t="str">
            <v>ST-THECLE, QC</v>
          </cell>
        </row>
        <row r="250">
          <cell r="P250" t="str">
            <v>ST-TITE, QC</v>
          </cell>
        </row>
        <row r="251">
          <cell r="P251" t="str">
            <v>ST-VALERE, QC</v>
          </cell>
        </row>
        <row r="252">
          <cell r="P252" t="str">
            <v>SUTTON, QC</v>
          </cell>
        </row>
        <row r="253">
          <cell r="P253" t="str">
            <v>TERREBONNE, QC</v>
          </cell>
        </row>
        <row r="254">
          <cell r="P254" t="str">
            <v>THETFORD MINES, QC</v>
          </cell>
        </row>
        <row r="255">
          <cell r="P255" t="str">
            <v>TINGWICK, QC</v>
          </cell>
        </row>
        <row r="256">
          <cell r="P256" t="str">
            <v>TORONTO, ON</v>
          </cell>
        </row>
        <row r="257">
          <cell r="P257" t="str">
            <v>TROIS-LACS, QC</v>
          </cell>
        </row>
        <row r="258">
          <cell r="P258" t="str">
            <v>TROIS-RIVIERES OUEST, QC</v>
          </cell>
        </row>
        <row r="259">
          <cell r="P259" t="str">
            <v>TROIS-RIVIERES, QC</v>
          </cell>
        </row>
        <row r="260">
          <cell r="P260" t="str">
            <v>TR-RIVIERES (SECT PTE DU LAC), QC</v>
          </cell>
        </row>
        <row r="261">
          <cell r="P261" t="str">
            <v>VALLEYFIELD, QC</v>
          </cell>
        </row>
        <row r="262">
          <cell r="P262" t="str">
            <v>VARENNES, QC</v>
          </cell>
        </row>
        <row r="263">
          <cell r="P263" t="str">
            <v>VERDUN, QC</v>
          </cell>
        </row>
        <row r="264">
          <cell r="P264" t="str">
            <v>VICTO, QC</v>
          </cell>
        </row>
        <row r="265">
          <cell r="P265" t="str">
            <v>VICTORIA VALE, NS</v>
          </cell>
        </row>
        <row r="266">
          <cell r="P266" t="str">
            <v>VICTORIAVILLE, QC</v>
          </cell>
        </row>
        <row r="267">
          <cell r="P267" t="str">
            <v>VILLEROY, QC</v>
          </cell>
        </row>
        <row r="268">
          <cell r="P268" t="str">
            <v>WARWICK, QC</v>
          </cell>
        </row>
        <row r="269">
          <cell r="P269" t="str">
            <v>WEEDON, QC</v>
          </cell>
        </row>
        <row r="270">
          <cell r="P270" t="str">
            <v>WOTTON, QC</v>
          </cell>
        </row>
      </sheetData>
      <sheetData sheetId="106"/>
      <sheetData sheetId="107"/>
      <sheetData sheetId="108"/>
      <sheetData sheetId="109"/>
      <sheetData sheetId="110"/>
      <sheetData sheetId="1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r.canada411.ca/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http://www.postescanada.ca/cpo/mc/personal/postalcode/fpc.jsf" TargetMode="External"/><Relationship Id="rId7" Type="http://schemas.openxmlformats.org/officeDocument/2006/relationships/hyperlink" Target="http://e-services.acceo.com/immosoft/controller/ImmoNetPub/U4051/trouverParAdresse?session_id=C9FD12CEF39BF42369E4935A2D2D9517&amp;fourn_seq=83&amp;init_mapping=&amp;popupcheck=0&amp;platform_name=Windows&amp;browser_name=Chrome&amp;browser_version=49&amp;FindMode=1&amp;NoCivique=&amp;NomRu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://www.postescanada.ca/cpo/mc/personal/postalcode/fpc.jsf" TargetMode="External"/><Relationship Id="rId1" Type="http://schemas.openxmlformats.org/officeDocument/2006/relationships/hyperlink" Target="http://www.postescanada.ca/cpo/mc/personal/postalcode/fpc.jsf" TargetMode="External"/><Relationship Id="rId6" Type="http://schemas.openxmlformats.org/officeDocument/2006/relationships/hyperlink" Target="file:///\\Serveur\DONNEES\roN\LISTE\1-A%20LISTE%202016-03-01.db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postescanada.ca/cpo/mc/personal/postalcode/fpc.jsf" TargetMode="External"/><Relationship Id="rId10" Type="http://schemas.openxmlformats.org/officeDocument/2006/relationships/hyperlink" Target="file:///F:\AppData\0-RHEAULT%20DEMENAGEMENT%20MODELE3\1-%20MODELE%20LIVRE%20DE%20RESERVATION%202010%20LIVRE\00%20RESERVATION%202011.xls" TargetMode="External"/><Relationship Id="rId4" Type="http://schemas.openxmlformats.org/officeDocument/2006/relationships/hyperlink" Target="http://www.canada411.ca/" TargetMode="External"/><Relationship Id="rId9" Type="http://schemas.openxmlformats.org/officeDocument/2006/relationships/hyperlink" Target="file:///F:\AppData\0-RHEAULT%20DEMENAGEMENT%20MODELE3\1-%20MODELE%20LIVRE%20DE%20RESERVATION%202010%20LIVRE\00%20RESERVATION%202011.xls" TargetMode="External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2">
    <tabColor rgb="FFFF0000"/>
  </sheetPr>
  <dimension ref="A1:AG32"/>
  <sheetViews>
    <sheetView tabSelected="1" zoomScale="110" zoomScaleNormal="110" workbookViewId="0">
      <selection activeCell="B3" sqref="B3"/>
    </sheetView>
  </sheetViews>
  <sheetFormatPr baseColWidth="10" defaultRowHeight="12.75"/>
  <cols>
    <col min="1" max="1" width="54.5703125" style="1" customWidth="1"/>
    <col min="2" max="2" width="22.140625" style="1" customWidth="1"/>
    <col min="3" max="3" width="22.7109375" style="1" customWidth="1"/>
    <col min="4" max="4" width="23.85546875" style="1" customWidth="1"/>
    <col min="5" max="5" width="21.28515625" style="1" customWidth="1"/>
    <col min="6" max="6" width="24.28515625" style="1" customWidth="1"/>
    <col min="7" max="7" width="22.28515625" style="1" customWidth="1"/>
    <col min="8" max="8" width="17.5703125" style="1" customWidth="1"/>
    <col min="9" max="9" width="13.7109375" style="1" customWidth="1"/>
    <col min="10" max="10" width="17.42578125" style="1" customWidth="1"/>
    <col min="11" max="11" width="13.28515625" style="1" customWidth="1"/>
    <col min="12" max="16384" width="11.42578125" style="1"/>
  </cols>
  <sheetData>
    <row r="1" spans="1:33" s="5" customFormat="1" ht="12.95" customHeight="1">
      <c r="A1" s="6" t="s">
        <v>0</v>
      </c>
      <c r="B1" s="57" t="s">
        <v>1</v>
      </c>
      <c r="C1" s="35" t="s">
        <v>2</v>
      </c>
      <c r="D1" s="73" t="s">
        <v>3</v>
      </c>
      <c r="E1" s="73"/>
      <c r="F1" s="74" t="s">
        <v>4</v>
      </c>
      <c r="G1" s="74"/>
      <c r="H1" s="39" t="s">
        <v>5</v>
      </c>
      <c r="I1" s="37" t="s">
        <v>6</v>
      </c>
      <c r="J1" s="53"/>
      <c r="K1" s="53"/>
    </row>
    <row r="2" spans="1:33" ht="20.100000000000001" customHeight="1">
      <c r="A2" s="61" t="s">
        <v>40</v>
      </c>
      <c r="B2" s="58"/>
      <c r="C2" s="54" t="s">
        <v>7</v>
      </c>
      <c r="D2" s="75"/>
      <c r="E2" s="76"/>
      <c r="F2" s="71">
        <f ca="1">TODAY()</f>
        <v>42481</v>
      </c>
      <c r="G2" s="71"/>
      <c r="H2" s="42" t="str">
        <f>'[1]TARRIFF+HR DEM'!L1</f>
        <v xml:space="preserve"> 8.00</v>
      </c>
      <c r="I2" s="42">
        <f>H2+'[1]ESTIME-DEVIS'!C6</f>
        <v>8.25</v>
      </c>
      <c r="J2" s="76"/>
      <c r="K2" s="76"/>
      <c r="P2" s="7"/>
      <c r="Q2" s="8" t="s">
        <v>6</v>
      </c>
    </row>
    <row r="3" spans="1:33" ht="20.100000000000001" customHeight="1">
      <c r="A3" s="60" t="s">
        <v>47</v>
      </c>
      <c r="B3" s="56"/>
      <c r="C3" s="55"/>
      <c r="D3" s="22"/>
      <c r="E3" s="46" t="s">
        <v>8</v>
      </c>
      <c r="F3" s="71">
        <f ca="1">F2</f>
        <v>42481</v>
      </c>
      <c r="G3" s="72"/>
      <c r="H3" s="42"/>
      <c r="I3" s="42">
        <f>H3+'[1]ESTIME-DEVIS'!C6</f>
        <v>0.25</v>
      </c>
      <c r="J3" s="39"/>
      <c r="K3" s="22"/>
    </row>
    <row r="4" spans="1:33" s="22" customFormat="1" ht="12.75" customHeight="1">
      <c r="B4" s="40" t="s">
        <v>9</v>
      </c>
      <c r="C4" s="41"/>
      <c r="E4" s="36" t="s">
        <v>10</v>
      </c>
      <c r="F4" s="77"/>
      <c r="G4" s="72"/>
      <c r="H4" s="42"/>
      <c r="I4" s="42">
        <f>H4+'[1]ESTIME-DEVIS'!C6</f>
        <v>0.25</v>
      </c>
    </row>
    <row r="5" spans="1:33" s="22" customFormat="1" ht="15" customHeight="1">
      <c r="A5" s="43" t="s">
        <v>38</v>
      </c>
      <c r="B5" s="86" t="s">
        <v>45</v>
      </c>
      <c r="C5" s="87"/>
      <c r="D5" s="87"/>
      <c r="E5" s="87"/>
      <c r="F5" s="87"/>
      <c r="G5" s="87"/>
      <c r="H5" s="44"/>
      <c r="I5" s="44"/>
      <c r="J5" s="45"/>
    </row>
    <row r="6" spans="1:33" s="22" customFormat="1" ht="9.9499999999999993" customHeight="1">
      <c r="B6" s="38"/>
      <c r="C6" s="38"/>
      <c r="D6" s="38"/>
      <c r="I6" s="39"/>
    </row>
    <row r="7" spans="1:33" s="47" customFormat="1" ht="11.25" customHeight="1">
      <c r="A7" s="46" t="s">
        <v>39</v>
      </c>
      <c r="B7" s="39" t="s">
        <v>11</v>
      </c>
      <c r="C7" s="39" t="s">
        <v>12</v>
      </c>
      <c r="D7" s="37" t="s">
        <v>13</v>
      </c>
      <c r="E7" s="39" t="s">
        <v>14</v>
      </c>
      <c r="F7" s="37" t="s">
        <v>15</v>
      </c>
      <c r="G7" s="39" t="s">
        <v>16</v>
      </c>
      <c r="H7" s="39" t="s">
        <v>17</v>
      </c>
      <c r="I7" s="39" t="s">
        <v>18</v>
      </c>
    </row>
    <row r="8" spans="1:33" s="22" customFormat="1" ht="12" customHeight="1">
      <c r="A8" s="48" t="str">
        <f>UPPER(LEFT(A3,14))</f>
        <v xml:space="preserve"> 0008-344 RUE </v>
      </c>
      <c r="B8" s="49" t="s">
        <v>19</v>
      </c>
      <c r="C8" s="50"/>
      <c r="D8" s="50"/>
      <c r="E8" s="51" t="e">
        <f>IF(#REF!="","  ",#REF!)</f>
        <v>#REF!</v>
      </c>
      <c r="F8" s="50" t="e">
        <f>IF('ENTESTTRER N-CLIENT+VILLE'!#REF!="","  ",'ENTESTTRER N-CLIENT+VILLE'!#REF!)</f>
        <v>#REF!</v>
      </c>
      <c r="G8" s="51"/>
      <c r="H8" s="50"/>
      <c r="I8" s="50"/>
      <c r="M8" s="52"/>
    </row>
    <row r="9" spans="1:33" s="11" customFormat="1" ht="8.1" customHeight="1">
      <c r="A9" s="9"/>
      <c r="B9" s="9"/>
      <c r="C9" s="9"/>
      <c r="D9" s="9"/>
      <c r="E9" s="12" t="e">
        <f>UPPER(LEFT(#REF!,4))&amp;" "&amp;UPPER(RIGHT(#REF!,3))</f>
        <v>#REF!</v>
      </c>
      <c r="F9" s="9"/>
      <c r="G9" s="78"/>
      <c r="H9" s="78"/>
      <c r="I9" s="79"/>
      <c r="J9" s="79"/>
      <c r="K9" s="3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</row>
    <row r="10" spans="1:33" s="11" customFormat="1" ht="9.9499999999999993" customHeight="1">
      <c r="A10" s="2" t="s">
        <v>20</v>
      </c>
      <c r="B10" s="4" t="s">
        <v>21</v>
      </c>
      <c r="C10" s="4" t="s">
        <v>22</v>
      </c>
      <c r="D10" s="3" t="s">
        <v>23</v>
      </c>
      <c r="E10" s="3" t="s">
        <v>24</v>
      </c>
      <c r="F10" s="2" t="s">
        <v>25</v>
      </c>
      <c r="G10" s="78" t="s">
        <v>26</v>
      </c>
      <c r="H10" s="80"/>
      <c r="I10" s="81" t="s">
        <v>27</v>
      </c>
      <c r="J10" s="82"/>
      <c r="K10" s="3" t="s">
        <v>23</v>
      </c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</row>
    <row r="11" spans="1:33" s="19" customFormat="1" ht="12.75" customHeight="1">
      <c r="A11" s="13" t="str">
        <f>UPPER(A2)</f>
        <v>FERNAND BEAUCHESNE</v>
      </c>
      <c r="B11" s="14" t="str">
        <f>UPPER(H13)</f>
        <v>E BIGARRÉ,</v>
      </c>
      <c r="C11" s="15" t="str">
        <f>UPPER(D20)</f>
        <v>VICTORIAVILLE, QC</v>
      </c>
      <c r="D11" s="13" t="str">
        <f>UPPER(LEFT(I20,4))&amp;" "&amp;UPPER(RIGHT(I20,3))</f>
        <v xml:space="preserve"> G6P 4Z2</v>
      </c>
      <c r="E11" s="16" t="str">
        <f>UPPER(LEFT(A3,14))</f>
        <v xml:space="preserve"> 0008-344 RUE </v>
      </c>
      <c r="F11" s="17" t="str">
        <f>A11</f>
        <v>FERNAND BEAUCHESNE</v>
      </c>
      <c r="G11" s="90" t="e">
        <f>UPPER(IF(ISBLANK(B3),#REF!," ")&amp;""&amp;IF(ISBLANK(C3),#REF!,""))</f>
        <v>#REF!</v>
      </c>
      <c r="H11" s="91"/>
      <c r="I11" s="92" t="e">
        <f>UPPER(IF(ISBLANK(B3),#REF!," ")&amp;""&amp;IF(ISBLANK(C3),#REF!," "))</f>
        <v>#REF!</v>
      </c>
      <c r="J11" s="91"/>
      <c r="K11" s="18" t="e">
        <f>UPPER(IF(ISBLANK(C3),#REF!," ")&amp;""&amp;IF(ISBLANK(B3),#REF!," "))</f>
        <v>#REF!</v>
      </c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</row>
    <row r="12" spans="1:33" s="20" customFormat="1" ht="5.0999999999999996" customHeight="1">
      <c r="J12" s="21"/>
    </row>
    <row r="13" spans="1:33" ht="18">
      <c r="A13" s="10"/>
      <c r="B13" s="10"/>
      <c r="C13" s="10"/>
      <c r="D13" s="10"/>
      <c r="E13" s="10"/>
      <c r="F13" s="10"/>
      <c r="G13" s="10"/>
      <c r="H13" s="23" t="str">
        <f>LEFT(C20,FIND(H20,C20)-2)</f>
        <v>e Bigarré,</v>
      </c>
      <c r="I13" s="24" t="str">
        <f>UPPER(RIGHT(A3,7))</f>
        <v xml:space="preserve"> G6P4Z2</v>
      </c>
      <c r="J13" s="25">
        <f ca="1">TODAY()</f>
        <v>42481</v>
      </c>
    </row>
    <row r="14" spans="1:33" ht="16.5" thickBot="1">
      <c r="J14" s="88" t="s">
        <v>28</v>
      </c>
      <c r="K14" s="89"/>
    </row>
    <row r="15" spans="1:33" ht="18.75">
      <c r="A15" s="26" t="s">
        <v>29</v>
      </c>
      <c r="B15" s="27" t="s">
        <v>30</v>
      </c>
      <c r="C15" s="27" t="s">
        <v>31</v>
      </c>
      <c r="D15" s="27" t="s">
        <v>32</v>
      </c>
      <c r="E15" s="27" t="s">
        <v>33</v>
      </c>
      <c r="F15" s="27" t="s">
        <v>34</v>
      </c>
    </row>
    <row r="16" spans="1:33" ht="18.75">
      <c r="A16" s="28" t="s">
        <v>35</v>
      </c>
      <c r="B16" s="29" t="str">
        <f>MID(A16,16,100)</f>
        <v>7 Rue Binette  Victoriaville QC G6S1A2</v>
      </c>
      <c r="C16" s="29" t="str">
        <f>LEFT(B16,FIND("QC",B16)-2)</f>
        <v>7 Rue Binette  Victoriaville</v>
      </c>
      <c r="D16" s="29" t="str">
        <f>MID(C16,FIND("±",SUBSTITUTE(C16," ","±",LEN(C16)-LEN(SUBSTITUTE(C16," ",""))))+1,50)</f>
        <v>Binette  Victoriaville</v>
      </c>
      <c r="E16" s="29" t="str">
        <f>MID(B16,FIND("QC",B16),20)</f>
        <v>QC G6S1A2</v>
      </c>
      <c r="F16" s="29" t="str">
        <f>LEFT(C16,FIND(D16,C16)-2)</f>
        <v>7 Rue</v>
      </c>
    </row>
    <row r="18" spans="1:10" ht="18.75">
      <c r="A18" s="62" t="s">
        <v>36</v>
      </c>
      <c r="B18" s="63" t="str">
        <f>MID(A18,16,100)</f>
        <v>11840 boul Lacordaire Montréal-Nord QC H1G4K4</v>
      </c>
      <c r="C18" s="64" t="str">
        <f>LEFT(B18,FIND("QC",B18)-2)</f>
        <v>11840 boul Lacordaire Montréal-Nord</v>
      </c>
      <c r="D18" s="63" t="str">
        <f>MID(C18,FIND("±",SUBSTITUTE(C18," ","±",LEN(C18)-LEN(SUBSTITUTE(C18," ",""))))+1,50)</f>
        <v>Montréal-Nord</v>
      </c>
      <c r="E18" s="63" t="str">
        <f>MID(B18,FIND("QC",B18),20)</f>
        <v>QC H1G4K4</v>
      </c>
      <c r="F18" s="63" t="str">
        <f>LEFT(C18,FIND(D18,C18)-2)</f>
        <v>11840 boul Lacordaire</v>
      </c>
      <c r="G18" s="10"/>
      <c r="H18" s="65" t="s">
        <v>37</v>
      </c>
      <c r="I18" s="10"/>
    </row>
    <row r="19" spans="1:10" ht="18.75" customHeight="1">
      <c r="A19" s="66" t="str">
        <f>A2</f>
        <v>FERNAND BEAUCHESNE</v>
      </c>
      <c r="B19" s="66"/>
      <c r="C19" s="66"/>
      <c r="D19" s="66"/>
      <c r="E19" s="66"/>
      <c r="F19" s="66"/>
      <c r="G19" s="10"/>
      <c r="H19" s="10"/>
      <c r="I19" s="10"/>
    </row>
    <row r="20" spans="1:10" s="32" customFormat="1" ht="18.75">
      <c r="A20" s="67" t="str">
        <f>TRIM(SUBSTITUTE(A3,CHAR(160),CHAR(32)))</f>
        <v>0008-344 Rue de Bigarré, Victoriaville QC, G6P4Z2</v>
      </c>
      <c r="B20" s="68" t="str">
        <f>MID(A20,15,100)</f>
        <v>e Bigarré, Victoriaville QC, G6P4Z2</v>
      </c>
      <c r="C20" s="69" t="str">
        <f>IFERROR(LEFT(B20,FIND("QC",B20)-2),IFERROR(LEFT(B20,FIND("ON",B20)-2),IFERROR(LEFT(B20,FIND("NB",B20)-2),IFERROR(LEFT(B20,FIND("MB",B20)-2),IFERROR(LEFT(B20,FIND("NS",B20)-2),IFERROR(LEFT(B20,FIND("AB",B20)-2),""))))))</f>
        <v>e Bigarré, Victoriaville</v>
      </c>
      <c r="D20" s="34" t="str">
        <f>UPPER(H20 &amp;", "&amp;LEFT(E20,2))</f>
        <v>VICTORIAVILLE, QC</v>
      </c>
      <c r="E20" s="70" t="str">
        <f>IFERROR(MID(B20,FIND("QC",B20),20),IFERROR(MID(B20,FIND("ON",B20),20),IFERROR(MID(B20,FIND("NB",B20),20),IFERROR(MID(B20,FIND("MB",B20),20),IFERROR(MID(B20,FIND("NS",B20),20),"")))))</f>
        <v>QC, G6P4Z2</v>
      </c>
      <c r="F20" s="70" t="str">
        <f>IFERROR(LEFT(C20,FIND(H20,C20)-1),"")</f>
        <v xml:space="preserve">e Bigarré, </v>
      </c>
      <c r="G20" s="70" t="str">
        <f>UPPER(LEFT(D20,4))&amp;" "&amp;UPPER(RIGHT(D20,3))</f>
        <v>VICT  QC</v>
      </c>
      <c r="H20" s="70" t="str">
        <f>IFERROR(MID(C20,FIND("±",SUBSTITUTE(C20," ","±",LEN(C20)-LEN(SUBSTITUTE(C20," ",""))))+1,50),"")</f>
        <v>Victoriaville</v>
      </c>
      <c r="I20" s="31" t="str">
        <f>UPPER(RIGHT(A20,7))</f>
        <v xml:space="preserve"> G6P4Z2</v>
      </c>
    </row>
    <row r="21" spans="1:10">
      <c r="A21" s="30"/>
      <c r="B21" s="30"/>
      <c r="C21" s="30"/>
      <c r="D21" s="33"/>
      <c r="E21" s="30"/>
      <c r="F21" s="30"/>
    </row>
    <row r="22" spans="1:10" ht="60">
      <c r="A22" s="59" t="s">
        <v>40</v>
      </c>
    </row>
    <row r="23" spans="1:10" ht="25.5">
      <c r="A23" s="60" t="s">
        <v>42</v>
      </c>
      <c r="C23" s="83" t="s">
        <v>43</v>
      </c>
      <c r="D23" s="84"/>
      <c r="E23" s="84"/>
      <c r="F23" s="84"/>
      <c r="G23" s="84"/>
      <c r="H23" s="84"/>
      <c r="I23" s="84"/>
      <c r="J23" s="84"/>
    </row>
    <row r="25" spans="1:10" ht="15">
      <c r="F25" s="83" t="s">
        <v>44</v>
      </c>
      <c r="G25" s="85"/>
      <c r="H25" s="85"/>
      <c r="I25" s="85"/>
      <c r="J25" s="85"/>
    </row>
    <row r="26" spans="1:10" ht="60">
      <c r="A26" s="59" t="s">
        <v>40</v>
      </c>
    </row>
    <row r="27" spans="1:10">
      <c r="A27" s="60" t="s">
        <v>41</v>
      </c>
    </row>
    <row r="29" spans="1:10">
      <c r="A29" s="1" t="str">
        <f>UPPER(A26)</f>
        <v>FERNAND BEAUCHESNE</v>
      </c>
      <c r="B29" s="1" t="str">
        <f ca="1">ELEMADRESSE($A$27,1)</f>
        <v>344 RUE DE BIGARRÉ</v>
      </c>
      <c r="C29" s="1" t="str">
        <f ca="1">ELEMADRESSE($A$27,2)</f>
        <v>VICTORIAVILLE QC</v>
      </c>
      <c r="D29" s="1" t="str">
        <f ca="1">ELEMADRESSE($A$27,3)</f>
        <v>G6P 4Z2</v>
      </c>
    </row>
    <row r="31" spans="1:10">
      <c r="A31" s="93" t="s">
        <v>46</v>
      </c>
    </row>
    <row r="32" spans="1:10">
      <c r="A32" s="93" t="str">
        <f>A2</f>
        <v>FERNAND BEAUCHESNE</v>
      </c>
      <c r="B32" s="94" t="str">
        <f ca="1">ELEMADRESSE($A$3,1)</f>
        <v>0008-344 RUE DE BIGARRÉ</v>
      </c>
      <c r="C32" s="93" t="str">
        <f ca="1">ELEMADRESSE($A$3,2)</f>
        <v>VICTORIAVILLE QC</v>
      </c>
      <c r="D32" s="93" t="str">
        <f ca="1">ELEMADRESSE($A$3,3)</f>
        <v>G6P 4Z2</v>
      </c>
    </row>
  </sheetData>
  <mergeCells count="17">
    <mergeCell ref="C23:J23"/>
    <mergeCell ref="F25:J25"/>
    <mergeCell ref="B5:G5"/>
    <mergeCell ref="J14:K14"/>
    <mergeCell ref="G11:H11"/>
    <mergeCell ref="I11:J11"/>
    <mergeCell ref="J2:K2"/>
    <mergeCell ref="F4:G4"/>
    <mergeCell ref="G9:H9"/>
    <mergeCell ref="I9:J9"/>
    <mergeCell ref="G10:H10"/>
    <mergeCell ref="I10:J10"/>
    <mergeCell ref="F3:G3"/>
    <mergeCell ref="D1:E1"/>
    <mergeCell ref="F1:G1"/>
    <mergeCell ref="D2:E2"/>
    <mergeCell ref="F2:G2"/>
  </mergeCells>
  <dataValidations count="2">
    <dataValidation type="list" allowBlank="1" showInputMessage="1" showErrorMessage="1" sqref="H4">
      <formula1>TEMPSLV</formula1>
    </dataValidation>
    <dataValidation type="list" allowBlank="1" showInputMessage="1" sqref="I2:I4">
      <formula1>TEEMP</formula1>
    </dataValidation>
  </dataValidations>
  <hyperlinks>
    <hyperlink ref="H18" r:id="rId1"/>
    <hyperlink ref="B1" r:id="rId2"/>
    <hyperlink ref="D10" r:id="rId3"/>
    <hyperlink ref="E10" r:id="rId4"/>
    <hyperlink ref="K10" r:id="rId5"/>
    <hyperlink ref="C1" r:id="rId6"/>
    <hyperlink ref="D1:E1" r:id="rId7" display="RECH ROLE FONCIER-TAXES VICTORIAVILLE"/>
    <hyperlink ref="A1" r:id="rId8"/>
    <hyperlink ref="J14" r:id="rId9" display="LIVRE RESERVAATION"/>
    <hyperlink ref="J14:K14" r:id="rId10" display="LIVRE RESERVATION"/>
  </hyperlinks>
  <pageMargins left="0" right="0" top="0" bottom="0" header="0" footer="0"/>
  <pageSetup orientation="portrait" horizontalDpi="300" verticalDpi="300" r:id="rId11"/>
  <drawing r:id="rId12"/>
  <legacyDrawing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ENTESTTRER N-CLIENT+VILLE</vt:lpstr>
      <vt:lpstr>Feuil1</vt:lpstr>
    </vt:vector>
  </TitlesOfParts>
  <Company>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dcterms:created xsi:type="dcterms:W3CDTF">2016-04-20T11:49:45Z</dcterms:created>
  <dcterms:modified xsi:type="dcterms:W3CDTF">2016-04-21T12:05:32Z</dcterms:modified>
</cp:coreProperties>
</file>