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drawings/drawing3.xml" ContentType="application/vnd.openxmlformats-officedocument.drawing+xml"/>
  <Override PartName="/xl/ctrlProps/ctrlProp3.xml" ContentType="application/vnd.ms-excel.controlproperties+xml"/>
  <Override PartName="/xl/drawings/drawing4.xml" ContentType="application/vnd.openxmlformats-officedocument.drawing+xml"/>
  <Override PartName="/xl/ctrlProps/ctrlProp4.xml" ContentType="application/vnd.ms-excel.controlproperties+xml"/>
  <Override PartName="/xl/drawings/drawing5.xml" ContentType="application/vnd.openxmlformats-officedocument.drawing+xml"/>
  <Override PartName="/xl/ctrlProps/ctrlProp5.xml" ContentType="application/vnd.ms-excel.controlproperties+xml"/>
  <Override PartName="/xl/drawings/drawing6.xml" ContentType="application/vnd.openxmlformats-officedocument.drawing+xml"/>
  <Override PartName="/xl/ctrlProps/ctrlProp6.xml" ContentType="application/vnd.ms-excel.controlproperties+xml"/>
  <Override PartName="/xl/drawings/drawing7.xml" ContentType="application/vnd.openxmlformats-officedocument.drawing+xml"/>
  <Override PartName="/xl/ctrlProps/ctrlProp7.xml" ContentType="application/vnd.ms-excel.controlproperties+xml"/>
  <Override PartName="/xl/drawings/drawing8.xml" ContentType="application/vnd.openxmlformats-officedocument.drawing+xml"/>
  <Override PartName="/xl/ctrlProps/ctrlProp8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390" yWindow="555" windowWidth="19815" windowHeight="9405" activeTab="8"/>
  </bookViews>
  <sheets>
    <sheet name="Caisse 1" sheetId="1" r:id="rId1"/>
    <sheet name="Caisse 2" sheetId="2" r:id="rId2"/>
    <sheet name="Caisse 3" sheetId="3" r:id="rId3"/>
    <sheet name="Caisse 4" sheetId="4" r:id="rId4"/>
    <sheet name="Caisse 5" sheetId="5" r:id="rId5"/>
    <sheet name="Caisse 6" sheetId="7" r:id="rId6"/>
    <sheet name="Caisse Gaz" sheetId="10" r:id="rId7"/>
    <sheet name="Total Caisses" sheetId="9" r:id="rId8"/>
    <sheet name="Coffre" sheetId="8" r:id="rId9"/>
  </sheets>
  <definedNames>
    <definedName name="_xlnm.Print_Area" localSheetId="8">Coffre!$A$1:$D$23</definedName>
  </definedNames>
  <calcPr calcId="145621"/>
</workbook>
</file>

<file path=xl/calcChain.xml><?xml version="1.0" encoding="utf-8"?>
<calcChain xmlns="http://schemas.openxmlformats.org/spreadsheetml/2006/main">
  <c r="F23" i="10" l="1"/>
  <c r="J23" i="10" s="1"/>
  <c r="Q21" i="10"/>
  <c r="U21" i="10" s="1"/>
  <c r="F21" i="10"/>
  <c r="J21" i="10" s="1"/>
  <c r="Q19" i="10"/>
  <c r="U19" i="10" s="1"/>
  <c r="F19" i="10"/>
  <c r="J19" i="10" s="1"/>
  <c r="Q17" i="10"/>
  <c r="U17" i="10" s="1"/>
  <c r="F17" i="10"/>
  <c r="J17" i="10" s="1"/>
  <c r="Q15" i="10"/>
  <c r="U15" i="10" s="1"/>
  <c r="F15" i="10"/>
  <c r="J15" i="10" s="1"/>
  <c r="Q13" i="10"/>
  <c r="U13" i="10" s="1"/>
  <c r="F13" i="10"/>
  <c r="J13" i="10" s="1"/>
  <c r="Q11" i="10"/>
  <c r="U11" i="10" s="1"/>
  <c r="F11" i="10"/>
  <c r="Q9" i="10"/>
  <c r="F9" i="10"/>
  <c r="J9" i="10" s="1"/>
  <c r="P25" i="10" l="1"/>
  <c r="U9" i="10"/>
  <c r="E25" i="10"/>
  <c r="J11" i="10"/>
  <c r="D1" i="8"/>
  <c r="U1" i="9"/>
  <c r="U1" i="7"/>
  <c r="U1" i="5"/>
  <c r="U1" i="4"/>
  <c r="U1" i="2"/>
  <c r="U1" i="3"/>
  <c r="D19" i="8"/>
  <c r="C19" i="8"/>
  <c r="B19" i="8"/>
  <c r="Q21" i="9"/>
  <c r="U21" i="9" s="1"/>
  <c r="Q19" i="9"/>
  <c r="U19" i="9" s="1"/>
  <c r="Q17" i="9"/>
  <c r="U17" i="9" s="1"/>
  <c r="Q15" i="9"/>
  <c r="U15" i="9" s="1"/>
  <c r="Q13" i="9"/>
  <c r="U13" i="9" s="1"/>
  <c r="Q11" i="9"/>
  <c r="Q9" i="9"/>
  <c r="U9" i="9" s="1"/>
  <c r="F23" i="9"/>
  <c r="J23" i="9" s="1"/>
  <c r="F21" i="9"/>
  <c r="J21" i="9" s="1"/>
  <c r="F19" i="9"/>
  <c r="J19" i="9" s="1"/>
  <c r="F17" i="9"/>
  <c r="J17" i="9" s="1"/>
  <c r="F15" i="9"/>
  <c r="J15" i="9" s="1"/>
  <c r="F13" i="9"/>
  <c r="J13" i="9" s="1"/>
  <c r="F11" i="9"/>
  <c r="F9" i="9"/>
  <c r="D8" i="8"/>
  <c r="D12" i="8" s="1"/>
  <c r="C8" i="8"/>
  <c r="C12" i="8" s="1"/>
  <c r="F23" i="7"/>
  <c r="J23" i="7" s="1"/>
  <c r="Q21" i="7"/>
  <c r="U21" i="7" s="1"/>
  <c r="F21" i="7"/>
  <c r="J21" i="7" s="1"/>
  <c r="Q19" i="7"/>
  <c r="U19" i="7" s="1"/>
  <c r="F19" i="7"/>
  <c r="J19" i="7" s="1"/>
  <c r="Q17" i="7"/>
  <c r="U17" i="7" s="1"/>
  <c r="F17" i="7"/>
  <c r="J17" i="7" s="1"/>
  <c r="Q15" i="7"/>
  <c r="U15" i="7" s="1"/>
  <c r="F15" i="7"/>
  <c r="J15" i="7" s="1"/>
  <c r="Q13" i="7"/>
  <c r="U13" i="7" s="1"/>
  <c r="F13" i="7"/>
  <c r="J13" i="7" s="1"/>
  <c r="Q11" i="7"/>
  <c r="U11" i="7" s="1"/>
  <c r="F11" i="7"/>
  <c r="J11" i="7" s="1"/>
  <c r="Q9" i="7"/>
  <c r="U9" i="7" s="1"/>
  <c r="F9" i="7"/>
  <c r="F23" i="5"/>
  <c r="J23" i="5" s="1"/>
  <c r="Q21" i="5"/>
  <c r="U21" i="5" s="1"/>
  <c r="F21" i="5"/>
  <c r="J21" i="5" s="1"/>
  <c r="Q19" i="5"/>
  <c r="U19" i="5" s="1"/>
  <c r="F19" i="5"/>
  <c r="J19" i="5" s="1"/>
  <c r="Q17" i="5"/>
  <c r="U17" i="5" s="1"/>
  <c r="F17" i="5"/>
  <c r="J17" i="5" s="1"/>
  <c r="Q15" i="5"/>
  <c r="U15" i="5" s="1"/>
  <c r="F15" i="5"/>
  <c r="J15" i="5" s="1"/>
  <c r="Q13" i="5"/>
  <c r="U13" i="5" s="1"/>
  <c r="F13" i="5"/>
  <c r="J13" i="5" s="1"/>
  <c r="Q11" i="5"/>
  <c r="U11" i="5" s="1"/>
  <c r="F11" i="5"/>
  <c r="J11" i="5" s="1"/>
  <c r="Q9" i="5"/>
  <c r="U9" i="5" s="1"/>
  <c r="F9" i="5"/>
  <c r="F23" i="4"/>
  <c r="J23" i="4" s="1"/>
  <c r="Q21" i="4"/>
  <c r="U21" i="4" s="1"/>
  <c r="F21" i="4"/>
  <c r="J21" i="4" s="1"/>
  <c r="Q19" i="4"/>
  <c r="U19" i="4" s="1"/>
  <c r="F19" i="4"/>
  <c r="J19" i="4" s="1"/>
  <c r="Q17" i="4"/>
  <c r="U17" i="4" s="1"/>
  <c r="F17" i="4"/>
  <c r="J17" i="4" s="1"/>
  <c r="Q15" i="4"/>
  <c r="U15" i="4" s="1"/>
  <c r="F15" i="4"/>
  <c r="J15" i="4" s="1"/>
  <c r="Q13" i="4"/>
  <c r="U13" i="4" s="1"/>
  <c r="F13" i="4"/>
  <c r="Q11" i="4"/>
  <c r="U11" i="4" s="1"/>
  <c r="F11" i="4"/>
  <c r="J11" i="4" s="1"/>
  <c r="Q9" i="4"/>
  <c r="F9" i="4"/>
  <c r="J9" i="4" s="1"/>
  <c r="F23" i="3"/>
  <c r="J23" i="3" s="1"/>
  <c r="Q21" i="3"/>
  <c r="U21" i="3" s="1"/>
  <c r="F21" i="3"/>
  <c r="J21" i="3" s="1"/>
  <c r="Q19" i="3"/>
  <c r="U19" i="3" s="1"/>
  <c r="F19" i="3"/>
  <c r="J19" i="3" s="1"/>
  <c r="Q17" i="3"/>
  <c r="U17" i="3" s="1"/>
  <c r="F17" i="3"/>
  <c r="J17" i="3" s="1"/>
  <c r="Q15" i="3"/>
  <c r="U15" i="3" s="1"/>
  <c r="F15" i="3"/>
  <c r="J15" i="3" s="1"/>
  <c r="Q13" i="3"/>
  <c r="U13" i="3" s="1"/>
  <c r="F13" i="3"/>
  <c r="J13" i="3" s="1"/>
  <c r="Q11" i="3"/>
  <c r="U11" i="3" s="1"/>
  <c r="F11" i="3"/>
  <c r="J11" i="3" s="1"/>
  <c r="Q9" i="3"/>
  <c r="U9" i="3" s="1"/>
  <c r="F9" i="3"/>
  <c r="F23" i="2"/>
  <c r="J23" i="2" s="1"/>
  <c r="Q21" i="2"/>
  <c r="U21" i="2" s="1"/>
  <c r="F21" i="2"/>
  <c r="J21" i="2" s="1"/>
  <c r="Q19" i="2"/>
  <c r="U19" i="2" s="1"/>
  <c r="F19" i="2"/>
  <c r="J19" i="2" s="1"/>
  <c r="Q17" i="2"/>
  <c r="U17" i="2" s="1"/>
  <c r="F17" i="2"/>
  <c r="J17" i="2" s="1"/>
  <c r="Q15" i="2"/>
  <c r="U15" i="2" s="1"/>
  <c r="F15" i="2"/>
  <c r="J15" i="2" s="1"/>
  <c r="Q13" i="2"/>
  <c r="U13" i="2" s="1"/>
  <c r="F13" i="2"/>
  <c r="J13" i="2" s="1"/>
  <c r="Q11" i="2"/>
  <c r="U11" i="2" s="1"/>
  <c r="F11" i="2"/>
  <c r="J11" i="2" s="1"/>
  <c r="Q9" i="2"/>
  <c r="U9" i="2" s="1"/>
  <c r="F9" i="2"/>
  <c r="F9" i="1"/>
  <c r="J9" i="1" s="1"/>
  <c r="Q9" i="1"/>
  <c r="U9" i="1" s="1"/>
  <c r="E28" i="10" l="1"/>
  <c r="P3" i="10" s="1"/>
  <c r="J9" i="9"/>
  <c r="E25" i="9"/>
  <c r="P25" i="4"/>
  <c r="P25" i="5"/>
  <c r="P25" i="3"/>
  <c r="P25" i="7"/>
  <c r="E25" i="4"/>
  <c r="E25" i="3"/>
  <c r="E25" i="7"/>
  <c r="J13" i="4"/>
  <c r="E25" i="5"/>
  <c r="E25" i="2"/>
  <c r="P25" i="9"/>
  <c r="J11" i="9"/>
  <c r="U11" i="9"/>
  <c r="J9" i="7"/>
  <c r="J9" i="5"/>
  <c r="U9" i="4"/>
  <c r="J9" i="3"/>
  <c r="P25" i="2"/>
  <c r="J9" i="2"/>
  <c r="F28" i="9" l="1"/>
  <c r="E28" i="4"/>
  <c r="P3" i="4" s="1"/>
  <c r="E28" i="3"/>
  <c r="P3" i="3" s="1"/>
  <c r="E28" i="5"/>
  <c r="P3" i="5" s="1"/>
  <c r="E28" i="7"/>
  <c r="P3" i="7" s="1"/>
  <c r="E28" i="2"/>
  <c r="P3" i="2" s="1"/>
  <c r="F23" i="1"/>
  <c r="J23" i="1" s="1"/>
  <c r="Q21" i="1"/>
  <c r="U21" i="1" s="1"/>
  <c r="F21" i="1"/>
  <c r="J21" i="1" s="1"/>
  <c r="Q19" i="1"/>
  <c r="U19" i="1" s="1"/>
  <c r="F19" i="1"/>
  <c r="J19" i="1" s="1"/>
  <c r="Q17" i="1"/>
  <c r="U17" i="1" s="1"/>
  <c r="F17" i="1"/>
  <c r="J17" i="1" s="1"/>
  <c r="Q15" i="1"/>
  <c r="U15" i="1" s="1"/>
  <c r="F15" i="1"/>
  <c r="J15" i="1" s="1"/>
  <c r="Q13" i="1"/>
  <c r="U13" i="1" s="1"/>
  <c r="F13" i="1"/>
  <c r="J13" i="1" s="1"/>
  <c r="Q11" i="1"/>
  <c r="F11" i="1"/>
  <c r="B8" i="8" l="1"/>
  <c r="B12" i="8" s="1"/>
  <c r="B21" i="8" s="1"/>
  <c r="B23" i="8" s="1"/>
  <c r="P3" i="9"/>
  <c r="E25" i="1"/>
  <c r="P25" i="1"/>
  <c r="J11" i="1"/>
  <c r="U11" i="1"/>
  <c r="E28" i="1" l="1"/>
  <c r="P3" i="1" s="1"/>
</calcChain>
</file>

<file path=xl/sharedStrings.xml><?xml version="1.0" encoding="utf-8"?>
<sst xmlns="http://schemas.openxmlformats.org/spreadsheetml/2006/main" count="316" uniqueCount="47">
  <si>
    <t>Prénom</t>
  </si>
  <si>
    <t>Pièces</t>
  </si>
  <si>
    <t>Rouleaux</t>
  </si>
  <si>
    <t>Billets</t>
  </si>
  <si>
    <t>Bracelets</t>
  </si>
  <si>
    <t>X</t>
  </si>
  <si>
    <t>1 euro</t>
  </si>
  <si>
    <t>2 euros</t>
  </si>
  <si>
    <t>Total des pièces</t>
  </si>
  <si>
    <t>Total des billets</t>
  </si>
  <si>
    <t>1 cent</t>
  </si>
  <si>
    <t>2 cents</t>
  </si>
  <si>
    <t>5 cents</t>
  </si>
  <si>
    <t>10 cents</t>
  </si>
  <si>
    <t>20 cents</t>
  </si>
  <si>
    <t>50 cents</t>
  </si>
  <si>
    <t>Caisse 1</t>
  </si>
  <si>
    <t>Chèques</t>
  </si>
  <si>
    <t>=</t>
  </si>
  <si>
    <t>CB</t>
  </si>
  <si>
    <t>Total numéraire</t>
  </si>
  <si>
    <t>Total Caisse</t>
  </si>
  <si>
    <t>Caisse 2</t>
  </si>
  <si>
    <t>Caisse 3</t>
  </si>
  <si>
    <t>Caisse 4</t>
  </si>
  <si>
    <t>Caisse 5</t>
  </si>
  <si>
    <t>Caisse 6</t>
  </si>
  <si>
    <t>TOTAL CAISSES</t>
  </si>
  <si>
    <t>ESPECES</t>
  </si>
  <si>
    <t>CHEQUES</t>
  </si>
  <si>
    <t>CARTES</t>
  </si>
  <si>
    <t>ENTREES COFFRE</t>
  </si>
  <si>
    <t>MAGASIN</t>
  </si>
  <si>
    <t>STATION</t>
  </si>
  <si>
    <t>COFFRE J-1</t>
  </si>
  <si>
    <t>ENCAISSEMENT D'AVOIR</t>
  </si>
  <si>
    <t>ACHAT DE MONNAIE</t>
  </si>
  <si>
    <t>TOTAL DES ENTREES</t>
  </si>
  <si>
    <t>SORTIES COFFRE</t>
  </si>
  <si>
    <t>VERSEMENT A LA BANQUE</t>
  </si>
  <si>
    <t>DEPENSE EN ESPECE</t>
  </si>
  <si>
    <t>TOTAL DES SORTIES</t>
  </si>
  <si>
    <t>COFFRE THEORIQUE</t>
  </si>
  <si>
    <t>COFFRE REEL</t>
  </si>
  <si>
    <t>DIFFERENCE DE COFFRE</t>
  </si>
  <si>
    <t>Gaz</t>
  </si>
  <si>
    <t>Nom du magasin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</si>
</sst>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&quot; &quot;#,##0.00&quot; &quot;[$€]&quot; &quot;;&quot;-&quot;#,##0.00&quot; &quot;[$€]&quot; &quot;;&quot; -&quot;00&quot; &quot;[$€]&quot; &quot;;&quot; &quot;@&quot; &quot;"/>
    <numFmt numFmtId="165" formatCode="#,##0&quot; &quot;;&quot;-&quot;#,##0&quot; &quot;"/>
    <numFmt numFmtId="166" formatCode="#,##0&quot; &quot;[$€];[Red]&quot;-&quot;#,##0&quot; &quot;[$€]"/>
    <numFmt numFmtId="167" formatCode="#,##0.00\ [$€-81D]"/>
    <numFmt numFmtId="168" formatCode="dd/mm/yy;@"/>
  </numFmts>
  <fonts count="10" x14ac:knownFonts="1">
    <font>
      <sz val="11"/>
      <color rgb="FF000000"/>
      <name val="Calibri"/>
      <family val="2"/>
    </font>
    <font>
      <sz val="11"/>
      <color rgb="FF000000"/>
      <name val="Calibri"/>
      <family val="2"/>
    </font>
    <font>
      <b/>
      <sz val="14"/>
      <color rgb="FF000000"/>
      <name val="Calibri"/>
      <family val="2"/>
    </font>
    <font>
      <b/>
      <sz val="10"/>
      <color rgb="FF000000"/>
      <name val="Calibri"/>
      <family val="2"/>
    </font>
    <font>
      <sz val="10"/>
      <color rgb="FF000000"/>
      <name val="Calibri"/>
      <family val="2"/>
    </font>
    <font>
      <b/>
      <sz val="16"/>
      <color rgb="FF000000"/>
      <name val="Calibri"/>
      <family val="2"/>
    </font>
    <font>
      <b/>
      <sz val="12"/>
      <color rgb="FF000000"/>
      <name val="Calibri"/>
      <family val="2"/>
    </font>
    <font>
      <b/>
      <sz val="16"/>
      <color theme="0"/>
      <name val="Calibri"/>
      <family val="2"/>
    </font>
    <font>
      <b/>
      <sz val="14"/>
      <name val="Calibri"/>
      <family val="2"/>
    </font>
    <font>
      <b/>
      <sz val="12"/>
      <color theme="0"/>
      <name val="Calibri"/>
      <family val="2"/>
    </font>
  </fonts>
  <fills count="21">
    <fill>
      <patternFill patternType="none"/>
    </fill>
    <fill>
      <patternFill patternType="gray125"/>
    </fill>
    <fill>
      <patternFill patternType="solid">
        <fgColor rgb="FFEBF1DE"/>
        <bgColor rgb="FFEBF1DE"/>
      </patternFill>
    </fill>
    <fill>
      <patternFill patternType="solid">
        <fgColor rgb="FFF2F2F2"/>
        <bgColor rgb="FFF2F2F2"/>
      </patternFill>
    </fill>
    <fill>
      <patternFill patternType="solid">
        <fgColor rgb="FFFFFFFF"/>
        <bgColor rgb="FFFFFFFF"/>
      </patternFill>
    </fill>
    <fill>
      <patternFill patternType="solid">
        <fgColor rgb="FFBFBFBF"/>
        <bgColor rgb="FFBFBFBF"/>
      </patternFill>
    </fill>
    <fill>
      <patternFill patternType="solid">
        <fgColor rgb="FFFF0000"/>
        <bgColor rgb="FFFF0000"/>
      </patternFill>
    </fill>
    <fill>
      <patternFill patternType="solid">
        <fgColor rgb="FF00B0F0"/>
        <bgColor rgb="FF00B0F0"/>
      </patternFill>
    </fill>
    <fill>
      <patternFill patternType="solid">
        <fgColor rgb="FFFFC000"/>
        <bgColor rgb="FFFFC000"/>
      </patternFill>
    </fill>
    <fill>
      <patternFill patternType="solid">
        <fgColor rgb="FF92D050"/>
        <bgColor rgb="FF92D050"/>
      </patternFill>
    </fill>
    <fill>
      <patternFill patternType="solid">
        <fgColor rgb="FFFFFF00"/>
        <bgColor rgb="FFFFFF00"/>
      </patternFill>
    </fill>
    <fill>
      <patternFill patternType="solid">
        <fgColor rgb="FFB719AF"/>
        <bgColor rgb="FFB719AF"/>
      </patternFill>
    </fill>
    <fill>
      <patternFill patternType="solid">
        <fgColor rgb="FFD8E4BC"/>
        <bgColor rgb="FFD8E4BC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2" tint="-0.749992370372631"/>
        <bgColor rgb="FFC4BD97"/>
      </patternFill>
    </fill>
    <fill>
      <patternFill patternType="solid">
        <fgColor theme="6" tint="0.59999389629810485"/>
        <bgColor rgb="FFF2F2F2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6" tint="0.39997558519241921"/>
        <bgColor indexed="64"/>
      </patternFill>
    </fill>
  </fills>
  <borders count="19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/>
      <right/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/>
      <bottom/>
      <diagonal/>
    </border>
    <border>
      <left/>
      <right style="thin">
        <color rgb="FF000000"/>
      </right>
      <top/>
      <bottom/>
      <diagonal/>
    </border>
    <border>
      <left style="thin">
        <color rgb="FF000000"/>
      </left>
      <right/>
      <top/>
      <bottom style="thin">
        <color rgb="FF000000"/>
      </bottom>
      <diagonal/>
    </border>
    <border>
      <left/>
      <right/>
      <top/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85">
    <xf numFmtId="0" fontId="0" fillId="0" borderId="0" xfId="0"/>
    <xf numFmtId="0" fontId="2" fillId="2" borderId="5" xfId="0" applyFont="1" applyFill="1" applyBorder="1" applyAlignment="1" applyProtection="1">
      <alignment vertical="center"/>
    </xf>
    <xf numFmtId="0" fontId="2" fillId="2" borderId="6" xfId="0" applyFont="1" applyFill="1" applyBorder="1" applyAlignment="1" applyProtection="1">
      <alignment vertical="center"/>
    </xf>
    <xf numFmtId="0" fontId="2" fillId="2" borderId="6" xfId="0" applyFont="1" applyFill="1" applyBorder="1" applyAlignment="1" applyProtection="1">
      <alignment horizontal="center" vertical="center"/>
    </xf>
    <xf numFmtId="0" fontId="2" fillId="2" borderId="7" xfId="0" applyFont="1" applyFill="1" applyBorder="1" applyAlignment="1" applyProtection="1">
      <alignment vertical="center"/>
    </xf>
    <xf numFmtId="0" fontId="2" fillId="0" borderId="0" xfId="0" applyFont="1" applyAlignment="1" applyProtection="1">
      <alignment vertical="center"/>
    </xf>
    <xf numFmtId="0" fontId="2" fillId="2" borderId="0" xfId="0" applyFont="1" applyFill="1" applyAlignment="1" applyProtection="1">
      <alignment vertical="center"/>
    </xf>
    <xf numFmtId="0" fontId="2" fillId="12" borderId="0" xfId="0" applyFont="1" applyFill="1" applyAlignment="1" applyProtection="1">
      <alignment vertical="center"/>
    </xf>
    <xf numFmtId="0" fontId="3" fillId="0" borderId="0" xfId="0" applyFont="1" applyAlignment="1" applyProtection="1">
      <alignment vertical="center"/>
    </xf>
    <xf numFmtId="0" fontId="3" fillId="2" borderId="8" xfId="0" applyFont="1" applyFill="1" applyBorder="1" applyAlignment="1" applyProtection="1">
      <alignment vertical="center"/>
    </xf>
    <xf numFmtId="0" fontId="3" fillId="2" borderId="0" xfId="0" applyFont="1" applyFill="1" applyAlignment="1" applyProtection="1">
      <alignment vertical="center"/>
    </xf>
    <xf numFmtId="0" fontId="3" fillId="2" borderId="0" xfId="0" applyFont="1" applyFill="1" applyAlignment="1" applyProtection="1">
      <alignment horizontal="center" vertical="center"/>
    </xf>
    <xf numFmtId="0" fontId="3" fillId="2" borderId="9" xfId="0" applyFont="1" applyFill="1" applyBorder="1" applyAlignment="1" applyProtection="1">
      <alignment vertical="center"/>
    </xf>
    <xf numFmtId="0" fontId="3" fillId="4" borderId="4" xfId="0" applyFont="1" applyFill="1" applyBorder="1" applyAlignment="1" applyProtection="1">
      <alignment vertical="center"/>
    </xf>
    <xf numFmtId="165" fontId="3" fillId="3" borderId="4" xfId="0" applyNumberFormat="1" applyFont="1" applyFill="1" applyBorder="1" applyAlignment="1" applyProtection="1">
      <alignment horizontal="center" vertical="center"/>
    </xf>
    <xf numFmtId="166" fontId="3" fillId="2" borderId="0" xfId="0" applyNumberFormat="1" applyFont="1" applyFill="1" applyAlignment="1" applyProtection="1">
      <alignment vertical="center"/>
    </xf>
    <xf numFmtId="0" fontId="3" fillId="5" borderId="4" xfId="0" applyFont="1" applyFill="1" applyBorder="1" applyAlignment="1" applyProtection="1">
      <alignment vertical="center"/>
    </xf>
    <xf numFmtId="0" fontId="3" fillId="6" borderId="4" xfId="0" applyFont="1" applyFill="1" applyBorder="1" applyAlignment="1" applyProtection="1">
      <alignment vertical="center"/>
    </xf>
    <xf numFmtId="0" fontId="3" fillId="7" borderId="4" xfId="0" applyFont="1" applyFill="1" applyBorder="1" applyAlignment="1" applyProtection="1">
      <alignment vertical="center"/>
    </xf>
    <xf numFmtId="0" fontId="3" fillId="8" borderId="4" xfId="0" applyFont="1" applyFill="1" applyBorder="1" applyAlignment="1" applyProtection="1">
      <alignment vertical="center"/>
    </xf>
    <xf numFmtId="0" fontId="3" fillId="9" borderId="4" xfId="0" applyFont="1" applyFill="1" applyBorder="1" applyAlignment="1" applyProtection="1">
      <alignment vertical="center"/>
    </xf>
    <xf numFmtId="0" fontId="3" fillId="10" borderId="4" xfId="0" applyFont="1" applyFill="1" applyBorder="1" applyAlignment="1" applyProtection="1">
      <alignment vertical="center"/>
    </xf>
    <xf numFmtId="0" fontId="3" fillId="11" borderId="4" xfId="0" applyFont="1" applyFill="1" applyBorder="1" applyAlignment="1" applyProtection="1">
      <alignment vertical="center"/>
    </xf>
    <xf numFmtId="0" fontId="3" fillId="2" borderId="10" xfId="0" applyFont="1" applyFill="1" applyBorder="1" applyAlignment="1" applyProtection="1">
      <alignment vertical="center"/>
    </xf>
    <xf numFmtId="0" fontId="3" fillId="2" borderId="11" xfId="0" applyFont="1" applyFill="1" applyBorder="1" applyAlignment="1" applyProtection="1">
      <alignment vertical="center"/>
    </xf>
    <xf numFmtId="0" fontId="3" fillId="2" borderId="11" xfId="0" applyFont="1" applyFill="1" applyBorder="1" applyAlignment="1" applyProtection="1">
      <alignment horizontal="center" vertical="center"/>
    </xf>
    <xf numFmtId="0" fontId="3" fillId="2" borderId="12" xfId="0" applyFont="1" applyFill="1" applyBorder="1" applyAlignment="1" applyProtection="1">
      <alignment vertical="center"/>
    </xf>
    <xf numFmtId="0" fontId="3" fillId="12" borderId="5" xfId="0" applyFont="1" applyFill="1" applyBorder="1" applyAlignment="1" applyProtection="1">
      <alignment vertical="center"/>
    </xf>
    <xf numFmtId="0" fontId="3" fillId="12" borderId="6" xfId="0" applyFont="1" applyFill="1" applyBorder="1" applyAlignment="1" applyProtection="1">
      <alignment vertical="center"/>
    </xf>
    <xf numFmtId="0" fontId="3" fillId="12" borderId="6" xfId="0" applyFont="1" applyFill="1" applyBorder="1" applyAlignment="1" applyProtection="1">
      <alignment horizontal="center" vertical="center"/>
    </xf>
    <xf numFmtId="0" fontId="3" fillId="12" borderId="7" xfId="0" applyFont="1" applyFill="1" applyBorder="1" applyAlignment="1" applyProtection="1">
      <alignment vertical="center"/>
    </xf>
    <xf numFmtId="0" fontId="3" fillId="12" borderId="8" xfId="0" applyFont="1" applyFill="1" applyBorder="1" applyAlignment="1" applyProtection="1">
      <alignment vertical="center"/>
    </xf>
    <xf numFmtId="0" fontId="3" fillId="12" borderId="0" xfId="0" applyFont="1" applyFill="1" applyAlignment="1" applyProtection="1">
      <alignment vertical="center"/>
    </xf>
    <xf numFmtId="0" fontId="3" fillId="12" borderId="0" xfId="0" applyFont="1" applyFill="1" applyAlignment="1" applyProtection="1">
      <alignment horizontal="center" vertical="center"/>
    </xf>
    <xf numFmtId="0" fontId="3" fillId="12" borderId="9" xfId="0" applyFont="1" applyFill="1" applyBorder="1" applyAlignment="1" applyProtection="1">
      <alignment vertical="center"/>
    </xf>
    <xf numFmtId="0" fontId="3" fillId="12" borderId="10" xfId="0" applyFont="1" applyFill="1" applyBorder="1" applyAlignment="1" applyProtection="1">
      <alignment vertical="center"/>
    </xf>
    <xf numFmtId="0" fontId="3" fillId="12" borderId="11" xfId="0" applyFont="1" applyFill="1" applyBorder="1" applyAlignment="1" applyProtection="1">
      <alignment vertical="center"/>
    </xf>
    <xf numFmtId="0" fontId="3" fillId="12" borderId="11" xfId="0" applyFont="1" applyFill="1" applyBorder="1" applyAlignment="1" applyProtection="1">
      <alignment horizontal="center" vertical="center"/>
    </xf>
    <xf numFmtId="0" fontId="3" fillId="12" borderId="12" xfId="0" applyFont="1" applyFill="1" applyBorder="1" applyAlignment="1" applyProtection="1">
      <alignment vertical="center"/>
    </xf>
    <xf numFmtId="0" fontId="3" fillId="0" borderId="0" xfId="0" applyFont="1" applyAlignment="1" applyProtection="1">
      <alignment horizontal="center" vertical="center"/>
    </xf>
    <xf numFmtId="0" fontId="5" fillId="0" borderId="0" xfId="0" applyFont="1" applyAlignment="1" applyProtection="1">
      <alignment vertical="center"/>
    </xf>
    <xf numFmtId="167" fontId="3" fillId="3" borderId="4" xfId="1" applyNumberFormat="1" applyFont="1" applyFill="1" applyBorder="1" applyAlignment="1" applyProtection="1">
      <alignment vertical="center"/>
    </xf>
    <xf numFmtId="164" fontId="3" fillId="3" borderId="4" xfId="1" applyFont="1" applyFill="1" applyBorder="1" applyAlignment="1" applyProtection="1">
      <alignment vertical="center"/>
    </xf>
    <xf numFmtId="0" fontId="3" fillId="14" borderId="0" xfId="0" applyFont="1" applyFill="1" applyAlignment="1" applyProtection="1">
      <alignment vertical="center"/>
    </xf>
    <xf numFmtId="0" fontId="3" fillId="14" borderId="0" xfId="0" applyFont="1" applyFill="1" applyAlignment="1" applyProtection="1">
      <alignment horizontal="center" vertical="center"/>
    </xf>
    <xf numFmtId="0" fontId="6" fillId="14" borderId="0" xfId="0" applyFont="1" applyFill="1" applyAlignment="1" applyProtection="1">
      <alignment vertical="center"/>
    </xf>
    <xf numFmtId="164" fontId="3" fillId="14" borderId="0" xfId="1" applyFont="1" applyFill="1" applyAlignment="1" applyProtection="1">
      <alignment vertical="center"/>
    </xf>
    <xf numFmtId="164" fontId="3" fillId="13" borderId="13" xfId="1" applyFont="1" applyFill="1" applyBorder="1" applyAlignment="1" applyProtection="1">
      <alignment vertical="center"/>
      <protection locked="0"/>
    </xf>
    <xf numFmtId="0" fontId="7" fillId="17" borderId="2" xfId="0" applyFont="1" applyFill="1" applyBorder="1" applyAlignment="1" applyProtection="1">
      <alignment vertical="center"/>
    </xf>
    <xf numFmtId="0" fontId="4" fillId="3" borderId="4" xfId="0" applyFont="1" applyFill="1" applyBorder="1" applyAlignment="1" applyProtection="1">
      <alignment horizontal="left" vertical="center" indent="6"/>
      <protection locked="0"/>
    </xf>
    <xf numFmtId="0" fontId="3" fillId="16" borderId="13" xfId="0" applyFont="1" applyFill="1" applyBorder="1" applyAlignment="1" applyProtection="1">
      <alignment vertical="center"/>
      <protection locked="0"/>
    </xf>
    <xf numFmtId="14" fontId="7" fillId="17" borderId="1" xfId="0" applyNumberFormat="1" applyFont="1" applyFill="1" applyBorder="1" applyAlignment="1" applyProtection="1">
      <alignment vertical="center"/>
    </xf>
    <xf numFmtId="14" fontId="7" fillId="17" borderId="2" xfId="0" applyNumberFormat="1" applyFont="1" applyFill="1" applyBorder="1" applyAlignment="1" applyProtection="1">
      <alignment vertical="center"/>
    </xf>
    <xf numFmtId="164" fontId="3" fillId="3" borderId="13" xfId="0" applyNumberFormat="1" applyFont="1" applyFill="1" applyBorder="1" applyAlignment="1" applyProtection="1">
      <alignment vertical="center"/>
    </xf>
    <xf numFmtId="164" fontId="3" fillId="18" borderId="0" xfId="0" applyNumberFormat="1" applyFont="1" applyFill="1" applyBorder="1" applyAlignment="1" applyProtection="1">
      <alignment vertical="center"/>
    </xf>
    <xf numFmtId="0" fontId="8" fillId="15" borderId="0" xfId="0" applyFont="1" applyFill="1" applyBorder="1" applyAlignment="1">
      <alignment vertical="center"/>
    </xf>
    <xf numFmtId="0" fontId="8" fillId="15" borderId="0" xfId="0" applyFont="1" applyFill="1" applyBorder="1" applyAlignment="1">
      <alignment horizontal="right" vertical="center"/>
    </xf>
    <xf numFmtId="164" fontId="8" fillId="15" borderId="0" xfId="1" applyFont="1" applyFill="1" applyBorder="1" applyAlignment="1">
      <alignment vertical="center"/>
    </xf>
    <xf numFmtId="0" fontId="8" fillId="14" borderId="18" xfId="0" applyFont="1" applyFill="1" applyBorder="1" applyAlignment="1">
      <alignment horizontal="center" vertical="center"/>
    </xf>
    <xf numFmtId="164" fontId="8" fillId="15" borderId="18" xfId="1" applyFont="1" applyFill="1" applyBorder="1" applyAlignment="1">
      <alignment vertical="center"/>
    </xf>
    <xf numFmtId="0" fontId="8" fillId="20" borderId="0" xfId="0" applyFont="1" applyFill="1" applyBorder="1" applyAlignment="1">
      <alignment vertical="center"/>
    </xf>
    <xf numFmtId="167" fontId="8" fillId="20" borderId="18" xfId="0" applyNumberFormat="1" applyFont="1" applyFill="1" applyBorder="1" applyAlignment="1">
      <alignment vertical="center"/>
    </xf>
    <xf numFmtId="0" fontId="8" fillId="19" borderId="0" xfId="0" applyFont="1" applyFill="1" applyBorder="1" applyAlignment="1">
      <alignment vertical="center"/>
    </xf>
    <xf numFmtId="164" fontId="8" fillId="19" borderId="18" xfId="1" applyFont="1" applyFill="1" applyBorder="1" applyAlignment="1">
      <alignment vertical="center"/>
    </xf>
    <xf numFmtId="0" fontId="8" fillId="14" borderId="0" xfId="0" applyFont="1" applyFill="1" applyBorder="1" applyAlignment="1">
      <alignment vertical="center"/>
    </xf>
    <xf numFmtId="164" fontId="8" fillId="15" borderId="18" xfId="1" applyFont="1" applyFill="1" applyBorder="1" applyAlignment="1" applyProtection="1">
      <alignment vertical="center"/>
      <protection locked="0"/>
    </xf>
    <xf numFmtId="168" fontId="9" fillId="17" borderId="2" xfId="0" applyNumberFormat="1" applyFont="1" applyFill="1" applyBorder="1" applyAlignment="1" applyProtection="1">
      <alignment horizontal="center" vertical="center"/>
      <protection locked="0"/>
    </xf>
    <xf numFmtId="168" fontId="9" fillId="17" borderId="3" xfId="0" applyNumberFormat="1" applyFont="1" applyFill="1" applyBorder="1" applyAlignment="1" applyProtection="1">
      <alignment horizontal="center" vertical="center"/>
      <protection locked="0"/>
    </xf>
    <xf numFmtId="0" fontId="9" fillId="17" borderId="3" xfId="0" applyFont="1" applyFill="1" applyBorder="1" applyAlignment="1" applyProtection="1">
      <alignment vertical="center"/>
    </xf>
    <xf numFmtId="168" fontId="9" fillId="17" borderId="2" xfId="0" applyNumberFormat="1" applyFont="1" applyFill="1" applyBorder="1" applyAlignment="1" applyProtection="1">
      <alignment vertical="center"/>
    </xf>
    <xf numFmtId="168" fontId="9" fillId="17" borderId="3" xfId="0" applyNumberFormat="1" applyFont="1" applyFill="1" applyBorder="1" applyAlignment="1" applyProtection="1">
      <alignment vertical="center"/>
    </xf>
    <xf numFmtId="168" fontId="9" fillId="17" borderId="2" xfId="0" applyNumberFormat="1" applyFont="1" applyFill="1" applyBorder="1" applyAlignment="1" applyProtection="1">
      <alignment horizontal="center" vertical="center"/>
    </xf>
    <xf numFmtId="168" fontId="9" fillId="17" borderId="3" xfId="0" applyNumberFormat="1" applyFont="1" applyFill="1" applyBorder="1" applyAlignment="1" applyProtection="1">
      <alignment horizontal="center" vertical="center"/>
    </xf>
    <xf numFmtId="168" fontId="8" fillId="14" borderId="0" xfId="0" applyNumberFormat="1" applyFont="1" applyFill="1" applyBorder="1" applyAlignment="1" applyProtection="1">
      <alignment horizontal="center" vertical="center"/>
    </xf>
    <xf numFmtId="14" fontId="7" fillId="17" borderId="1" xfId="0" applyNumberFormat="1" applyFont="1" applyFill="1" applyBorder="1" applyAlignment="1" applyProtection="1">
      <alignment horizontal="center" vertical="center"/>
    </xf>
    <xf numFmtId="14" fontId="7" fillId="17" borderId="2" xfId="0" applyNumberFormat="1" applyFont="1" applyFill="1" applyBorder="1" applyAlignment="1" applyProtection="1">
      <alignment horizontal="center" vertical="center"/>
    </xf>
    <xf numFmtId="0" fontId="7" fillId="17" borderId="2" xfId="0" applyFont="1" applyFill="1" applyBorder="1" applyAlignment="1" applyProtection="1">
      <alignment horizontal="center" vertical="center"/>
      <protection locked="0"/>
    </xf>
    <xf numFmtId="0" fontId="5" fillId="14" borderId="0" xfId="0" applyFont="1" applyFill="1" applyAlignment="1" applyProtection="1">
      <alignment horizontal="center" vertical="center"/>
    </xf>
    <xf numFmtId="164" fontId="2" fillId="13" borderId="14" xfId="1" applyFont="1" applyFill="1" applyBorder="1" applyAlignment="1" applyProtection="1">
      <alignment horizontal="center" vertical="center"/>
    </xf>
    <xf numFmtId="164" fontId="2" fillId="13" borderId="15" xfId="1" applyFont="1" applyFill="1" applyBorder="1" applyAlignment="1" applyProtection="1">
      <alignment horizontal="center" vertical="center"/>
    </xf>
    <xf numFmtId="164" fontId="2" fillId="13" borderId="16" xfId="1" applyFont="1" applyFill="1" applyBorder="1" applyAlignment="1" applyProtection="1">
      <alignment horizontal="center" vertical="center"/>
    </xf>
    <xf numFmtId="164" fontId="2" fillId="13" borderId="17" xfId="1" applyFont="1" applyFill="1" applyBorder="1" applyAlignment="1" applyProtection="1">
      <alignment horizontal="center" vertical="center"/>
    </xf>
    <xf numFmtId="164" fontId="3" fillId="3" borderId="4" xfId="0" applyNumberFormat="1" applyFont="1" applyFill="1" applyBorder="1" applyAlignment="1" applyProtection="1">
      <alignment horizontal="center" vertical="center"/>
    </xf>
    <xf numFmtId="164" fontId="3" fillId="3" borderId="4" xfId="1" applyFont="1" applyFill="1" applyBorder="1" applyAlignment="1" applyProtection="1">
      <alignment horizontal="center" vertical="center"/>
    </xf>
    <xf numFmtId="0" fontId="7" fillId="17" borderId="2" xfId="0" applyFont="1" applyFill="1" applyBorder="1" applyAlignment="1" applyProtection="1">
      <alignment horizontal="center" vertical="center"/>
    </xf>
  </cellXfs>
  <cellStyles count="2">
    <cellStyle name="Monétaire" xfId="1" builtinId="4" customBuiltin="1"/>
    <cellStyle name="Normal" xfId="0" builtinId="0" customBuiltin="1"/>
  </cellStyles>
  <dxfs count="2"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552450</xdr:colOff>
          <xdr:row>27</xdr:row>
          <xdr:rowOff>0</xdr:rowOff>
        </xdr:from>
        <xdr:to>
          <xdr:col>17</xdr:col>
          <xdr:colOff>0</xdr:colOff>
          <xdr:row>28</xdr:row>
          <xdr:rowOff>28575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Mise à zéro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552450</xdr:colOff>
          <xdr:row>27</xdr:row>
          <xdr:rowOff>0</xdr:rowOff>
        </xdr:from>
        <xdr:to>
          <xdr:col>17</xdr:col>
          <xdr:colOff>0</xdr:colOff>
          <xdr:row>28</xdr:row>
          <xdr:rowOff>28575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Mise à zéro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552450</xdr:colOff>
          <xdr:row>27</xdr:row>
          <xdr:rowOff>0</xdr:rowOff>
        </xdr:from>
        <xdr:to>
          <xdr:col>17</xdr:col>
          <xdr:colOff>0</xdr:colOff>
          <xdr:row>28</xdr:row>
          <xdr:rowOff>28575</xdr:rowOff>
        </xdr:to>
        <xdr:sp macro="" textlink="">
          <xdr:nvSpPr>
            <xdr:cNvPr id="3075" name="Button 3" hidden="1">
              <a:extLst>
                <a:ext uri="{63B3BB69-23CF-44E3-9099-C40C66FF867C}">
                  <a14:compatExt spid="_x0000_s307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Mise à zéro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552450</xdr:colOff>
          <xdr:row>27</xdr:row>
          <xdr:rowOff>0</xdr:rowOff>
        </xdr:from>
        <xdr:to>
          <xdr:col>17</xdr:col>
          <xdr:colOff>0</xdr:colOff>
          <xdr:row>28</xdr:row>
          <xdr:rowOff>28575</xdr:rowOff>
        </xdr:to>
        <xdr:sp macro="" textlink="">
          <xdr:nvSpPr>
            <xdr:cNvPr id="4100" name="Button 4" hidden="1">
              <a:extLst>
                <a:ext uri="{63B3BB69-23CF-44E3-9099-C40C66FF867C}">
                  <a14:compatExt spid="_x0000_s410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Mise à zéro</a:t>
              </a:r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552450</xdr:colOff>
          <xdr:row>27</xdr:row>
          <xdr:rowOff>0</xdr:rowOff>
        </xdr:from>
        <xdr:to>
          <xdr:col>17</xdr:col>
          <xdr:colOff>0</xdr:colOff>
          <xdr:row>28</xdr:row>
          <xdr:rowOff>28575</xdr:rowOff>
        </xdr:to>
        <xdr:sp macro="" textlink="">
          <xdr:nvSpPr>
            <xdr:cNvPr id="5124" name="Button 4" hidden="1">
              <a:extLst>
                <a:ext uri="{63B3BB69-23CF-44E3-9099-C40C66FF867C}">
                  <a14:compatExt spid="_x0000_s512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Mise à zéro</a:t>
              </a:r>
            </a:p>
          </xdr:txBody>
        </xdr:sp>
        <xdr:clientData fPrintsWithSheet="0"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552450</xdr:colOff>
          <xdr:row>27</xdr:row>
          <xdr:rowOff>0</xdr:rowOff>
        </xdr:from>
        <xdr:to>
          <xdr:col>17</xdr:col>
          <xdr:colOff>0</xdr:colOff>
          <xdr:row>28</xdr:row>
          <xdr:rowOff>28575</xdr:rowOff>
        </xdr:to>
        <xdr:sp macro="" textlink="">
          <xdr:nvSpPr>
            <xdr:cNvPr id="7172" name="Button 4" hidden="1">
              <a:extLst>
                <a:ext uri="{63B3BB69-23CF-44E3-9099-C40C66FF867C}">
                  <a14:compatExt spid="_x0000_s717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Mise à zéro</a:t>
              </a:r>
            </a:p>
          </xdr:txBody>
        </xdr:sp>
        <xdr:clientData fPrintsWithSheet="0"/>
      </xdr:twoCellAnchor>
    </mc:Choice>
    <mc:Fallback/>
  </mc:AlternateContent>
</xdr:wsDr>
</file>

<file path=xl/drawings/drawing7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552450</xdr:colOff>
          <xdr:row>27</xdr:row>
          <xdr:rowOff>0</xdr:rowOff>
        </xdr:from>
        <xdr:to>
          <xdr:col>17</xdr:col>
          <xdr:colOff>0</xdr:colOff>
          <xdr:row>28</xdr:row>
          <xdr:rowOff>28575</xdr:rowOff>
        </xdr:to>
        <xdr:sp macro="" textlink="">
          <xdr:nvSpPr>
            <xdr:cNvPr id="11265" name="Button 1" hidden="1">
              <a:extLst>
                <a:ext uri="{63B3BB69-23CF-44E3-9099-C40C66FF867C}">
                  <a14:compatExt spid="_x0000_s1126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Mise à zéro</a:t>
              </a:r>
            </a:p>
          </xdr:txBody>
        </xdr:sp>
        <xdr:clientData fPrintsWithSheet="0"/>
      </xdr:twoCellAnchor>
    </mc:Choice>
    <mc:Fallback/>
  </mc:AlternateContent>
</xdr:wsDr>
</file>

<file path=xl/drawings/drawing8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552450</xdr:colOff>
          <xdr:row>27</xdr:row>
          <xdr:rowOff>0</xdr:rowOff>
        </xdr:from>
        <xdr:to>
          <xdr:col>17</xdr:col>
          <xdr:colOff>0</xdr:colOff>
          <xdr:row>28</xdr:row>
          <xdr:rowOff>28575</xdr:rowOff>
        </xdr:to>
        <xdr:sp macro="" textlink="">
          <xdr:nvSpPr>
            <xdr:cNvPr id="9217" name="Button 1" hidden="1">
              <a:extLst>
                <a:ext uri="{63B3BB69-23CF-44E3-9099-C40C66FF867C}">
                  <a14:compatExt spid="_x0000_s921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Mise à zéro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3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4.xml"/><Relationship Id="rId2" Type="http://schemas.openxmlformats.org/officeDocument/2006/relationships/vmlDrawing" Target="../drawings/vmlDrawing4.vml"/><Relationship Id="rId1" Type="http://schemas.openxmlformats.org/officeDocument/2006/relationships/drawing" Target="../drawings/drawing4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5.xml"/><Relationship Id="rId2" Type="http://schemas.openxmlformats.org/officeDocument/2006/relationships/vmlDrawing" Target="../drawings/vmlDrawing5.vml"/><Relationship Id="rId1" Type="http://schemas.openxmlformats.org/officeDocument/2006/relationships/drawing" Target="../drawings/drawing5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6.xml"/><Relationship Id="rId2" Type="http://schemas.openxmlformats.org/officeDocument/2006/relationships/vmlDrawing" Target="../drawings/vmlDrawing6.vml"/><Relationship Id="rId1" Type="http://schemas.openxmlformats.org/officeDocument/2006/relationships/drawing" Target="../drawings/drawing6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7.xml"/><Relationship Id="rId2" Type="http://schemas.openxmlformats.org/officeDocument/2006/relationships/vmlDrawing" Target="../drawings/vmlDrawing7.vml"/><Relationship Id="rId1" Type="http://schemas.openxmlformats.org/officeDocument/2006/relationships/drawing" Target="../drawings/drawing7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8.xml"/><Relationship Id="rId2" Type="http://schemas.openxmlformats.org/officeDocument/2006/relationships/vmlDrawing" Target="../drawings/vmlDrawing8.vml"/><Relationship Id="rId1" Type="http://schemas.openxmlformats.org/officeDocument/2006/relationships/drawing" Target="../drawings/drawing8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theme="6" tint="0.59999389629810485"/>
    <pageSetUpPr fitToPage="1"/>
  </sheetPr>
  <dimension ref="A1:V29"/>
  <sheetViews>
    <sheetView showGridLines="0" zoomScaleNormal="100" workbookViewId="0">
      <selection activeCell="B15" sqref="B15"/>
    </sheetView>
  </sheetViews>
  <sheetFormatPr baseColWidth="10" defaultRowHeight="12.75" x14ac:dyDescent="0.25"/>
  <cols>
    <col min="1" max="1" width="6.42578125" style="8" customWidth="1"/>
    <col min="2" max="2" width="11.42578125" style="8" customWidth="1"/>
    <col min="3" max="3" width="6.42578125" style="39" customWidth="1"/>
    <col min="4" max="4" width="11.42578125" style="8" customWidth="1"/>
    <col min="5" max="5" width="6.42578125" style="8" customWidth="1"/>
    <col min="6" max="6" width="11.42578125" style="8" customWidth="1"/>
    <col min="7" max="7" width="6.42578125" style="8" customWidth="1"/>
    <col min="8" max="8" width="11.42578125" style="8" customWidth="1"/>
    <col min="9" max="9" width="6.42578125" style="8" customWidth="1"/>
    <col min="10" max="10" width="11.42578125" style="8" customWidth="1"/>
    <col min="11" max="12" width="6.42578125" style="8" customWidth="1"/>
    <col min="13" max="13" width="11.42578125" style="8" customWidth="1"/>
    <col min="14" max="14" width="6.42578125" style="8" customWidth="1"/>
    <col min="15" max="15" width="8.5703125" style="8" customWidth="1"/>
    <col min="16" max="16" width="6.42578125" style="8" customWidth="1"/>
    <col min="17" max="17" width="11.42578125" style="8"/>
    <col min="18" max="18" width="6.42578125" style="8" customWidth="1"/>
    <col min="19" max="19" width="11.42578125" style="8"/>
    <col min="20" max="20" width="6.42578125" style="8" customWidth="1"/>
    <col min="21" max="21" width="11.42578125" style="8"/>
    <col min="22" max="22" width="6.42578125" style="8" customWidth="1"/>
    <col min="23" max="16384" width="11.42578125" style="8"/>
  </cols>
  <sheetData>
    <row r="1" spans="1:22" s="40" customFormat="1" ht="22.5" customHeight="1" x14ac:dyDescent="0.25">
      <c r="A1" s="74" t="s">
        <v>16</v>
      </c>
      <c r="B1" s="75"/>
      <c r="C1" s="48"/>
      <c r="D1" s="76" t="s">
        <v>0</v>
      </c>
      <c r="E1" s="76"/>
      <c r="F1" s="48"/>
      <c r="G1" s="48"/>
      <c r="H1" s="48"/>
      <c r="I1" s="48"/>
      <c r="J1" s="48"/>
      <c r="K1" s="48"/>
      <c r="L1" s="48"/>
      <c r="M1" s="48"/>
      <c r="N1" s="48"/>
      <c r="O1" s="48"/>
      <c r="P1" s="48"/>
      <c r="Q1" s="48"/>
      <c r="R1" s="48"/>
      <c r="S1" s="48"/>
      <c r="T1" s="48"/>
      <c r="U1" s="66">
        <v>41809</v>
      </c>
      <c r="V1" s="67"/>
    </row>
    <row r="2" spans="1:22" x14ac:dyDescent="0.25">
      <c r="A2" s="43"/>
      <c r="B2" s="43"/>
      <c r="C2" s="44"/>
      <c r="D2" s="43"/>
      <c r="E2" s="43"/>
      <c r="F2" s="43"/>
      <c r="G2" s="43"/>
      <c r="H2" s="43"/>
      <c r="I2" s="43"/>
      <c r="J2" s="43"/>
      <c r="K2" s="43"/>
      <c r="L2" s="43"/>
      <c r="M2" s="43"/>
      <c r="N2" s="43"/>
      <c r="O2" s="43"/>
      <c r="P2" s="43"/>
      <c r="Q2" s="43"/>
      <c r="R2" s="43"/>
      <c r="S2" s="43"/>
      <c r="T2" s="43"/>
      <c r="U2" s="43"/>
      <c r="V2" s="43"/>
    </row>
    <row r="3" spans="1:22" ht="15.75" customHeight="1" x14ac:dyDescent="0.25">
      <c r="A3" s="43"/>
      <c r="B3" s="50"/>
      <c r="C3" s="44"/>
      <c r="D3" s="45" t="s">
        <v>17</v>
      </c>
      <c r="E3" s="45" t="s">
        <v>18</v>
      </c>
      <c r="F3" s="47"/>
      <c r="G3" s="43"/>
      <c r="H3" s="43"/>
      <c r="I3" s="43"/>
      <c r="J3" s="43"/>
      <c r="K3" s="43"/>
      <c r="L3" s="43"/>
      <c r="M3" s="77" t="s">
        <v>21</v>
      </c>
      <c r="N3" s="77"/>
      <c r="O3" s="46"/>
      <c r="P3" s="78">
        <f>E28+F3+F5</f>
        <v>0</v>
      </c>
      <c r="Q3" s="79"/>
      <c r="R3" s="43"/>
      <c r="S3" s="43"/>
      <c r="T3" s="43"/>
      <c r="U3" s="43"/>
      <c r="V3" s="43"/>
    </row>
    <row r="4" spans="1:22" ht="12.75" customHeight="1" x14ac:dyDescent="0.25">
      <c r="A4" s="43"/>
      <c r="B4" s="43"/>
      <c r="C4" s="44"/>
      <c r="D4" s="43"/>
      <c r="E4" s="43"/>
      <c r="F4" s="43"/>
      <c r="G4" s="43"/>
      <c r="H4" s="43"/>
      <c r="I4" s="43"/>
      <c r="J4" s="43"/>
      <c r="K4" s="43"/>
      <c r="L4" s="43"/>
      <c r="M4" s="77"/>
      <c r="N4" s="77"/>
      <c r="O4" s="43"/>
      <c r="P4" s="80"/>
      <c r="Q4" s="81"/>
      <c r="R4" s="43"/>
      <c r="S4" s="43"/>
      <c r="T4" s="43"/>
      <c r="U4" s="43"/>
      <c r="V4" s="43"/>
    </row>
    <row r="5" spans="1:22" ht="15.75" x14ac:dyDescent="0.25">
      <c r="A5" s="43"/>
      <c r="B5" s="43"/>
      <c r="C5" s="44"/>
      <c r="D5" s="45" t="s">
        <v>19</v>
      </c>
      <c r="E5" s="45" t="s">
        <v>18</v>
      </c>
      <c r="F5" s="47"/>
      <c r="G5" s="43"/>
      <c r="H5" s="43"/>
      <c r="I5" s="43"/>
      <c r="J5" s="43"/>
      <c r="K5" s="43"/>
      <c r="L5" s="43"/>
      <c r="M5" s="43"/>
      <c r="N5" s="43"/>
      <c r="O5" s="43"/>
      <c r="P5" s="43"/>
      <c r="Q5" s="43"/>
      <c r="R5" s="43"/>
      <c r="S5" s="43"/>
      <c r="T5" s="43"/>
      <c r="U5" s="43"/>
      <c r="V5" s="43"/>
    </row>
    <row r="6" spans="1:22" x14ac:dyDescent="0.25">
      <c r="A6" s="43"/>
      <c r="B6" s="43"/>
      <c r="C6" s="44"/>
      <c r="D6" s="43"/>
      <c r="E6" s="43"/>
      <c r="F6" s="43"/>
      <c r="G6" s="43"/>
      <c r="H6" s="43"/>
      <c r="I6" s="43"/>
      <c r="J6" s="43"/>
      <c r="K6" s="43"/>
      <c r="L6" s="43"/>
      <c r="M6" s="43"/>
      <c r="N6" s="43"/>
      <c r="O6" s="43"/>
      <c r="P6" s="43"/>
      <c r="Q6" s="43"/>
      <c r="R6" s="43"/>
      <c r="S6" s="43"/>
      <c r="T6" s="43"/>
      <c r="U6" s="43"/>
      <c r="V6" s="43"/>
    </row>
    <row r="7" spans="1:22" s="5" customFormat="1" ht="23.25" customHeight="1" x14ac:dyDescent="0.25">
      <c r="A7" s="1" t="s">
        <v>1</v>
      </c>
      <c r="B7" s="2"/>
      <c r="C7" s="3"/>
      <c r="D7" s="2"/>
      <c r="E7" s="2"/>
      <c r="F7" s="2"/>
      <c r="G7" s="2"/>
      <c r="H7" s="2" t="s">
        <v>2</v>
      </c>
      <c r="I7" s="2"/>
      <c r="J7" s="2"/>
      <c r="K7" s="4"/>
      <c r="L7" s="1" t="s">
        <v>3</v>
      </c>
      <c r="M7" s="2"/>
      <c r="N7" s="2"/>
      <c r="O7" s="2"/>
      <c r="P7" s="2"/>
      <c r="Q7" s="2"/>
      <c r="R7" s="2"/>
      <c r="S7" s="2" t="s">
        <v>4</v>
      </c>
      <c r="T7" s="2"/>
      <c r="U7" s="2"/>
      <c r="V7" s="4"/>
    </row>
    <row r="8" spans="1:22" x14ac:dyDescent="0.25">
      <c r="A8" s="9"/>
      <c r="B8" s="10"/>
      <c r="C8" s="11"/>
      <c r="D8" s="10"/>
      <c r="E8" s="10"/>
      <c r="F8" s="10"/>
      <c r="G8" s="10"/>
      <c r="H8" s="10"/>
      <c r="I8" s="10"/>
      <c r="J8" s="10"/>
      <c r="K8" s="12"/>
      <c r="L8" s="9"/>
      <c r="M8" s="10"/>
      <c r="N8" s="10"/>
      <c r="O8" s="10"/>
      <c r="P8" s="10"/>
      <c r="Q8" s="10"/>
      <c r="R8" s="10"/>
      <c r="S8" s="10"/>
      <c r="T8" s="10"/>
      <c r="U8" s="10"/>
      <c r="V8" s="12"/>
    </row>
    <row r="9" spans="1:22" x14ac:dyDescent="0.25">
      <c r="A9" s="9"/>
      <c r="B9" s="49"/>
      <c r="C9" s="11" t="s">
        <v>5</v>
      </c>
      <c r="D9" s="10" t="s">
        <v>10</v>
      </c>
      <c r="E9" s="10"/>
      <c r="F9" s="41">
        <f>B9*0.01</f>
        <v>0</v>
      </c>
      <c r="G9" s="10"/>
      <c r="H9" s="13"/>
      <c r="I9" s="10"/>
      <c r="J9" s="14">
        <f>ROUNDDOWN(F9/0.5,0)</f>
        <v>0</v>
      </c>
      <c r="K9" s="12"/>
      <c r="L9" s="9"/>
      <c r="M9" s="49"/>
      <c r="N9" s="11" t="s">
        <v>5</v>
      </c>
      <c r="O9" s="15">
        <v>5</v>
      </c>
      <c r="P9" s="10"/>
      <c r="Q9" s="42">
        <f>M9*5</f>
        <v>0</v>
      </c>
      <c r="R9" s="10"/>
      <c r="S9" s="16"/>
      <c r="T9" s="10"/>
      <c r="U9" s="14">
        <f>ROUNDDOWN(Q9/100,0)</f>
        <v>0</v>
      </c>
      <c r="V9" s="12"/>
    </row>
    <row r="10" spans="1:22" ht="7.5" customHeight="1" x14ac:dyDescent="0.25">
      <c r="A10" s="9"/>
      <c r="B10" s="10"/>
      <c r="C10" s="11"/>
      <c r="D10" s="10"/>
      <c r="E10" s="10"/>
      <c r="F10" s="10"/>
      <c r="G10" s="10"/>
      <c r="H10" s="10"/>
      <c r="I10" s="10"/>
      <c r="J10" s="10"/>
      <c r="K10" s="12"/>
      <c r="L10" s="9"/>
      <c r="M10" s="10"/>
      <c r="N10" s="11"/>
      <c r="O10" s="10"/>
      <c r="P10" s="10"/>
      <c r="Q10" s="10"/>
      <c r="R10" s="10"/>
      <c r="S10" s="10"/>
      <c r="T10" s="10"/>
      <c r="U10" s="10"/>
      <c r="V10" s="12"/>
    </row>
    <row r="11" spans="1:22" x14ac:dyDescent="0.25">
      <c r="A11" s="9"/>
      <c r="B11" s="49"/>
      <c r="C11" s="11" t="s">
        <v>5</v>
      </c>
      <c r="D11" s="10" t="s">
        <v>11</v>
      </c>
      <c r="E11" s="10"/>
      <c r="F11" s="41">
        <f>B11*0.02</f>
        <v>0</v>
      </c>
      <c r="G11" s="10"/>
      <c r="H11" s="16"/>
      <c r="I11" s="10"/>
      <c r="J11" s="14">
        <f>ROUNDDOWN(F11/1,0)</f>
        <v>0</v>
      </c>
      <c r="K11" s="12"/>
      <c r="L11" s="9"/>
      <c r="M11" s="49"/>
      <c r="N11" s="11" t="s">
        <v>5</v>
      </c>
      <c r="O11" s="15">
        <v>10</v>
      </c>
      <c r="P11" s="10"/>
      <c r="Q11" s="42">
        <f>M11*10</f>
        <v>0</v>
      </c>
      <c r="R11" s="10"/>
      <c r="S11" s="17"/>
      <c r="T11" s="10"/>
      <c r="U11" s="14">
        <f>ROUNDDOWN(Q11/200,0)</f>
        <v>0</v>
      </c>
      <c r="V11" s="12"/>
    </row>
    <row r="12" spans="1:22" ht="7.5" customHeight="1" x14ac:dyDescent="0.25">
      <c r="A12" s="9"/>
      <c r="B12" s="10"/>
      <c r="C12" s="11"/>
      <c r="D12" s="10"/>
      <c r="E12" s="10"/>
      <c r="F12" s="10"/>
      <c r="G12" s="10"/>
      <c r="H12" s="10"/>
      <c r="I12" s="10"/>
      <c r="J12" s="10"/>
      <c r="K12" s="12"/>
      <c r="L12" s="9"/>
      <c r="M12" s="10"/>
      <c r="N12" s="11"/>
      <c r="O12" s="10"/>
      <c r="P12" s="10"/>
      <c r="Q12" s="10"/>
      <c r="R12" s="10"/>
      <c r="S12" s="10"/>
      <c r="T12" s="10"/>
      <c r="U12" s="10"/>
      <c r="V12" s="12"/>
    </row>
    <row r="13" spans="1:22" x14ac:dyDescent="0.25">
      <c r="A13" s="9"/>
      <c r="B13" s="49"/>
      <c r="C13" s="11" t="s">
        <v>5</v>
      </c>
      <c r="D13" s="10" t="s">
        <v>12</v>
      </c>
      <c r="E13" s="10"/>
      <c r="F13" s="41">
        <f>B13*0.05</f>
        <v>0</v>
      </c>
      <c r="G13" s="10"/>
      <c r="H13" s="17"/>
      <c r="I13" s="10"/>
      <c r="J13" s="14">
        <f>ROUNDDOWN(F13/2.5,0)</f>
        <v>0</v>
      </c>
      <c r="K13" s="12"/>
      <c r="L13" s="9"/>
      <c r="M13" s="49"/>
      <c r="N13" s="11" t="s">
        <v>5</v>
      </c>
      <c r="O13" s="15">
        <v>20</v>
      </c>
      <c r="P13" s="10"/>
      <c r="Q13" s="42">
        <f>M13*20</f>
        <v>0</v>
      </c>
      <c r="R13" s="10"/>
      <c r="S13" s="18"/>
      <c r="T13" s="10"/>
      <c r="U13" s="14">
        <f>ROUNDDOWN(Q13/400,0)</f>
        <v>0</v>
      </c>
      <c r="V13" s="12"/>
    </row>
    <row r="14" spans="1:22" ht="7.5" customHeight="1" x14ac:dyDescent="0.25">
      <c r="A14" s="9"/>
      <c r="B14" s="10"/>
      <c r="C14" s="11"/>
      <c r="D14" s="10"/>
      <c r="E14" s="10"/>
      <c r="F14" s="10"/>
      <c r="G14" s="10"/>
      <c r="H14" s="10"/>
      <c r="I14" s="10"/>
      <c r="J14" s="10"/>
      <c r="K14" s="12"/>
      <c r="L14" s="9"/>
      <c r="M14" s="10"/>
      <c r="N14" s="11"/>
      <c r="O14" s="10"/>
      <c r="P14" s="10"/>
      <c r="Q14" s="10"/>
      <c r="R14" s="10"/>
      <c r="S14" s="10"/>
      <c r="T14" s="10"/>
      <c r="U14" s="10"/>
      <c r="V14" s="12"/>
    </row>
    <row r="15" spans="1:22" x14ac:dyDescent="0.25">
      <c r="A15" s="9"/>
      <c r="B15" s="49"/>
      <c r="C15" s="11" t="s">
        <v>5</v>
      </c>
      <c r="D15" s="10" t="s">
        <v>13</v>
      </c>
      <c r="E15" s="10"/>
      <c r="F15" s="41">
        <f>B15*0.1</f>
        <v>0</v>
      </c>
      <c r="G15" s="10"/>
      <c r="H15" s="18"/>
      <c r="I15" s="10"/>
      <c r="J15" s="14">
        <f>ROUNDDOWN(F15/4,0)</f>
        <v>0</v>
      </c>
      <c r="K15" s="12"/>
      <c r="L15" s="9"/>
      <c r="M15" s="49"/>
      <c r="N15" s="11" t="s">
        <v>5</v>
      </c>
      <c r="O15" s="15">
        <v>50</v>
      </c>
      <c r="P15" s="10"/>
      <c r="Q15" s="42">
        <f>M15*50</f>
        <v>0</v>
      </c>
      <c r="R15" s="10"/>
      <c r="S15" s="19"/>
      <c r="T15" s="10"/>
      <c r="U15" s="14">
        <f>ROUNDDOWN(Q15/1000,0)</f>
        <v>0</v>
      </c>
      <c r="V15" s="12"/>
    </row>
    <row r="16" spans="1:22" ht="7.5" customHeight="1" x14ac:dyDescent="0.25">
      <c r="A16" s="9"/>
      <c r="B16" s="10"/>
      <c r="C16" s="11"/>
      <c r="D16" s="10"/>
      <c r="E16" s="10"/>
      <c r="F16" s="10"/>
      <c r="G16" s="10"/>
      <c r="H16" s="10"/>
      <c r="I16" s="10"/>
      <c r="J16" s="10"/>
      <c r="K16" s="12"/>
      <c r="L16" s="9"/>
      <c r="M16" s="10"/>
      <c r="N16" s="11"/>
      <c r="O16" s="10"/>
      <c r="P16" s="10"/>
      <c r="Q16" s="10"/>
      <c r="R16" s="10"/>
      <c r="S16" s="10"/>
      <c r="T16" s="10"/>
      <c r="U16" s="10"/>
      <c r="V16" s="12"/>
    </row>
    <row r="17" spans="1:22" x14ac:dyDescent="0.25">
      <c r="A17" s="9"/>
      <c r="B17" s="49"/>
      <c r="C17" s="11" t="s">
        <v>5</v>
      </c>
      <c r="D17" s="10" t="s">
        <v>14</v>
      </c>
      <c r="E17" s="10"/>
      <c r="F17" s="41">
        <f>B17*0.2</f>
        <v>0</v>
      </c>
      <c r="G17" s="10"/>
      <c r="H17" s="19"/>
      <c r="I17" s="10"/>
      <c r="J17" s="14">
        <f>ROUNDDOWN(F17/8,0)</f>
        <v>0</v>
      </c>
      <c r="K17" s="12"/>
      <c r="L17" s="9"/>
      <c r="M17" s="49"/>
      <c r="N17" s="11" t="s">
        <v>5</v>
      </c>
      <c r="O17" s="15">
        <v>100</v>
      </c>
      <c r="P17" s="10"/>
      <c r="Q17" s="42">
        <f>M17*100</f>
        <v>0</v>
      </c>
      <c r="R17" s="10"/>
      <c r="S17" s="20"/>
      <c r="T17" s="10"/>
      <c r="U17" s="14">
        <f>ROUNDDOWN(Q17/2000,0)</f>
        <v>0</v>
      </c>
      <c r="V17" s="12"/>
    </row>
    <row r="18" spans="1:22" ht="7.5" customHeight="1" x14ac:dyDescent="0.25">
      <c r="A18" s="9"/>
      <c r="B18" s="10"/>
      <c r="C18" s="11"/>
      <c r="D18" s="10"/>
      <c r="E18" s="10"/>
      <c r="F18" s="10"/>
      <c r="G18" s="10"/>
      <c r="H18" s="10"/>
      <c r="I18" s="10"/>
      <c r="J18" s="10"/>
      <c r="K18" s="12"/>
      <c r="L18" s="9"/>
      <c r="M18" s="10"/>
      <c r="N18" s="11"/>
      <c r="O18" s="10"/>
      <c r="P18" s="10"/>
      <c r="Q18" s="10"/>
      <c r="R18" s="10"/>
      <c r="S18" s="10"/>
      <c r="T18" s="10"/>
      <c r="U18" s="10"/>
      <c r="V18" s="12"/>
    </row>
    <row r="19" spans="1:22" x14ac:dyDescent="0.25">
      <c r="A19" s="9"/>
      <c r="B19" s="49"/>
      <c r="C19" s="11" t="s">
        <v>5</v>
      </c>
      <c r="D19" s="10" t="s">
        <v>15</v>
      </c>
      <c r="E19" s="10"/>
      <c r="F19" s="41">
        <f>B19*0.5</f>
        <v>0</v>
      </c>
      <c r="G19" s="10"/>
      <c r="H19" s="20"/>
      <c r="I19" s="10"/>
      <c r="J19" s="14">
        <f>ROUNDDOWN(F19/20,0)</f>
        <v>0</v>
      </c>
      <c r="K19" s="12"/>
      <c r="L19" s="9"/>
      <c r="M19" s="49"/>
      <c r="N19" s="11" t="s">
        <v>5</v>
      </c>
      <c r="O19" s="15">
        <v>200</v>
      </c>
      <c r="P19" s="10"/>
      <c r="Q19" s="42">
        <f>M19*200</f>
        <v>0</v>
      </c>
      <c r="R19" s="10"/>
      <c r="S19" s="21"/>
      <c r="T19" s="10"/>
      <c r="U19" s="14">
        <f>ROUNDDOWN(Q19/4000,0)</f>
        <v>0</v>
      </c>
      <c r="V19" s="12"/>
    </row>
    <row r="20" spans="1:22" ht="7.5" customHeight="1" x14ac:dyDescent="0.25">
      <c r="A20" s="9"/>
      <c r="B20" s="10"/>
      <c r="C20" s="11"/>
      <c r="D20" s="10"/>
      <c r="E20" s="10"/>
      <c r="F20" s="10"/>
      <c r="G20" s="10"/>
      <c r="H20" s="10"/>
      <c r="I20" s="10"/>
      <c r="J20" s="10"/>
      <c r="K20" s="12"/>
      <c r="L20" s="9"/>
      <c r="M20" s="10"/>
      <c r="N20" s="11"/>
      <c r="O20" s="10"/>
      <c r="P20" s="10"/>
      <c r="Q20" s="10"/>
      <c r="R20" s="10"/>
      <c r="S20" s="10"/>
      <c r="T20" s="10"/>
      <c r="U20" s="10"/>
      <c r="V20" s="12"/>
    </row>
    <row r="21" spans="1:22" x14ac:dyDescent="0.25">
      <c r="A21" s="9"/>
      <c r="B21" s="49"/>
      <c r="C21" s="11" t="s">
        <v>5</v>
      </c>
      <c r="D21" s="10" t="s">
        <v>6</v>
      </c>
      <c r="E21" s="10"/>
      <c r="F21" s="41">
        <f>B21*1</f>
        <v>0</v>
      </c>
      <c r="G21" s="10"/>
      <c r="H21" s="21"/>
      <c r="I21" s="10"/>
      <c r="J21" s="14">
        <f>ROUNDDOWN(F21/25,0)</f>
        <v>0</v>
      </c>
      <c r="K21" s="12"/>
      <c r="L21" s="9"/>
      <c r="M21" s="49"/>
      <c r="N21" s="11" t="s">
        <v>5</v>
      </c>
      <c r="O21" s="15">
        <v>500</v>
      </c>
      <c r="P21" s="10"/>
      <c r="Q21" s="42">
        <f>M21*500</f>
        <v>0</v>
      </c>
      <c r="R21" s="10"/>
      <c r="S21" s="22"/>
      <c r="T21" s="10"/>
      <c r="U21" s="14">
        <f>ROUNDDOWN(Q21/10000,0)</f>
        <v>0</v>
      </c>
      <c r="V21" s="12"/>
    </row>
    <row r="22" spans="1:22" ht="7.5" customHeight="1" x14ac:dyDescent="0.25">
      <c r="A22" s="9"/>
      <c r="B22" s="10"/>
      <c r="C22" s="11"/>
      <c r="D22" s="10"/>
      <c r="E22" s="10"/>
      <c r="F22" s="10"/>
      <c r="G22" s="10"/>
      <c r="H22" s="10"/>
      <c r="I22" s="10"/>
      <c r="J22" s="10"/>
      <c r="K22" s="12"/>
      <c r="L22" s="9"/>
      <c r="M22" s="10"/>
      <c r="N22" s="10"/>
      <c r="O22" s="10"/>
      <c r="P22" s="10"/>
      <c r="Q22" s="10"/>
      <c r="R22" s="10"/>
      <c r="S22" s="10"/>
      <c r="T22" s="10"/>
      <c r="U22" s="10"/>
      <c r="V22" s="12"/>
    </row>
    <row r="23" spans="1:22" x14ac:dyDescent="0.25">
      <c r="A23" s="9"/>
      <c r="B23" s="49"/>
      <c r="C23" s="11" t="s">
        <v>5</v>
      </c>
      <c r="D23" s="10" t="s">
        <v>7</v>
      </c>
      <c r="E23" s="10"/>
      <c r="F23" s="41">
        <f>B23*2</f>
        <v>0</v>
      </c>
      <c r="G23" s="10"/>
      <c r="H23" s="22"/>
      <c r="I23" s="10"/>
      <c r="J23" s="14">
        <f>ROUNDDOWN(F23/50,0)</f>
        <v>0</v>
      </c>
      <c r="K23" s="12"/>
      <c r="L23" s="9"/>
      <c r="M23" s="10"/>
      <c r="N23" s="10"/>
      <c r="O23" s="10"/>
      <c r="P23" s="10"/>
      <c r="Q23" s="10"/>
      <c r="R23" s="10"/>
      <c r="S23" s="10"/>
      <c r="T23" s="10"/>
      <c r="U23" s="10"/>
      <c r="V23" s="12"/>
    </row>
    <row r="24" spans="1:22" ht="20.25" customHeight="1" x14ac:dyDescent="0.25">
      <c r="A24" s="9"/>
      <c r="B24" s="10"/>
      <c r="C24" s="11"/>
      <c r="D24" s="10"/>
      <c r="E24" s="10"/>
      <c r="F24" s="10"/>
      <c r="G24" s="10"/>
      <c r="H24" s="10"/>
      <c r="I24" s="10"/>
      <c r="J24" s="10"/>
      <c r="K24" s="12"/>
      <c r="L24" s="9"/>
      <c r="M24" s="10"/>
      <c r="N24" s="10"/>
      <c r="O24" s="10"/>
      <c r="P24" s="10"/>
      <c r="Q24" s="10"/>
      <c r="R24" s="10"/>
      <c r="S24" s="10"/>
      <c r="T24" s="10"/>
      <c r="U24" s="10"/>
      <c r="V24" s="12"/>
    </row>
    <row r="25" spans="1:22" ht="18.75" x14ac:dyDescent="0.25">
      <c r="A25" s="9"/>
      <c r="B25" s="6" t="s">
        <v>8</v>
      </c>
      <c r="C25" s="11"/>
      <c r="D25" s="10"/>
      <c r="E25" s="83">
        <f>F9+F11+F13+F15+F17+F19+F21+F23</f>
        <v>0</v>
      </c>
      <c r="F25" s="83"/>
      <c r="G25" s="10"/>
      <c r="H25" s="10"/>
      <c r="I25" s="10"/>
      <c r="J25" s="10"/>
      <c r="K25" s="12"/>
      <c r="L25" s="9"/>
      <c r="M25" s="6" t="s">
        <v>9</v>
      </c>
      <c r="N25" s="10"/>
      <c r="O25" s="10"/>
      <c r="P25" s="82">
        <f>Q9+Q11+Q13+Q15+Q17+Q19+Q21</f>
        <v>0</v>
      </c>
      <c r="Q25" s="82"/>
      <c r="R25" s="10"/>
      <c r="S25" s="10"/>
      <c r="T25" s="10"/>
      <c r="U25" s="10"/>
      <c r="V25" s="12"/>
    </row>
    <row r="26" spans="1:22" x14ac:dyDescent="0.25">
      <c r="A26" s="23"/>
      <c r="B26" s="24"/>
      <c r="C26" s="25"/>
      <c r="D26" s="24"/>
      <c r="E26" s="24"/>
      <c r="F26" s="24"/>
      <c r="G26" s="24"/>
      <c r="H26" s="24"/>
      <c r="I26" s="24"/>
      <c r="J26" s="24"/>
      <c r="K26" s="26"/>
      <c r="L26" s="23"/>
      <c r="M26" s="24"/>
      <c r="N26" s="24"/>
      <c r="O26" s="24"/>
      <c r="P26" s="24"/>
      <c r="Q26" s="24"/>
      <c r="R26" s="24"/>
      <c r="S26" s="24"/>
      <c r="T26" s="24"/>
      <c r="U26" s="24"/>
      <c r="V26" s="26"/>
    </row>
    <row r="27" spans="1:22" x14ac:dyDescent="0.25">
      <c r="A27" s="27"/>
      <c r="B27" s="28"/>
      <c r="C27" s="29"/>
      <c r="D27" s="28"/>
      <c r="E27" s="28"/>
      <c r="F27" s="28"/>
      <c r="G27" s="28"/>
      <c r="H27" s="28"/>
      <c r="I27" s="28"/>
      <c r="J27" s="28"/>
      <c r="K27" s="28"/>
      <c r="L27" s="28"/>
      <c r="M27" s="28"/>
      <c r="N27" s="28"/>
      <c r="O27" s="28"/>
      <c r="P27" s="28"/>
      <c r="Q27" s="28"/>
      <c r="R27" s="28"/>
      <c r="S27" s="28"/>
      <c r="T27" s="28"/>
      <c r="U27" s="28"/>
      <c r="V27" s="30"/>
    </row>
    <row r="28" spans="1:22" ht="18.75" x14ac:dyDescent="0.25">
      <c r="A28" s="31"/>
      <c r="B28" s="7" t="s">
        <v>20</v>
      </c>
      <c r="C28" s="33"/>
      <c r="D28" s="32"/>
      <c r="E28" s="82">
        <f>E25+P25</f>
        <v>0</v>
      </c>
      <c r="F28" s="82"/>
      <c r="G28" s="32"/>
      <c r="H28" s="32"/>
      <c r="I28" s="32"/>
      <c r="J28" s="32"/>
      <c r="K28" s="32"/>
      <c r="L28" s="32"/>
      <c r="M28" s="32"/>
      <c r="N28" s="32"/>
      <c r="O28" s="32"/>
      <c r="P28" s="32"/>
      <c r="Q28" s="32"/>
      <c r="R28" s="32"/>
      <c r="S28" s="32"/>
      <c r="T28" s="32"/>
      <c r="U28" s="32"/>
      <c r="V28" s="34"/>
    </row>
    <row r="29" spans="1:22" x14ac:dyDescent="0.25">
      <c r="A29" s="35"/>
      <c r="B29" s="36"/>
      <c r="C29" s="37"/>
      <c r="D29" s="36"/>
      <c r="E29" s="36"/>
      <c r="F29" s="36"/>
      <c r="G29" s="36"/>
      <c r="H29" s="36"/>
      <c r="I29" s="36"/>
      <c r="J29" s="36"/>
      <c r="K29" s="36"/>
      <c r="L29" s="36"/>
      <c r="M29" s="36"/>
      <c r="N29" s="36"/>
      <c r="O29" s="36"/>
      <c r="P29" s="36"/>
      <c r="Q29" s="36"/>
      <c r="R29" s="36"/>
      <c r="S29" s="36"/>
      <c r="T29" s="36"/>
      <c r="U29" s="36"/>
      <c r="V29" s="38"/>
    </row>
  </sheetData>
  <sheetProtection sheet="1" objects="1" scenarios="1" selectLockedCells="1"/>
  <mergeCells count="7">
    <mergeCell ref="A1:B1"/>
    <mergeCell ref="D1:E1"/>
    <mergeCell ref="M3:N4"/>
    <mergeCell ref="P3:Q4"/>
    <mergeCell ref="E28:F28"/>
    <mergeCell ref="E25:F25"/>
    <mergeCell ref="P25:Q25"/>
  </mergeCells>
  <pageMargins left="0.70866141732283472" right="0.70866141732283472" top="0.74803149606299213" bottom="0.74803149606299213" header="0.31496062992125984" footer="0.31496062992125984"/>
  <pageSetup paperSize="9" scale="69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miseazero">
                <anchor moveWithCells="1" sizeWithCells="1">
                  <from>
                    <xdr:col>14</xdr:col>
                    <xdr:colOff>552450</xdr:colOff>
                    <xdr:row>27</xdr:row>
                    <xdr:rowOff>0</xdr:rowOff>
                  </from>
                  <to>
                    <xdr:col>17</xdr:col>
                    <xdr:colOff>0</xdr:colOff>
                    <xdr:row>28</xdr:row>
                    <xdr:rowOff>28575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tabColor theme="6" tint="0.59999389629810485"/>
  </sheetPr>
  <dimension ref="A1:V29"/>
  <sheetViews>
    <sheetView workbookViewId="0">
      <selection activeCell="B3" sqref="B3"/>
    </sheetView>
  </sheetViews>
  <sheetFormatPr baseColWidth="10" defaultRowHeight="12.75" x14ac:dyDescent="0.25"/>
  <cols>
    <col min="1" max="1" width="6.42578125" style="8" customWidth="1"/>
    <col min="2" max="2" width="11.42578125" style="8" customWidth="1"/>
    <col min="3" max="3" width="6.42578125" style="39" customWidth="1"/>
    <col min="4" max="4" width="11.42578125" style="8" customWidth="1"/>
    <col min="5" max="5" width="6.42578125" style="8" customWidth="1"/>
    <col min="6" max="6" width="11.42578125" style="8" customWidth="1"/>
    <col min="7" max="7" width="6.42578125" style="8" customWidth="1"/>
    <col min="8" max="8" width="11.42578125" style="8" customWidth="1"/>
    <col min="9" max="9" width="6.42578125" style="8" customWidth="1"/>
    <col min="10" max="10" width="11.42578125" style="8" customWidth="1"/>
    <col min="11" max="12" width="6.42578125" style="8" customWidth="1"/>
    <col min="13" max="13" width="11.42578125" style="8" customWidth="1"/>
    <col min="14" max="14" width="6.42578125" style="8" customWidth="1"/>
    <col min="15" max="15" width="8.5703125" style="8" customWidth="1"/>
    <col min="16" max="16" width="6.42578125" style="8" customWidth="1"/>
    <col min="17" max="17" width="11.42578125" style="8"/>
    <col min="18" max="18" width="6.42578125" style="8" customWidth="1"/>
    <col min="19" max="19" width="11.42578125" style="8"/>
    <col min="20" max="20" width="6.42578125" style="8" customWidth="1"/>
    <col min="21" max="21" width="12.140625" style="8" bestFit="1" customWidth="1"/>
    <col min="22" max="22" width="6.42578125" style="8" customWidth="1"/>
    <col min="23" max="16384" width="11.42578125" style="8"/>
  </cols>
  <sheetData>
    <row r="1" spans="1:22" s="40" customFormat="1" ht="22.5" customHeight="1" x14ac:dyDescent="0.25">
      <c r="A1" s="74" t="s">
        <v>22</v>
      </c>
      <c r="B1" s="75"/>
      <c r="C1" s="48"/>
      <c r="D1" s="76" t="s">
        <v>0</v>
      </c>
      <c r="E1" s="76"/>
      <c r="F1" s="48"/>
      <c r="G1" s="48"/>
      <c r="H1" s="48"/>
      <c r="I1" s="48"/>
      <c r="J1" s="48"/>
      <c r="K1" s="48"/>
      <c r="L1" s="48"/>
      <c r="M1" s="48"/>
      <c r="N1" s="48"/>
      <c r="O1" s="48"/>
      <c r="P1" s="48"/>
      <c r="Q1" s="48"/>
      <c r="R1" s="48"/>
      <c r="S1" s="48"/>
      <c r="T1" s="48"/>
      <c r="U1" s="71">
        <f>'Caisse 1'!U1</f>
        <v>41809</v>
      </c>
      <c r="V1" s="72"/>
    </row>
    <row r="2" spans="1:22" x14ac:dyDescent="0.25">
      <c r="A2" s="43"/>
      <c r="B2" s="43"/>
      <c r="C2" s="44"/>
      <c r="D2" s="43"/>
      <c r="E2" s="43"/>
      <c r="F2" s="43"/>
      <c r="G2" s="43"/>
      <c r="H2" s="43"/>
      <c r="I2" s="43"/>
      <c r="J2" s="43"/>
      <c r="K2" s="43"/>
      <c r="L2" s="43"/>
      <c r="M2" s="43"/>
      <c r="N2" s="43"/>
      <c r="O2" s="43"/>
      <c r="P2" s="43"/>
      <c r="Q2" s="43"/>
      <c r="R2" s="43"/>
      <c r="S2" s="43"/>
      <c r="T2" s="43"/>
      <c r="U2" s="43"/>
      <c r="V2" s="43"/>
    </row>
    <row r="3" spans="1:22" ht="15.75" customHeight="1" x14ac:dyDescent="0.25">
      <c r="A3" s="43"/>
      <c r="B3" s="50"/>
      <c r="C3" s="44"/>
      <c r="D3" s="45" t="s">
        <v>17</v>
      </c>
      <c r="E3" s="45" t="s">
        <v>18</v>
      </c>
      <c r="F3" s="47"/>
      <c r="G3" s="43"/>
      <c r="H3" s="43"/>
      <c r="I3" s="43"/>
      <c r="J3" s="43"/>
      <c r="K3" s="43"/>
      <c r="L3" s="43"/>
      <c r="M3" s="77" t="s">
        <v>21</v>
      </c>
      <c r="N3" s="77"/>
      <c r="O3" s="46"/>
      <c r="P3" s="78">
        <f>E28+F3+F5</f>
        <v>0</v>
      </c>
      <c r="Q3" s="79"/>
      <c r="R3" s="43"/>
      <c r="S3" s="43"/>
      <c r="T3" s="43"/>
      <c r="U3" s="43"/>
      <c r="V3" s="43"/>
    </row>
    <row r="4" spans="1:22" ht="12.75" customHeight="1" x14ac:dyDescent="0.25">
      <c r="A4" s="43"/>
      <c r="B4" s="43"/>
      <c r="C4" s="44"/>
      <c r="D4" s="43"/>
      <c r="E4" s="43"/>
      <c r="F4" s="43"/>
      <c r="G4" s="43"/>
      <c r="H4" s="43"/>
      <c r="I4" s="43"/>
      <c r="J4" s="43"/>
      <c r="K4" s="43"/>
      <c r="L4" s="43"/>
      <c r="M4" s="77"/>
      <c r="N4" s="77"/>
      <c r="O4" s="43"/>
      <c r="P4" s="80"/>
      <c r="Q4" s="81"/>
      <c r="R4" s="43"/>
      <c r="S4" s="43"/>
      <c r="T4" s="43"/>
      <c r="U4" s="43"/>
      <c r="V4" s="43"/>
    </row>
    <row r="5" spans="1:22" ht="15.75" x14ac:dyDescent="0.25">
      <c r="A5" s="43"/>
      <c r="B5" s="43"/>
      <c r="C5" s="44"/>
      <c r="D5" s="45" t="s">
        <v>19</v>
      </c>
      <c r="E5" s="45" t="s">
        <v>18</v>
      </c>
      <c r="F5" s="47"/>
      <c r="G5" s="43"/>
      <c r="H5" s="43"/>
      <c r="I5" s="43"/>
      <c r="J5" s="43"/>
      <c r="K5" s="43"/>
      <c r="L5" s="43"/>
      <c r="M5" s="43"/>
      <c r="N5" s="43"/>
      <c r="O5" s="43"/>
      <c r="P5" s="43"/>
      <c r="Q5" s="43"/>
      <c r="R5" s="43"/>
      <c r="S5" s="43"/>
      <c r="T5" s="43"/>
      <c r="U5" s="43"/>
      <c r="V5" s="43"/>
    </row>
    <row r="6" spans="1:22" x14ac:dyDescent="0.25">
      <c r="A6" s="43"/>
      <c r="B6" s="43"/>
      <c r="C6" s="44"/>
      <c r="D6" s="43"/>
      <c r="E6" s="43"/>
      <c r="F6" s="43"/>
      <c r="G6" s="43"/>
      <c r="H6" s="43"/>
      <c r="I6" s="43"/>
      <c r="J6" s="43"/>
      <c r="K6" s="43"/>
      <c r="L6" s="43"/>
      <c r="M6" s="43"/>
      <c r="N6" s="43"/>
      <c r="O6" s="43"/>
      <c r="P6" s="43"/>
      <c r="Q6" s="43"/>
      <c r="R6" s="43"/>
      <c r="S6" s="43"/>
      <c r="T6" s="43"/>
      <c r="U6" s="43"/>
      <c r="V6" s="43"/>
    </row>
    <row r="7" spans="1:22" s="5" customFormat="1" ht="23.25" customHeight="1" x14ac:dyDescent="0.25">
      <c r="A7" s="1" t="s">
        <v>1</v>
      </c>
      <c r="B7" s="2"/>
      <c r="C7" s="3"/>
      <c r="D7" s="2"/>
      <c r="E7" s="2"/>
      <c r="F7" s="2"/>
      <c r="G7" s="2"/>
      <c r="H7" s="2" t="s">
        <v>2</v>
      </c>
      <c r="I7" s="2"/>
      <c r="J7" s="2"/>
      <c r="K7" s="4"/>
      <c r="L7" s="1" t="s">
        <v>3</v>
      </c>
      <c r="M7" s="2"/>
      <c r="N7" s="2"/>
      <c r="O7" s="2"/>
      <c r="P7" s="2"/>
      <c r="Q7" s="2"/>
      <c r="R7" s="2"/>
      <c r="S7" s="2" t="s">
        <v>4</v>
      </c>
      <c r="T7" s="2"/>
      <c r="U7" s="2"/>
      <c r="V7" s="4"/>
    </row>
    <row r="8" spans="1:22" x14ac:dyDescent="0.25">
      <c r="A8" s="9"/>
      <c r="B8" s="10"/>
      <c r="C8" s="11"/>
      <c r="D8" s="10"/>
      <c r="E8" s="10"/>
      <c r="F8" s="10"/>
      <c r="G8" s="10"/>
      <c r="H8" s="10"/>
      <c r="I8" s="10"/>
      <c r="J8" s="10"/>
      <c r="K8" s="12"/>
      <c r="L8" s="9"/>
      <c r="M8" s="10"/>
      <c r="N8" s="10"/>
      <c r="O8" s="10"/>
      <c r="P8" s="10"/>
      <c r="Q8" s="10"/>
      <c r="R8" s="10"/>
      <c r="S8" s="10"/>
      <c r="T8" s="10"/>
      <c r="U8" s="10"/>
      <c r="V8" s="12"/>
    </row>
    <row r="9" spans="1:22" x14ac:dyDescent="0.25">
      <c r="A9" s="9"/>
      <c r="B9" s="49"/>
      <c r="C9" s="11" t="s">
        <v>5</v>
      </c>
      <c r="D9" s="10" t="s">
        <v>10</v>
      </c>
      <c r="E9" s="10"/>
      <c r="F9" s="41">
        <f>B9*0.01</f>
        <v>0</v>
      </c>
      <c r="G9" s="10"/>
      <c r="H9" s="13"/>
      <c r="I9" s="10"/>
      <c r="J9" s="14">
        <f>ROUNDDOWN(F9/0.5,0)</f>
        <v>0</v>
      </c>
      <c r="K9" s="12"/>
      <c r="L9" s="9"/>
      <c r="M9" s="49"/>
      <c r="N9" s="11" t="s">
        <v>5</v>
      </c>
      <c r="O9" s="15">
        <v>5</v>
      </c>
      <c r="P9" s="10"/>
      <c r="Q9" s="42">
        <f>M9*5</f>
        <v>0</v>
      </c>
      <c r="R9" s="10"/>
      <c r="S9" s="16"/>
      <c r="T9" s="10"/>
      <c r="U9" s="14">
        <f>ROUNDDOWN(Q9/100,0)</f>
        <v>0</v>
      </c>
      <c r="V9" s="12"/>
    </row>
    <row r="10" spans="1:22" ht="7.5" customHeight="1" x14ac:dyDescent="0.25">
      <c r="A10" s="9"/>
      <c r="B10" s="10"/>
      <c r="C10" s="11"/>
      <c r="D10" s="10"/>
      <c r="E10" s="10"/>
      <c r="F10" s="10"/>
      <c r="G10" s="10"/>
      <c r="H10" s="10"/>
      <c r="I10" s="10"/>
      <c r="J10" s="10"/>
      <c r="K10" s="12"/>
      <c r="L10" s="9"/>
      <c r="M10" s="10"/>
      <c r="N10" s="11"/>
      <c r="O10" s="10"/>
      <c r="P10" s="10"/>
      <c r="Q10" s="10"/>
      <c r="R10" s="10"/>
      <c r="S10" s="10"/>
      <c r="T10" s="10"/>
      <c r="U10" s="10"/>
      <c r="V10" s="12"/>
    </row>
    <row r="11" spans="1:22" x14ac:dyDescent="0.25">
      <c r="A11" s="9"/>
      <c r="B11" s="49"/>
      <c r="C11" s="11" t="s">
        <v>5</v>
      </c>
      <c r="D11" s="10" t="s">
        <v>11</v>
      </c>
      <c r="E11" s="10"/>
      <c r="F11" s="41">
        <f>B11*0.02</f>
        <v>0</v>
      </c>
      <c r="G11" s="10"/>
      <c r="H11" s="16"/>
      <c r="I11" s="10"/>
      <c r="J11" s="14">
        <f>ROUNDDOWN(F11/1,0)</f>
        <v>0</v>
      </c>
      <c r="K11" s="12"/>
      <c r="L11" s="9"/>
      <c r="M11" s="49"/>
      <c r="N11" s="11" t="s">
        <v>5</v>
      </c>
      <c r="O11" s="15">
        <v>10</v>
      </c>
      <c r="P11" s="10"/>
      <c r="Q11" s="42">
        <f>M11*10</f>
        <v>0</v>
      </c>
      <c r="R11" s="10"/>
      <c r="S11" s="17"/>
      <c r="T11" s="10"/>
      <c r="U11" s="14">
        <f>ROUNDDOWN(Q11/200,0)</f>
        <v>0</v>
      </c>
      <c r="V11" s="12"/>
    </row>
    <row r="12" spans="1:22" ht="7.5" customHeight="1" x14ac:dyDescent="0.25">
      <c r="A12" s="9"/>
      <c r="B12" s="10"/>
      <c r="C12" s="11"/>
      <c r="D12" s="10"/>
      <c r="E12" s="10"/>
      <c r="F12" s="10"/>
      <c r="G12" s="10"/>
      <c r="H12" s="10"/>
      <c r="I12" s="10"/>
      <c r="J12" s="10"/>
      <c r="K12" s="12"/>
      <c r="L12" s="9"/>
      <c r="M12" s="10"/>
      <c r="N12" s="11"/>
      <c r="O12" s="10"/>
      <c r="P12" s="10"/>
      <c r="Q12" s="10"/>
      <c r="R12" s="10"/>
      <c r="S12" s="10"/>
      <c r="T12" s="10"/>
      <c r="U12" s="10"/>
      <c r="V12" s="12"/>
    </row>
    <row r="13" spans="1:22" x14ac:dyDescent="0.25">
      <c r="A13" s="9"/>
      <c r="B13" s="49"/>
      <c r="C13" s="11" t="s">
        <v>5</v>
      </c>
      <c r="D13" s="10" t="s">
        <v>12</v>
      </c>
      <c r="E13" s="10"/>
      <c r="F13" s="41">
        <f>B13*0.05</f>
        <v>0</v>
      </c>
      <c r="G13" s="10"/>
      <c r="H13" s="17"/>
      <c r="I13" s="10"/>
      <c r="J13" s="14">
        <f>ROUNDDOWN(F13/2.5,0)</f>
        <v>0</v>
      </c>
      <c r="K13" s="12"/>
      <c r="L13" s="9"/>
      <c r="M13" s="49"/>
      <c r="N13" s="11" t="s">
        <v>5</v>
      </c>
      <c r="O13" s="15">
        <v>20</v>
      </c>
      <c r="P13" s="10"/>
      <c r="Q13" s="42">
        <f>M13*20</f>
        <v>0</v>
      </c>
      <c r="R13" s="10"/>
      <c r="S13" s="18"/>
      <c r="T13" s="10"/>
      <c r="U13" s="14">
        <f>ROUNDDOWN(Q13/400,0)</f>
        <v>0</v>
      </c>
      <c r="V13" s="12"/>
    </row>
    <row r="14" spans="1:22" ht="7.5" customHeight="1" x14ac:dyDescent="0.25">
      <c r="A14" s="9"/>
      <c r="B14" s="10"/>
      <c r="C14" s="11"/>
      <c r="D14" s="10"/>
      <c r="E14" s="10"/>
      <c r="F14" s="10"/>
      <c r="G14" s="10"/>
      <c r="H14" s="10"/>
      <c r="I14" s="10"/>
      <c r="J14" s="10"/>
      <c r="K14" s="12"/>
      <c r="L14" s="9"/>
      <c r="M14" s="10"/>
      <c r="N14" s="11"/>
      <c r="O14" s="10"/>
      <c r="P14" s="10"/>
      <c r="Q14" s="10"/>
      <c r="R14" s="10"/>
      <c r="S14" s="10"/>
      <c r="T14" s="10"/>
      <c r="U14" s="10"/>
      <c r="V14" s="12"/>
    </row>
    <row r="15" spans="1:22" x14ac:dyDescent="0.25">
      <c r="A15" s="9"/>
      <c r="B15" s="49"/>
      <c r="C15" s="11" t="s">
        <v>5</v>
      </c>
      <c r="D15" s="10" t="s">
        <v>13</v>
      </c>
      <c r="E15" s="10"/>
      <c r="F15" s="41">
        <f>B15*0.1</f>
        <v>0</v>
      </c>
      <c r="G15" s="10"/>
      <c r="H15" s="18"/>
      <c r="I15" s="10"/>
      <c r="J15" s="14">
        <f>ROUNDDOWN(F15/4,0)</f>
        <v>0</v>
      </c>
      <c r="K15" s="12"/>
      <c r="L15" s="9"/>
      <c r="M15" s="49"/>
      <c r="N15" s="11" t="s">
        <v>5</v>
      </c>
      <c r="O15" s="15">
        <v>50</v>
      </c>
      <c r="P15" s="10"/>
      <c r="Q15" s="42">
        <f>M15*50</f>
        <v>0</v>
      </c>
      <c r="R15" s="10"/>
      <c r="S15" s="19"/>
      <c r="T15" s="10"/>
      <c r="U15" s="14">
        <f>ROUNDDOWN(Q15/1000,0)</f>
        <v>0</v>
      </c>
      <c r="V15" s="12"/>
    </row>
    <row r="16" spans="1:22" ht="7.5" customHeight="1" x14ac:dyDescent="0.25">
      <c r="A16" s="9"/>
      <c r="B16" s="10"/>
      <c r="C16" s="11"/>
      <c r="D16" s="10"/>
      <c r="E16" s="10"/>
      <c r="F16" s="10"/>
      <c r="G16" s="10"/>
      <c r="H16" s="10"/>
      <c r="I16" s="10"/>
      <c r="J16" s="10"/>
      <c r="K16" s="12"/>
      <c r="L16" s="9"/>
      <c r="M16" s="10"/>
      <c r="N16" s="11"/>
      <c r="O16" s="10"/>
      <c r="P16" s="10"/>
      <c r="Q16" s="10"/>
      <c r="R16" s="10"/>
      <c r="S16" s="10"/>
      <c r="T16" s="10"/>
      <c r="U16" s="10"/>
      <c r="V16" s="12"/>
    </row>
    <row r="17" spans="1:22" x14ac:dyDescent="0.25">
      <c r="A17" s="9"/>
      <c r="B17" s="49"/>
      <c r="C17" s="11" t="s">
        <v>5</v>
      </c>
      <c r="D17" s="10" t="s">
        <v>14</v>
      </c>
      <c r="E17" s="10"/>
      <c r="F17" s="41">
        <f>B17*0.2</f>
        <v>0</v>
      </c>
      <c r="G17" s="10"/>
      <c r="H17" s="19"/>
      <c r="I17" s="10"/>
      <c r="J17" s="14">
        <f>ROUNDDOWN(F17/8,0)</f>
        <v>0</v>
      </c>
      <c r="K17" s="12"/>
      <c r="L17" s="9"/>
      <c r="M17" s="49"/>
      <c r="N17" s="11" t="s">
        <v>5</v>
      </c>
      <c r="O17" s="15">
        <v>100</v>
      </c>
      <c r="P17" s="10"/>
      <c r="Q17" s="42">
        <f>M17*100</f>
        <v>0</v>
      </c>
      <c r="R17" s="10"/>
      <c r="S17" s="20"/>
      <c r="T17" s="10"/>
      <c r="U17" s="14">
        <f>ROUNDDOWN(Q17/2000,0)</f>
        <v>0</v>
      </c>
      <c r="V17" s="12"/>
    </row>
    <row r="18" spans="1:22" ht="7.5" customHeight="1" x14ac:dyDescent="0.25">
      <c r="A18" s="9"/>
      <c r="B18" s="10"/>
      <c r="C18" s="11"/>
      <c r="D18" s="10"/>
      <c r="E18" s="10"/>
      <c r="F18" s="10"/>
      <c r="G18" s="10"/>
      <c r="H18" s="10"/>
      <c r="I18" s="10"/>
      <c r="J18" s="10"/>
      <c r="K18" s="12"/>
      <c r="L18" s="9"/>
      <c r="M18" s="10"/>
      <c r="N18" s="11"/>
      <c r="O18" s="10"/>
      <c r="P18" s="10"/>
      <c r="Q18" s="10"/>
      <c r="R18" s="10"/>
      <c r="S18" s="10"/>
      <c r="T18" s="10"/>
      <c r="U18" s="10"/>
      <c r="V18" s="12"/>
    </row>
    <row r="19" spans="1:22" x14ac:dyDescent="0.25">
      <c r="A19" s="9"/>
      <c r="B19" s="49"/>
      <c r="C19" s="11" t="s">
        <v>5</v>
      </c>
      <c r="D19" s="10" t="s">
        <v>15</v>
      </c>
      <c r="E19" s="10"/>
      <c r="F19" s="41">
        <f>B19*0.5</f>
        <v>0</v>
      </c>
      <c r="G19" s="10"/>
      <c r="H19" s="20"/>
      <c r="I19" s="10"/>
      <c r="J19" s="14">
        <f>ROUNDDOWN(F19/20,0)</f>
        <v>0</v>
      </c>
      <c r="K19" s="12"/>
      <c r="L19" s="9"/>
      <c r="M19" s="49"/>
      <c r="N19" s="11" t="s">
        <v>5</v>
      </c>
      <c r="O19" s="15">
        <v>200</v>
      </c>
      <c r="P19" s="10"/>
      <c r="Q19" s="42">
        <f>M19*200</f>
        <v>0</v>
      </c>
      <c r="R19" s="10"/>
      <c r="S19" s="21"/>
      <c r="T19" s="10"/>
      <c r="U19" s="14">
        <f>ROUNDDOWN(Q19/4000,0)</f>
        <v>0</v>
      </c>
      <c r="V19" s="12"/>
    </row>
    <row r="20" spans="1:22" ht="7.5" customHeight="1" x14ac:dyDescent="0.25">
      <c r="A20" s="9"/>
      <c r="B20" s="10"/>
      <c r="C20" s="11"/>
      <c r="D20" s="10"/>
      <c r="E20" s="10"/>
      <c r="F20" s="10"/>
      <c r="G20" s="10"/>
      <c r="H20" s="10"/>
      <c r="I20" s="10"/>
      <c r="J20" s="10"/>
      <c r="K20" s="12"/>
      <c r="L20" s="9"/>
      <c r="M20" s="10"/>
      <c r="N20" s="11"/>
      <c r="O20" s="10"/>
      <c r="P20" s="10"/>
      <c r="Q20" s="10"/>
      <c r="R20" s="10"/>
      <c r="S20" s="10"/>
      <c r="T20" s="10"/>
      <c r="U20" s="10"/>
      <c r="V20" s="12"/>
    </row>
    <row r="21" spans="1:22" x14ac:dyDescent="0.25">
      <c r="A21" s="9"/>
      <c r="B21" s="49"/>
      <c r="C21" s="11" t="s">
        <v>5</v>
      </c>
      <c r="D21" s="10" t="s">
        <v>6</v>
      </c>
      <c r="E21" s="10"/>
      <c r="F21" s="41">
        <f>B21*1</f>
        <v>0</v>
      </c>
      <c r="G21" s="10"/>
      <c r="H21" s="21"/>
      <c r="I21" s="10"/>
      <c r="J21" s="14">
        <f>ROUNDDOWN(F21/25,0)</f>
        <v>0</v>
      </c>
      <c r="K21" s="12"/>
      <c r="L21" s="9"/>
      <c r="M21" s="49"/>
      <c r="N21" s="11" t="s">
        <v>5</v>
      </c>
      <c r="O21" s="15">
        <v>500</v>
      </c>
      <c r="P21" s="10"/>
      <c r="Q21" s="42">
        <f>M21*500</f>
        <v>0</v>
      </c>
      <c r="R21" s="10"/>
      <c r="S21" s="22"/>
      <c r="T21" s="10"/>
      <c r="U21" s="14">
        <f>ROUNDDOWN(Q21/10000,0)</f>
        <v>0</v>
      </c>
      <c r="V21" s="12"/>
    </row>
    <row r="22" spans="1:22" ht="7.5" customHeight="1" x14ac:dyDescent="0.25">
      <c r="A22" s="9"/>
      <c r="B22" s="10"/>
      <c r="C22" s="11"/>
      <c r="D22" s="10"/>
      <c r="E22" s="10"/>
      <c r="F22" s="10"/>
      <c r="G22" s="10"/>
      <c r="H22" s="10"/>
      <c r="I22" s="10"/>
      <c r="J22" s="10"/>
      <c r="K22" s="12"/>
      <c r="L22" s="9"/>
      <c r="M22" s="10"/>
      <c r="N22" s="10"/>
      <c r="O22" s="10"/>
      <c r="P22" s="10"/>
      <c r="Q22" s="10"/>
      <c r="R22" s="10"/>
      <c r="S22" s="10"/>
      <c r="T22" s="10"/>
      <c r="U22" s="10"/>
      <c r="V22" s="12"/>
    </row>
    <row r="23" spans="1:22" x14ac:dyDescent="0.25">
      <c r="A23" s="9"/>
      <c r="B23" s="49"/>
      <c r="C23" s="11" t="s">
        <v>5</v>
      </c>
      <c r="D23" s="10" t="s">
        <v>7</v>
      </c>
      <c r="E23" s="10"/>
      <c r="F23" s="41">
        <f>B23*2</f>
        <v>0</v>
      </c>
      <c r="G23" s="10"/>
      <c r="H23" s="22"/>
      <c r="I23" s="10"/>
      <c r="J23" s="14">
        <f>ROUNDDOWN(F23/50,0)</f>
        <v>0</v>
      </c>
      <c r="K23" s="12"/>
      <c r="L23" s="9"/>
      <c r="M23" s="10"/>
      <c r="N23" s="10"/>
      <c r="O23" s="10"/>
      <c r="P23" s="10"/>
      <c r="Q23" s="10"/>
      <c r="R23" s="10"/>
      <c r="S23" s="10"/>
      <c r="T23" s="10"/>
      <c r="U23" s="10"/>
      <c r="V23" s="12"/>
    </row>
    <row r="24" spans="1:22" ht="20.25" customHeight="1" x14ac:dyDescent="0.25">
      <c r="A24" s="9"/>
      <c r="B24" s="10"/>
      <c r="C24" s="11"/>
      <c r="D24" s="10"/>
      <c r="E24" s="10"/>
      <c r="F24" s="10"/>
      <c r="G24" s="10"/>
      <c r="H24" s="10"/>
      <c r="I24" s="10"/>
      <c r="J24" s="10"/>
      <c r="K24" s="12"/>
      <c r="L24" s="9"/>
      <c r="M24" s="10"/>
      <c r="N24" s="10"/>
      <c r="O24" s="10"/>
      <c r="P24" s="10"/>
      <c r="Q24" s="10"/>
      <c r="R24" s="10"/>
      <c r="S24" s="10"/>
      <c r="T24" s="10"/>
      <c r="U24" s="10"/>
      <c r="V24" s="12"/>
    </row>
    <row r="25" spans="1:22" ht="18.75" x14ac:dyDescent="0.25">
      <c r="A25" s="9"/>
      <c r="B25" s="6" t="s">
        <v>8</v>
      </c>
      <c r="C25" s="11"/>
      <c r="D25" s="10"/>
      <c r="E25" s="83">
        <f>F9+F11+F13+F15+F17+F19+F21+F23</f>
        <v>0</v>
      </c>
      <c r="F25" s="83"/>
      <c r="G25" s="10"/>
      <c r="H25" s="10"/>
      <c r="I25" s="10"/>
      <c r="J25" s="10"/>
      <c r="K25" s="12"/>
      <c r="L25" s="9"/>
      <c r="M25" s="6" t="s">
        <v>9</v>
      </c>
      <c r="N25" s="10"/>
      <c r="O25" s="10"/>
      <c r="P25" s="82">
        <f>Q9+Q11+Q13+Q15+Q17+Q19+Q21</f>
        <v>0</v>
      </c>
      <c r="Q25" s="82"/>
      <c r="R25" s="10"/>
      <c r="S25" s="10"/>
      <c r="T25" s="10"/>
      <c r="U25" s="10"/>
      <c r="V25" s="12"/>
    </row>
    <row r="26" spans="1:22" x14ac:dyDescent="0.25">
      <c r="A26" s="23"/>
      <c r="B26" s="24"/>
      <c r="C26" s="25"/>
      <c r="D26" s="24"/>
      <c r="E26" s="24"/>
      <c r="F26" s="24"/>
      <c r="G26" s="24"/>
      <c r="H26" s="24"/>
      <c r="I26" s="24"/>
      <c r="J26" s="24"/>
      <c r="K26" s="26"/>
      <c r="L26" s="23"/>
      <c r="M26" s="24"/>
      <c r="N26" s="24"/>
      <c r="O26" s="24"/>
      <c r="P26" s="24"/>
      <c r="Q26" s="24"/>
      <c r="R26" s="24"/>
      <c r="S26" s="24"/>
      <c r="T26" s="24"/>
      <c r="U26" s="24"/>
      <c r="V26" s="26"/>
    </row>
    <row r="27" spans="1:22" x14ac:dyDescent="0.25">
      <c r="A27" s="27"/>
      <c r="B27" s="28"/>
      <c r="C27" s="29"/>
      <c r="D27" s="28"/>
      <c r="E27" s="28"/>
      <c r="F27" s="28"/>
      <c r="G27" s="28"/>
      <c r="H27" s="28"/>
      <c r="I27" s="28"/>
      <c r="J27" s="28"/>
      <c r="K27" s="28"/>
      <c r="L27" s="28"/>
      <c r="M27" s="28"/>
      <c r="N27" s="28"/>
      <c r="O27" s="28"/>
      <c r="P27" s="28"/>
      <c r="Q27" s="28"/>
      <c r="R27" s="28"/>
      <c r="S27" s="28"/>
      <c r="T27" s="28"/>
      <c r="U27" s="28"/>
      <c r="V27" s="30"/>
    </row>
    <row r="28" spans="1:22" ht="18.75" x14ac:dyDescent="0.25">
      <c r="A28" s="31"/>
      <c r="B28" s="7" t="s">
        <v>20</v>
      </c>
      <c r="C28" s="33"/>
      <c r="D28" s="32"/>
      <c r="E28" s="82">
        <f>E25+P25</f>
        <v>0</v>
      </c>
      <c r="F28" s="82"/>
      <c r="G28" s="32"/>
      <c r="H28" s="32"/>
      <c r="I28" s="32"/>
      <c r="J28" s="32"/>
      <c r="K28" s="32"/>
      <c r="L28" s="32"/>
      <c r="M28" s="32"/>
      <c r="N28" s="32"/>
      <c r="O28" s="32"/>
      <c r="P28" s="32"/>
      <c r="Q28" s="32"/>
      <c r="R28" s="32"/>
      <c r="S28" s="32"/>
      <c r="T28" s="32"/>
      <c r="U28" s="32"/>
      <c r="V28" s="34"/>
    </row>
    <row r="29" spans="1:22" x14ac:dyDescent="0.25">
      <c r="A29" s="35"/>
      <c r="B29" s="36"/>
      <c r="C29" s="37"/>
      <c r="D29" s="36"/>
      <c r="E29" s="36"/>
      <c r="F29" s="36"/>
      <c r="G29" s="36"/>
      <c r="H29" s="36"/>
      <c r="I29" s="36"/>
      <c r="J29" s="36"/>
      <c r="K29" s="36"/>
      <c r="L29" s="36"/>
      <c r="M29" s="36"/>
      <c r="N29" s="36"/>
      <c r="O29" s="36"/>
      <c r="P29" s="36"/>
      <c r="Q29" s="36"/>
      <c r="R29" s="36"/>
      <c r="S29" s="36"/>
      <c r="T29" s="36"/>
      <c r="U29" s="36"/>
      <c r="V29" s="38"/>
    </row>
  </sheetData>
  <sheetProtection sheet="1" objects="1" scenarios="1" selectLockedCells="1"/>
  <mergeCells count="7">
    <mergeCell ref="E25:F25"/>
    <mergeCell ref="P25:Q25"/>
    <mergeCell ref="E28:F28"/>
    <mergeCell ref="A1:B1"/>
    <mergeCell ref="D1:E1"/>
    <mergeCell ref="M3:N4"/>
    <mergeCell ref="P3:Q4"/>
  </mergeCells>
  <pageMargins left="0.70000000000000007" right="0.70000000000000007" top="0.75" bottom="0.75" header="0.30000000000000004" footer="0.30000000000000004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0" r:id="rId3" name="Button 2">
              <controlPr defaultSize="0" print="0" autoFill="0" autoPict="0" macro="[0]!miseazero">
                <anchor moveWithCells="1" sizeWithCells="1">
                  <from>
                    <xdr:col>14</xdr:col>
                    <xdr:colOff>552450</xdr:colOff>
                    <xdr:row>27</xdr:row>
                    <xdr:rowOff>0</xdr:rowOff>
                  </from>
                  <to>
                    <xdr:col>17</xdr:col>
                    <xdr:colOff>0</xdr:colOff>
                    <xdr:row>28</xdr:row>
                    <xdr:rowOff>28575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tabColor theme="6" tint="0.59999389629810485"/>
  </sheetPr>
  <dimension ref="A1:V29"/>
  <sheetViews>
    <sheetView workbookViewId="0">
      <selection activeCell="B3" sqref="B3"/>
    </sheetView>
  </sheetViews>
  <sheetFormatPr baseColWidth="10" defaultRowHeight="12.75" x14ac:dyDescent="0.25"/>
  <cols>
    <col min="1" max="1" width="6.42578125" style="8" customWidth="1"/>
    <col min="2" max="2" width="11.42578125" style="8" customWidth="1"/>
    <col min="3" max="3" width="6.42578125" style="39" customWidth="1"/>
    <col min="4" max="4" width="11.42578125" style="8" customWidth="1"/>
    <col min="5" max="5" width="6.42578125" style="8" customWidth="1"/>
    <col min="6" max="6" width="11.42578125" style="8" customWidth="1"/>
    <col min="7" max="7" width="6.42578125" style="8" customWidth="1"/>
    <col min="8" max="8" width="11.42578125" style="8" customWidth="1"/>
    <col min="9" max="9" width="6.42578125" style="8" customWidth="1"/>
    <col min="10" max="10" width="11.42578125" style="8" customWidth="1"/>
    <col min="11" max="12" width="6.42578125" style="8" customWidth="1"/>
    <col min="13" max="13" width="11.42578125" style="8" customWidth="1"/>
    <col min="14" max="14" width="6.42578125" style="8" customWidth="1"/>
    <col min="15" max="15" width="8.5703125" style="8" customWidth="1"/>
    <col min="16" max="16" width="6.42578125" style="8" customWidth="1"/>
    <col min="17" max="17" width="11.42578125" style="8"/>
    <col min="18" max="18" width="6.42578125" style="8" customWidth="1"/>
    <col min="19" max="19" width="11.42578125" style="8"/>
    <col min="20" max="20" width="6.42578125" style="8" customWidth="1"/>
    <col min="21" max="21" width="12.140625" style="8" bestFit="1" customWidth="1"/>
    <col min="22" max="22" width="6.42578125" style="8" customWidth="1"/>
    <col min="23" max="16384" width="11.42578125" style="8"/>
  </cols>
  <sheetData>
    <row r="1" spans="1:22" s="40" customFormat="1" ht="22.5" customHeight="1" x14ac:dyDescent="0.25">
      <c r="A1" s="74" t="s">
        <v>23</v>
      </c>
      <c r="B1" s="75"/>
      <c r="C1" s="48"/>
      <c r="D1" s="76" t="s">
        <v>0</v>
      </c>
      <c r="E1" s="76"/>
      <c r="F1" s="48"/>
      <c r="G1" s="48"/>
      <c r="H1" s="48"/>
      <c r="I1" s="48"/>
      <c r="J1" s="48"/>
      <c r="K1" s="48"/>
      <c r="L1" s="48"/>
      <c r="M1" s="48"/>
      <c r="N1" s="48"/>
      <c r="O1" s="48"/>
      <c r="P1" s="48"/>
      <c r="Q1" s="48"/>
      <c r="R1" s="48"/>
      <c r="S1" s="48"/>
      <c r="T1" s="48"/>
      <c r="U1" s="71">
        <f>'Caisse 1'!U1</f>
        <v>41809</v>
      </c>
      <c r="V1" s="72"/>
    </row>
    <row r="2" spans="1:22" x14ac:dyDescent="0.25">
      <c r="A2" s="43"/>
      <c r="B2" s="43"/>
      <c r="C2" s="44"/>
      <c r="D2" s="43"/>
      <c r="E2" s="43"/>
      <c r="F2" s="43"/>
      <c r="G2" s="43"/>
      <c r="H2" s="43"/>
      <c r="I2" s="43"/>
      <c r="J2" s="43"/>
      <c r="K2" s="43"/>
      <c r="L2" s="43"/>
      <c r="M2" s="43"/>
      <c r="N2" s="43"/>
      <c r="O2" s="43"/>
      <c r="P2" s="43"/>
      <c r="Q2" s="43"/>
      <c r="R2" s="43"/>
      <c r="S2" s="43"/>
      <c r="T2" s="43"/>
      <c r="U2" s="43"/>
      <c r="V2" s="43"/>
    </row>
    <row r="3" spans="1:22" ht="15.75" customHeight="1" x14ac:dyDescent="0.25">
      <c r="A3" s="43"/>
      <c r="B3" s="50"/>
      <c r="C3" s="44"/>
      <c r="D3" s="45" t="s">
        <v>17</v>
      </c>
      <c r="E3" s="45" t="s">
        <v>18</v>
      </c>
      <c r="F3" s="47"/>
      <c r="G3" s="43"/>
      <c r="H3" s="43"/>
      <c r="I3" s="43"/>
      <c r="J3" s="43"/>
      <c r="K3" s="43"/>
      <c r="L3" s="43"/>
      <c r="M3" s="77" t="s">
        <v>21</v>
      </c>
      <c r="N3" s="77"/>
      <c r="O3" s="46"/>
      <c r="P3" s="78">
        <f>E28+F3+F5</f>
        <v>0</v>
      </c>
      <c r="Q3" s="79"/>
      <c r="R3" s="43"/>
      <c r="S3" s="43"/>
      <c r="T3" s="43"/>
      <c r="U3" s="43"/>
      <c r="V3" s="43"/>
    </row>
    <row r="4" spans="1:22" ht="12.75" customHeight="1" x14ac:dyDescent="0.25">
      <c r="A4" s="43"/>
      <c r="B4" s="43"/>
      <c r="C4" s="44"/>
      <c r="D4" s="43"/>
      <c r="E4" s="43"/>
      <c r="F4" s="43"/>
      <c r="G4" s="43"/>
      <c r="H4" s="43"/>
      <c r="I4" s="43"/>
      <c r="J4" s="43"/>
      <c r="K4" s="43"/>
      <c r="L4" s="43"/>
      <c r="M4" s="77"/>
      <c r="N4" s="77"/>
      <c r="O4" s="43"/>
      <c r="P4" s="80"/>
      <c r="Q4" s="81"/>
      <c r="R4" s="43"/>
      <c r="S4" s="43"/>
      <c r="T4" s="43"/>
      <c r="U4" s="43"/>
      <c r="V4" s="43"/>
    </row>
    <row r="5" spans="1:22" ht="15.75" x14ac:dyDescent="0.25">
      <c r="A5" s="43"/>
      <c r="B5" s="43"/>
      <c r="C5" s="44"/>
      <c r="D5" s="45" t="s">
        <v>19</v>
      </c>
      <c r="E5" s="45" t="s">
        <v>18</v>
      </c>
      <c r="F5" s="47"/>
      <c r="G5" s="43"/>
      <c r="H5" s="43"/>
      <c r="I5" s="43"/>
      <c r="J5" s="43"/>
      <c r="K5" s="43"/>
      <c r="L5" s="43"/>
      <c r="M5" s="43"/>
      <c r="N5" s="43"/>
      <c r="O5" s="43"/>
      <c r="P5" s="43"/>
      <c r="Q5" s="43"/>
      <c r="R5" s="43"/>
      <c r="S5" s="43"/>
      <c r="T5" s="43"/>
      <c r="U5" s="43"/>
      <c r="V5" s="43"/>
    </row>
    <row r="6" spans="1:22" x14ac:dyDescent="0.25">
      <c r="A6" s="43"/>
      <c r="B6" s="43"/>
      <c r="C6" s="44"/>
      <c r="D6" s="43"/>
      <c r="E6" s="43"/>
      <c r="F6" s="43"/>
      <c r="G6" s="43"/>
      <c r="H6" s="43"/>
      <c r="I6" s="43"/>
      <c r="J6" s="43"/>
      <c r="K6" s="43"/>
      <c r="L6" s="43"/>
      <c r="M6" s="43"/>
      <c r="N6" s="43"/>
      <c r="O6" s="43"/>
      <c r="P6" s="43"/>
      <c r="Q6" s="43"/>
      <c r="R6" s="43"/>
      <c r="S6" s="43"/>
      <c r="T6" s="43"/>
      <c r="U6" s="43"/>
      <c r="V6" s="43"/>
    </row>
    <row r="7" spans="1:22" s="5" customFormat="1" ht="23.25" customHeight="1" x14ac:dyDescent="0.25">
      <c r="A7" s="1" t="s">
        <v>1</v>
      </c>
      <c r="B7" s="2"/>
      <c r="C7" s="3"/>
      <c r="D7" s="2"/>
      <c r="E7" s="2"/>
      <c r="F7" s="2"/>
      <c r="G7" s="2"/>
      <c r="H7" s="2" t="s">
        <v>2</v>
      </c>
      <c r="I7" s="2"/>
      <c r="J7" s="2"/>
      <c r="K7" s="4"/>
      <c r="L7" s="1" t="s">
        <v>3</v>
      </c>
      <c r="M7" s="2"/>
      <c r="N7" s="2"/>
      <c r="O7" s="2"/>
      <c r="P7" s="2"/>
      <c r="Q7" s="2"/>
      <c r="R7" s="2"/>
      <c r="S7" s="2" t="s">
        <v>4</v>
      </c>
      <c r="T7" s="2"/>
      <c r="U7" s="2"/>
      <c r="V7" s="4"/>
    </row>
    <row r="8" spans="1:22" x14ac:dyDescent="0.25">
      <c r="A8" s="9"/>
      <c r="B8" s="10"/>
      <c r="C8" s="11"/>
      <c r="D8" s="10"/>
      <c r="E8" s="10"/>
      <c r="F8" s="10"/>
      <c r="G8" s="10"/>
      <c r="H8" s="10"/>
      <c r="I8" s="10"/>
      <c r="J8" s="10"/>
      <c r="K8" s="12"/>
      <c r="L8" s="9"/>
      <c r="M8" s="10"/>
      <c r="N8" s="10"/>
      <c r="O8" s="10"/>
      <c r="P8" s="10"/>
      <c r="Q8" s="10"/>
      <c r="R8" s="10"/>
      <c r="S8" s="10"/>
      <c r="T8" s="10"/>
      <c r="U8" s="10"/>
      <c r="V8" s="12"/>
    </row>
    <row r="9" spans="1:22" x14ac:dyDescent="0.25">
      <c r="A9" s="9"/>
      <c r="B9" s="49"/>
      <c r="C9" s="11" t="s">
        <v>5</v>
      </c>
      <c r="D9" s="10" t="s">
        <v>10</v>
      </c>
      <c r="E9" s="10"/>
      <c r="F9" s="41">
        <f>B9*0.01</f>
        <v>0</v>
      </c>
      <c r="G9" s="10"/>
      <c r="H9" s="13"/>
      <c r="I9" s="10"/>
      <c r="J9" s="14">
        <f>ROUNDDOWN(F9/0.5,0)</f>
        <v>0</v>
      </c>
      <c r="K9" s="12"/>
      <c r="L9" s="9"/>
      <c r="M9" s="49"/>
      <c r="N9" s="11" t="s">
        <v>5</v>
      </c>
      <c r="O9" s="15">
        <v>5</v>
      </c>
      <c r="P9" s="10"/>
      <c r="Q9" s="42">
        <f>M9*5</f>
        <v>0</v>
      </c>
      <c r="R9" s="10"/>
      <c r="S9" s="16"/>
      <c r="T9" s="10"/>
      <c r="U9" s="14">
        <f>ROUNDDOWN(Q9/100,0)</f>
        <v>0</v>
      </c>
      <c r="V9" s="12"/>
    </row>
    <row r="10" spans="1:22" ht="7.5" customHeight="1" x14ac:dyDescent="0.25">
      <c r="A10" s="9"/>
      <c r="B10" s="10"/>
      <c r="C10" s="11"/>
      <c r="D10" s="10"/>
      <c r="E10" s="10"/>
      <c r="F10" s="10"/>
      <c r="G10" s="10"/>
      <c r="H10" s="10"/>
      <c r="I10" s="10"/>
      <c r="J10" s="10"/>
      <c r="K10" s="12"/>
      <c r="L10" s="9"/>
      <c r="M10" s="10"/>
      <c r="N10" s="11"/>
      <c r="O10" s="10"/>
      <c r="P10" s="10"/>
      <c r="Q10" s="10"/>
      <c r="R10" s="10"/>
      <c r="S10" s="10"/>
      <c r="T10" s="10"/>
      <c r="U10" s="10"/>
      <c r="V10" s="12"/>
    </row>
    <row r="11" spans="1:22" x14ac:dyDescent="0.25">
      <c r="A11" s="9"/>
      <c r="B11" s="49"/>
      <c r="C11" s="11" t="s">
        <v>5</v>
      </c>
      <c r="D11" s="10" t="s">
        <v>11</v>
      </c>
      <c r="E11" s="10"/>
      <c r="F11" s="41">
        <f>B11*0.02</f>
        <v>0</v>
      </c>
      <c r="G11" s="10"/>
      <c r="H11" s="16"/>
      <c r="I11" s="10"/>
      <c r="J11" s="14">
        <f>ROUNDDOWN(F11/1,0)</f>
        <v>0</v>
      </c>
      <c r="K11" s="12"/>
      <c r="L11" s="9"/>
      <c r="M11" s="49"/>
      <c r="N11" s="11" t="s">
        <v>5</v>
      </c>
      <c r="O11" s="15">
        <v>10</v>
      </c>
      <c r="P11" s="10"/>
      <c r="Q11" s="42">
        <f>M11*10</f>
        <v>0</v>
      </c>
      <c r="R11" s="10"/>
      <c r="S11" s="17"/>
      <c r="T11" s="10"/>
      <c r="U11" s="14">
        <f>ROUNDDOWN(Q11/200,0)</f>
        <v>0</v>
      </c>
      <c r="V11" s="12"/>
    </row>
    <row r="12" spans="1:22" ht="7.5" customHeight="1" x14ac:dyDescent="0.25">
      <c r="A12" s="9"/>
      <c r="B12" s="10"/>
      <c r="C12" s="11"/>
      <c r="D12" s="10"/>
      <c r="E12" s="10"/>
      <c r="F12" s="10"/>
      <c r="G12" s="10"/>
      <c r="H12" s="10"/>
      <c r="I12" s="10"/>
      <c r="J12" s="10"/>
      <c r="K12" s="12"/>
      <c r="L12" s="9"/>
      <c r="M12" s="10"/>
      <c r="N12" s="11"/>
      <c r="O12" s="10"/>
      <c r="P12" s="10"/>
      <c r="Q12" s="10"/>
      <c r="R12" s="10"/>
      <c r="S12" s="10"/>
      <c r="T12" s="10"/>
      <c r="U12" s="10"/>
      <c r="V12" s="12"/>
    </row>
    <row r="13" spans="1:22" x14ac:dyDescent="0.25">
      <c r="A13" s="9"/>
      <c r="B13" s="49"/>
      <c r="C13" s="11" t="s">
        <v>5</v>
      </c>
      <c r="D13" s="10" t="s">
        <v>12</v>
      </c>
      <c r="E13" s="10"/>
      <c r="F13" s="41">
        <f>B13*0.05</f>
        <v>0</v>
      </c>
      <c r="G13" s="10"/>
      <c r="H13" s="17"/>
      <c r="I13" s="10"/>
      <c r="J13" s="14">
        <f>ROUNDDOWN(F13/2.5,0)</f>
        <v>0</v>
      </c>
      <c r="K13" s="12"/>
      <c r="L13" s="9"/>
      <c r="M13" s="49"/>
      <c r="N13" s="11" t="s">
        <v>5</v>
      </c>
      <c r="O13" s="15">
        <v>20</v>
      </c>
      <c r="P13" s="10"/>
      <c r="Q13" s="42">
        <f>M13*20</f>
        <v>0</v>
      </c>
      <c r="R13" s="10"/>
      <c r="S13" s="18"/>
      <c r="T13" s="10"/>
      <c r="U13" s="14">
        <f>ROUNDDOWN(Q13/400,0)</f>
        <v>0</v>
      </c>
      <c r="V13" s="12"/>
    </row>
    <row r="14" spans="1:22" ht="7.5" customHeight="1" x14ac:dyDescent="0.25">
      <c r="A14" s="9"/>
      <c r="B14" s="10"/>
      <c r="C14" s="11"/>
      <c r="D14" s="10"/>
      <c r="E14" s="10"/>
      <c r="F14" s="10"/>
      <c r="G14" s="10"/>
      <c r="H14" s="10"/>
      <c r="I14" s="10"/>
      <c r="J14" s="10"/>
      <c r="K14" s="12"/>
      <c r="L14" s="9"/>
      <c r="M14" s="10"/>
      <c r="N14" s="11"/>
      <c r="O14" s="10"/>
      <c r="P14" s="10"/>
      <c r="Q14" s="10"/>
      <c r="R14" s="10"/>
      <c r="S14" s="10"/>
      <c r="T14" s="10"/>
      <c r="U14" s="10"/>
      <c r="V14" s="12"/>
    </row>
    <row r="15" spans="1:22" x14ac:dyDescent="0.25">
      <c r="A15" s="9"/>
      <c r="B15" s="49"/>
      <c r="C15" s="11" t="s">
        <v>5</v>
      </c>
      <c r="D15" s="10" t="s">
        <v>13</v>
      </c>
      <c r="E15" s="10"/>
      <c r="F15" s="41">
        <f>B15*0.1</f>
        <v>0</v>
      </c>
      <c r="G15" s="10"/>
      <c r="H15" s="18"/>
      <c r="I15" s="10"/>
      <c r="J15" s="14">
        <f>ROUNDDOWN(F15/4,0)</f>
        <v>0</v>
      </c>
      <c r="K15" s="12"/>
      <c r="L15" s="9"/>
      <c r="M15" s="49"/>
      <c r="N15" s="11" t="s">
        <v>5</v>
      </c>
      <c r="O15" s="15">
        <v>50</v>
      </c>
      <c r="P15" s="10"/>
      <c r="Q15" s="42">
        <f>M15*50</f>
        <v>0</v>
      </c>
      <c r="R15" s="10"/>
      <c r="S15" s="19"/>
      <c r="T15" s="10"/>
      <c r="U15" s="14">
        <f>ROUNDDOWN(Q15/1000,0)</f>
        <v>0</v>
      </c>
      <c r="V15" s="12"/>
    </row>
    <row r="16" spans="1:22" ht="7.5" customHeight="1" x14ac:dyDescent="0.25">
      <c r="A16" s="9"/>
      <c r="B16" s="10"/>
      <c r="C16" s="11"/>
      <c r="D16" s="10"/>
      <c r="E16" s="10"/>
      <c r="F16" s="10"/>
      <c r="G16" s="10"/>
      <c r="H16" s="10"/>
      <c r="I16" s="10"/>
      <c r="J16" s="10"/>
      <c r="K16" s="12"/>
      <c r="L16" s="9"/>
      <c r="M16" s="10"/>
      <c r="N16" s="11"/>
      <c r="O16" s="10"/>
      <c r="P16" s="10"/>
      <c r="Q16" s="10"/>
      <c r="R16" s="10"/>
      <c r="S16" s="10"/>
      <c r="T16" s="10"/>
      <c r="U16" s="10"/>
      <c r="V16" s="12"/>
    </row>
    <row r="17" spans="1:22" x14ac:dyDescent="0.25">
      <c r="A17" s="9"/>
      <c r="B17" s="49"/>
      <c r="C17" s="11" t="s">
        <v>5</v>
      </c>
      <c r="D17" s="10" t="s">
        <v>14</v>
      </c>
      <c r="E17" s="10"/>
      <c r="F17" s="41">
        <f>B17*0.2</f>
        <v>0</v>
      </c>
      <c r="G17" s="10"/>
      <c r="H17" s="19"/>
      <c r="I17" s="10"/>
      <c r="J17" s="14">
        <f>ROUNDDOWN(F17/8,0)</f>
        <v>0</v>
      </c>
      <c r="K17" s="12"/>
      <c r="L17" s="9"/>
      <c r="M17" s="49"/>
      <c r="N17" s="11" t="s">
        <v>5</v>
      </c>
      <c r="O17" s="15">
        <v>100</v>
      </c>
      <c r="P17" s="10"/>
      <c r="Q17" s="42">
        <f>M17*100</f>
        <v>0</v>
      </c>
      <c r="R17" s="10"/>
      <c r="S17" s="20"/>
      <c r="T17" s="10"/>
      <c r="U17" s="14">
        <f>ROUNDDOWN(Q17/2000,0)</f>
        <v>0</v>
      </c>
      <c r="V17" s="12"/>
    </row>
    <row r="18" spans="1:22" ht="7.5" customHeight="1" x14ac:dyDescent="0.25">
      <c r="A18" s="9"/>
      <c r="B18" s="10"/>
      <c r="C18" s="11"/>
      <c r="D18" s="10"/>
      <c r="E18" s="10"/>
      <c r="F18" s="10"/>
      <c r="G18" s="10"/>
      <c r="H18" s="10"/>
      <c r="I18" s="10"/>
      <c r="J18" s="10"/>
      <c r="K18" s="12"/>
      <c r="L18" s="9"/>
      <c r="M18" s="10"/>
      <c r="N18" s="11"/>
      <c r="O18" s="10"/>
      <c r="P18" s="10"/>
      <c r="Q18" s="10"/>
      <c r="R18" s="10"/>
      <c r="S18" s="10"/>
      <c r="T18" s="10"/>
      <c r="U18" s="10"/>
      <c r="V18" s="12"/>
    </row>
    <row r="19" spans="1:22" x14ac:dyDescent="0.25">
      <c r="A19" s="9"/>
      <c r="B19" s="49"/>
      <c r="C19" s="11" t="s">
        <v>5</v>
      </c>
      <c r="D19" s="10" t="s">
        <v>15</v>
      </c>
      <c r="E19" s="10"/>
      <c r="F19" s="41">
        <f>B19*0.5</f>
        <v>0</v>
      </c>
      <c r="G19" s="10"/>
      <c r="H19" s="20"/>
      <c r="I19" s="10"/>
      <c r="J19" s="14">
        <f>ROUNDDOWN(F19/20,0)</f>
        <v>0</v>
      </c>
      <c r="K19" s="12"/>
      <c r="L19" s="9"/>
      <c r="M19" s="49"/>
      <c r="N19" s="11" t="s">
        <v>5</v>
      </c>
      <c r="O19" s="15">
        <v>200</v>
      </c>
      <c r="P19" s="10"/>
      <c r="Q19" s="42">
        <f>M19*200</f>
        <v>0</v>
      </c>
      <c r="R19" s="10"/>
      <c r="S19" s="21"/>
      <c r="T19" s="10"/>
      <c r="U19" s="14">
        <f>ROUNDDOWN(Q19/4000,0)</f>
        <v>0</v>
      </c>
      <c r="V19" s="12"/>
    </row>
    <row r="20" spans="1:22" ht="7.5" customHeight="1" x14ac:dyDescent="0.25">
      <c r="A20" s="9"/>
      <c r="B20" s="10"/>
      <c r="C20" s="11"/>
      <c r="D20" s="10"/>
      <c r="E20" s="10"/>
      <c r="F20" s="10"/>
      <c r="G20" s="10"/>
      <c r="H20" s="10"/>
      <c r="I20" s="10"/>
      <c r="J20" s="10"/>
      <c r="K20" s="12"/>
      <c r="L20" s="9"/>
      <c r="M20" s="10"/>
      <c r="N20" s="11"/>
      <c r="O20" s="10"/>
      <c r="P20" s="10"/>
      <c r="Q20" s="10"/>
      <c r="R20" s="10"/>
      <c r="S20" s="10"/>
      <c r="T20" s="10"/>
      <c r="U20" s="10"/>
      <c r="V20" s="12"/>
    </row>
    <row r="21" spans="1:22" x14ac:dyDescent="0.25">
      <c r="A21" s="9"/>
      <c r="B21" s="49"/>
      <c r="C21" s="11" t="s">
        <v>5</v>
      </c>
      <c r="D21" s="10" t="s">
        <v>6</v>
      </c>
      <c r="E21" s="10"/>
      <c r="F21" s="41">
        <f>B21*1</f>
        <v>0</v>
      </c>
      <c r="G21" s="10"/>
      <c r="H21" s="21"/>
      <c r="I21" s="10"/>
      <c r="J21" s="14">
        <f>ROUNDDOWN(F21/25,0)</f>
        <v>0</v>
      </c>
      <c r="K21" s="12"/>
      <c r="L21" s="9"/>
      <c r="M21" s="49"/>
      <c r="N21" s="11" t="s">
        <v>5</v>
      </c>
      <c r="O21" s="15">
        <v>500</v>
      </c>
      <c r="P21" s="10"/>
      <c r="Q21" s="42">
        <f>M21*500</f>
        <v>0</v>
      </c>
      <c r="R21" s="10"/>
      <c r="S21" s="22"/>
      <c r="T21" s="10"/>
      <c r="U21" s="14">
        <f>ROUNDDOWN(Q21/10000,0)</f>
        <v>0</v>
      </c>
      <c r="V21" s="12"/>
    </row>
    <row r="22" spans="1:22" ht="7.5" customHeight="1" x14ac:dyDescent="0.25">
      <c r="A22" s="9"/>
      <c r="B22" s="10"/>
      <c r="C22" s="11"/>
      <c r="D22" s="10"/>
      <c r="E22" s="10"/>
      <c r="F22" s="10"/>
      <c r="G22" s="10"/>
      <c r="H22" s="10"/>
      <c r="I22" s="10"/>
      <c r="J22" s="10"/>
      <c r="K22" s="12"/>
      <c r="L22" s="9"/>
      <c r="M22" s="10"/>
      <c r="N22" s="10"/>
      <c r="O22" s="10"/>
      <c r="P22" s="10"/>
      <c r="Q22" s="10"/>
      <c r="R22" s="10"/>
      <c r="S22" s="10"/>
      <c r="T22" s="10"/>
      <c r="U22" s="10"/>
      <c r="V22" s="12"/>
    </row>
    <row r="23" spans="1:22" x14ac:dyDescent="0.25">
      <c r="A23" s="9"/>
      <c r="B23" s="49"/>
      <c r="C23" s="11" t="s">
        <v>5</v>
      </c>
      <c r="D23" s="10" t="s">
        <v>7</v>
      </c>
      <c r="E23" s="10"/>
      <c r="F23" s="41">
        <f>B23*2</f>
        <v>0</v>
      </c>
      <c r="G23" s="10"/>
      <c r="H23" s="22"/>
      <c r="I23" s="10"/>
      <c r="J23" s="14">
        <f>ROUNDDOWN(F23/50,0)</f>
        <v>0</v>
      </c>
      <c r="K23" s="12"/>
      <c r="L23" s="9"/>
      <c r="M23" s="10"/>
      <c r="N23" s="10"/>
      <c r="O23" s="10"/>
      <c r="P23" s="10"/>
      <c r="Q23" s="10"/>
      <c r="R23" s="10"/>
      <c r="S23" s="10"/>
      <c r="T23" s="10"/>
      <c r="U23" s="10"/>
      <c r="V23" s="12"/>
    </row>
    <row r="24" spans="1:22" ht="20.25" customHeight="1" x14ac:dyDescent="0.25">
      <c r="A24" s="9"/>
      <c r="B24" s="10"/>
      <c r="C24" s="11"/>
      <c r="D24" s="10"/>
      <c r="E24" s="10"/>
      <c r="F24" s="10"/>
      <c r="G24" s="10"/>
      <c r="H24" s="10"/>
      <c r="I24" s="10"/>
      <c r="J24" s="10"/>
      <c r="K24" s="12"/>
      <c r="L24" s="9"/>
      <c r="M24" s="10"/>
      <c r="N24" s="10"/>
      <c r="O24" s="10"/>
      <c r="P24" s="10"/>
      <c r="Q24" s="10"/>
      <c r="R24" s="10"/>
      <c r="S24" s="10"/>
      <c r="T24" s="10"/>
      <c r="U24" s="10"/>
      <c r="V24" s="12"/>
    </row>
    <row r="25" spans="1:22" ht="18.75" x14ac:dyDescent="0.25">
      <c r="A25" s="9"/>
      <c r="B25" s="6" t="s">
        <v>8</v>
      </c>
      <c r="C25" s="11"/>
      <c r="D25" s="10"/>
      <c r="E25" s="83">
        <f>F9+F11+F13+F15+F17+F19+F21+F23</f>
        <v>0</v>
      </c>
      <c r="F25" s="83"/>
      <c r="G25" s="10"/>
      <c r="H25" s="10"/>
      <c r="I25" s="10"/>
      <c r="J25" s="10"/>
      <c r="K25" s="12"/>
      <c r="L25" s="9"/>
      <c r="M25" s="6" t="s">
        <v>9</v>
      </c>
      <c r="N25" s="10"/>
      <c r="O25" s="10"/>
      <c r="P25" s="82">
        <f>Q9+Q11+Q13+Q15+Q17+Q19+Q21</f>
        <v>0</v>
      </c>
      <c r="Q25" s="82"/>
      <c r="R25" s="10"/>
      <c r="S25" s="10"/>
      <c r="T25" s="10"/>
      <c r="U25" s="10"/>
      <c r="V25" s="12"/>
    </row>
    <row r="26" spans="1:22" x14ac:dyDescent="0.25">
      <c r="A26" s="23"/>
      <c r="B26" s="24"/>
      <c r="C26" s="25"/>
      <c r="D26" s="24"/>
      <c r="E26" s="24"/>
      <c r="F26" s="24"/>
      <c r="G26" s="24"/>
      <c r="H26" s="24"/>
      <c r="I26" s="24"/>
      <c r="J26" s="24"/>
      <c r="K26" s="26"/>
      <c r="L26" s="23"/>
      <c r="M26" s="24"/>
      <c r="N26" s="24"/>
      <c r="O26" s="24"/>
      <c r="P26" s="24"/>
      <c r="Q26" s="24"/>
      <c r="R26" s="24"/>
      <c r="S26" s="24"/>
      <c r="T26" s="24"/>
      <c r="U26" s="24"/>
      <c r="V26" s="26"/>
    </row>
    <row r="27" spans="1:22" x14ac:dyDescent="0.25">
      <c r="A27" s="27"/>
      <c r="B27" s="28"/>
      <c r="C27" s="29"/>
      <c r="D27" s="28"/>
      <c r="E27" s="28"/>
      <c r="F27" s="28"/>
      <c r="G27" s="28"/>
      <c r="H27" s="28"/>
      <c r="I27" s="28"/>
      <c r="J27" s="28"/>
      <c r="K27" s="28"/>
      <c r="L27" s="28"/>
      <c r="M27" s="28"/>
      <c r="N27" s="28"/>
      <c r="O27" s="28"/>
      <c r="P27" s="28"/>
      <c r="Q27" s="28"/>
      <c r="R27" s="28"/>
      <c r="S27" s="28"/>
      <c r="T27" s="28"/>
      <c r="U27" s="28"/>
      <c r="V27" s="30"/>
    </row>
    <row r="28" spans="1:22" ht="18.75" x14ac:dyDescent="0.25">
      <c r="A28" s="31"/>
      <c r="B28" s="7" t="s">
        <v>20</v>
      </c>
      <c r="C28" s="33"/>
      <c r="D28" s="32"/>
      <c r="E28" s="82">
        <f>E25+P25</f>
        <v>0</v>
      </c>
      <c r="F28" s="82"/>
      <c r="G28" s="32"/>
      <c r="H28" s="32"/>
      <c r="I28" s="32"/>
      <c r="J28" s="32"/>
      <c r="K28" s="32"/>
      <c r="L28" s="32"/>
      <c r="M28" s="32"/>
      <c r="N28" s="32"/>
      <c r="O28" s="32"/>
      <c r="P28" s="32"/>
      <c r="Q28" s="32"/>
      <c r="R28" s="32"/>
      <c r="S28" s="32"/>
      <c r="T28" s="32"/>
      <c r="U28" s="32"/>
      <c r="V28" s="34"/>
    </row>
    <row r="29" spans="1:22" x14ac:dyDescent="0.25">
      <c r="A29" s="35"/>
      <c r="B29" s="36"/>
      <c r="C29" s="37"/>
      <c r="D29" s="36"/>
      <c r="E29" s="36"/>
      <c r="F29" s="36"/>
      <c r="G29" s="36"/>
      <c r="H29" s="36"/>
      <c r="I29" s="36"/>
      <c r="J29" s="36"/>
      <c r="K29" s="36"/>
      <c r="L29" s="36"/>
      <c r="M29" s="36"/>
      <c r="N29" s="36"/>
      <c r="O29" s="36"/>
      <c r="P29" s="36"/>
      <c r="Q29" s="36"/>
      <c r="R29" s="36"/>
      <c r="S29" s="36"/>
      <c r="T29" s="36"/>
      <c r="U29" s="36"/>
      <c r="V29" s="38"/>
    </row>
  </sheetData>
  <sheetProtection sheet="1" objects="1" scenarios="1" selectLockedCells="1"/>
  <mergeCells count="7">
    <mergeCell ref="E25:F25"/>
    <mergeCell ref="P25:Q25"/>
    <mergeCell ref="E28:F28"/>
    <mergeCell ref="A1:B1"/>
    <mergeCell ref="D1:E1"/>
    <mergeCell ref="M3:N4"/>
    <mergeCell ref="P3:Q4"/>
  </mergeCells>
  <pageMargins left="0.70000000000000007" right="0.70000000000000007" top="0.75" bottom="0.75" header="0.30000000000000004" footer="0.30000000000000004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5" r:id="rId3" name="Button 3">
              <controlPr defaultSize="0" print="0" autoFill="0" autoPict="0" macro="[0]!miseazero">
                <anchor moveWithCells="1" sizeWithCells="1">
                  <from>
                    <xdr:col>14</xdr:col>
                    <xdr:colOff>552450</xdr:colOff>
                    <xdr:row>27</xdr:row>
                    <xdr:rowOff>0</xdr:rowOff>
                  </from>
                  <to>
                    <xdr:col>17</xdr:col>
                    <xdr:colOff>0</xdr:colOff>
                    <xdr:row>28</xdr:row>
                    <xdr:rowOff>28575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>
    <tabColor theme="6" tint="0.59999389629810485"/>
  </sheetPr>
  <dimension ref="A1:V29"/>
  <sheetViews>
    <sheetView workbookViewId="0">
      <selection activeCell="B3" sqref="B3"/>
    </sheetView>
  </sheetViews>
  <sheetFormatPr baseColWidth="10" defaultRowHeight="12.75" x14ac:dyDescent="0.25"/>
  <cols>
    <col min="1" max="1" width="6.42578125" style="8" customWidth="1"/>
    <col min="2" max="2" width="11.42578125" style="8" customWidth="1"/>
    <col min="3" max="3" width="6.42578125" style="39" customWidth="1"/>
    <col min="4" max="4" width="11.42578125" style="8" customWidth="1"/>
    <col min="5" max="5" width="6.42578125" style="8" customWidth="1"/>
    <col min="6" max="6" width="11.42578125" style="8" customWidth="1"/>
    <col min="7" max="7" width="6.42578125" style="8" customWidth="1"/>
    <col min="8" max="8" width="11.42578125" style="8" customWidth="1"/>
    <col min="9" max="9" width="6.42578125" style="8" customWidth="1"/>
    <col min="10" max="10" width="11.42578125" style="8" customWidth="1"/>
    <col min="11" max="12" width="6.42578125" style="8" customWidth="1"/>
    <col min="13" max="13" width="11.42578125" style="8" customWidth="1"/>
    <col min="14" max="14" width="6.42578125" style="8" customWidth="1"/>
    <col min="15" max="15" width="8.5703125" style="8" customWidth="1"/>
    <col min="16" max="16" width="6.42578125" style="8" customWidth="1"/>
    <col min="17" max="17" width="11.42578125" style="8"/>
    <col min="18" max="18" width="6.42578125" style="8" customWidth="1"/>
    <col min="19" max="19" width="11.42578125" style="8"/>
    <col min="20" max="20" width="6.42578125" style="8" customWidth="1"/>
    <col min="21" max="21" width="12.140625" style="8" bestFit="1" customWidth="1"/>
    <col min="22" max="22" width="6.42578125" style="8" customWidth="1"/>
    <col min="23" max="16384" width="11.42578125" style="8"/>
  </cols>
  <sheetData>
    <row r="1" spans="1:22" s="40" customFormat="1" ht="22.5" customHeight="1" x14ac:dyDescent="0.25">
      <c r="A1" s="74" t="s">
        <v>24</v>
      </c>
      <c r="B1" s="75"/>
      <c r="C1" s="48"/>
      <c r="D1" s="76" t="s">
        <v>0</v>
      </c>
      <c r="E1" s="76"/>
      <c r="F1" s="48"/>
      <c r="G1" s="48"/>
      <c r="H1" s="48"/>
      <c r="I1" s="48"/>
      <c r="J1" s="48"/>
      <c r="K1" s="48"/>
      <c r="L1" s="48"/>
      <c r="M1" s="48"/>
      <c r="N1" s="48"/>
      <c r="O1" s="48"/>
      <c r="P1" s="48"/>
      <c r="Q1" s="48"/>
      <c r="R1" s="48"/>
      <c r="S1" s="48"/>
      <c r="T1" s="48"/>
      <c r="U1" s="69">
        <f>'Caisse 1'!U1</f>
        <v>41809</v>
      </c>
      <c r="V1" s="68"/>
    </row>
    <row r="2" spans="1:22" x14ac:dyDescent="0.25">
      <c r="A2" s="43"/>
      <c r="B2" s="43"/>
      <c r="C2" s="44"/>
      <c r="D2" s="43"/>
      <c r="E2" s="43"/>
      <c r="F2" s="43"/>
      <c r="G2" s="43"/>
      <c r="H2" s="43"/>
      <c r="I2" s="43"/>
      <c r="J2" s="43"/>
      <c r="K2" s="43"/>
      <c r="L2" s="43"/>
      <c r="M2" s="43"/>
      <c r="N2" s="43"/>
      <c r="O2" s="43"/>
      <c r="P2" s="43"/>
      <c r="Q2" s="43"/>
      <c r="R2" s="43"/>
      <c r="S2" s="43"/>
      <c r="T2" s="43"/>
      <c r="U2" s="43"/>
      <c r="V2" s="43"/>
    </row>
    <row r="3" spans="1:22" ht="15.75" customHeight="1" x14ac:dyDescent="0.25">
      <c r="A3" s="43"/>
      <c r="B3" s="50"/>
      <c r="C3" s="44"/>
      <c r="D3" s="45" t="s">
        <v>17</v>
      </c>
      <c r="E3" s="45" t="s">
        <v>18</v>
      </c>
      <c r="F3" s="47"/>
      <c r="G3" s="43"/>
      <c r="H3" s="43"/>
      <c r="I3" s="43"/>
      <c r="J3" s="43"/>
      <c r="K3" s="43"/>
      <c r="L3" s="43"/>
      <c r="M3" s="77" t="s">
        <v>21</v>
      </c>
      <c r="N3" s="77"/>
      <c r="O3" s="46"/>
      <c r="P3" s="78">
        <f>E28+F3+F5</f>
        <v>0</v>
      </c>
      <c r="Q3" s="79"/>
      <c r="R3" s="43"/>
      <c r="S3" s="43"/>
      <c r="T3" s="43"/>
      <c r="U3" s="43"/>
      <c r="V3" s="43"/>
    </row>
    <row r="4" spans="1:22" ht="12.75" customHeight="1" x14ac:dyDescent="0.25">
      <c r="A4" s="43"/>
      <c r="B4" s="43"/>
      <c r="C4" s="44"/>
      <c r="D4" s="43"/>
      <c r="E4" s="43"/>
      <c r="F4" s="43"/>
      <c r="G4" s="43"/>
      <c r="H4" s="43"/>
      <c r="I4" s="43"/>
      <c r="J4" s="43"/>
      <c r="K4" s="43"/>
      <c r="L4" s="43"/>
      <c r="M4" s="77"/>
      <c r="N4" s="77"/>
      <c r="O4" s="43"/>
      <c r="P4" s="80"/>
      <c r="Q4" s="81"/>
      <c r="R4" s="43"/>
      <c r="S4" s="43"/>
      <c r="T4" s="43"/>
      <c r="U4" s="43"/>
      <c r="V4" s="43"/>
    </row>
    <row r="5" spans="1:22" ht="15.75" x14ac:dyDescent="0.25">
      <c r="A5" s="43"/>
      <c r="B5" s="43"/>
      <c r="C5" s="44"/>
      <c r="D5" s="45" t="s">
        <v>19</v>
      </c>
      <c r="E5" s="45" t="s">
        <v>18</v>
      </c>
      <c r="F5" s="47"/>
      <c r="G5" s="43"/>
      <c r="H5" s="43"/>
      <c r="I5" s="43"/>
      <c r="J5" s="43"/>
      <c r="K5" s="43"/>
      <c r="L5" s="43"/>
      <c r="M5" s="43"/>
      <c r="N5" s="43"/>
      <c r="O5" s="43"/>
      <c r="P5" s="43"/>
      <c r="Q5" s="43"/>
      <c r="R5" s="43"/>
      <c r="S5" s="43"/>
      <c r="T5" s="43"/>
      <c r="U5" s="43"/>
      <c r="V5" s="43"/>
    </row>
    <row r="6" spans="1:22" x14ac:dyDescent="0.25">
      <c r="A6" s="43"/>
      <c r="B6" s="43"/>
      <c r="C6" s="44"/>
      <c r="D6" s="43"/>
      <c r="E6" s="43"/>
      <c r="F6" s="43"/>
      <c r="G6" s="43"/>
      <c r="H6" s="43"/>
      <c r="I6" s="43"/>
      <c r="J6" s="43"/>
      <c r="K6" s="43"/>
      <c r="L6" s="43"/>
      <c r="M6" s="43"/>
      <c r="N6" s="43"/>
      <c r="O6" s="43"/>
      <c r="P6" s="43"/>
      <c r="Q6" s="43"/>
      <c r="R6" s="43"/>
      <c r="S6" s="43"/>
      <c r="T6" s="43"/>
      <c r="U6" s="43"/>
      <c r="V6" s="43"/>
    </row>
    <row r="7" spans="1:22" s="5" customFormat="1" ht="23.25" customHeight="1" x14ac:dyDescent="0.25">
      <c r="A7" s="1" t="s">
        <v>1</v>
      </c>
      <c r="B7" s="2"/>
      <c r="C7" s="3"/>
      <c r="D7" s="2"/>
      <c r="E7" s="2"/>
      <c r="F7" s="2"/>
      <c r="G7" s="2"/>
      <c r="H7" s="2" t="s">
        <v>2</v>
      </c>
      <c r="I7" s="2"/>
      <c r="J7" s="2"/>
      <c r="K7" s="4"/>
      <c r="L7" s="1" t="s">
        <v>3</v>
      </c>
      <c r="M7" s="2"/>
      <c r="N7" s="2"/>
      <c r="O7" s="2"/>
      <c r="P7" s="2"/>
      <c r="Q7" s="2"/>
      <c r="R7" s="2"/>
      <c r="S7" s="2" t="s">
        <v>4</v>
      </c>
      <c r="T7" s="2"/>
      <c r="U7" s="2"/>
      <c r="V7" s="4"/>
    </row>
    <row r="8" spans="1:22" x14ac:dyDescent="0.25">
      <c r="A8" s="9"/>
      <c r="B8" s="10"/>
      <c r="C8" s="11"/>
      <c r="D8" s="10"/>
      <c r="E8" s="10"/>
      <c r="F8" s="10"/>
      <c r="G8" s="10"/>
      <c r="H8" s="10"/>
      <c r="I8" s="10"/>
      <c r="J8" s="10"/>
      <c r="K8" s="12"/>
      <c r="L8" s="9"/>
      <c r="M8" s="10"/>
      <c r="N8" s="10"/>
      <c r="O8" s="10"/>
      <c r="P8" s="10"/>
      <c r="Q8" s="10"/>
      <c r="R8" s="10"/>
      <c r="S8" s="10"/>
      <c r="T8" s="10"/>
      <c r="U8" s="10"/>
      <c r="V8" s="12"/>
    </row>
    <row r="9" spans="1:22" x14ac:dyDescent="0.25">
      <c r="A9" s="9"/>
      <c r="B9" s="49"/>
      <c r="C9" s="11" t="s">
        <v>5</v>
      </c>
      <c r="D9" s="10" t="s">
        <v>10</v>
      </c>
      <c r="E9" s="10"/>
      <c r="F9" s="41">
        <f>B9*0.01</f>
        <v>0</v>
      </c>
      <c r="G9" s="10"/>
      <c r="H9" s="13"/>
      <c r="I9" s="10"/>
      <c r="J9" s="14">
        <f>ROUNDDOWN(F9/0.5,0)</f>
        <v>0</v>
      </c>
      <c r="K9" s="12"/>
      <c r="L9" s="9"/>
      <c r="M9" s="49"/>
      <c r="N9" s="11" t="s">
        <v>5</v>
      </c>
      <c r="O9" s="15">
        <v>5</v>
      </c>
      <c r="P9" s="10"/>
      <c r="Q9" s="42">
        <f>M9*5</f>
        <v>0</v>
      </c>
      <c r="R9" s="10"/>
      <c r="S9" s="16"/>
      <c r="T9" s="10"/>
      <c r="U9" s="14">
        <f>ROUNDDOWN(Q9/100,0)</f>
        <v>0</v>
      </c>
      <c r="V9" s="12"/>
    </row>
    <row r="10" spans="1:22" ht="7.5" customHeight="1" x14ac:dyDescent="0.25">
      <c r="A10" s="9"/>
      <c r="B10" s="10"/>
      <c r="C10" s="11"/>
      <c r="D10" s="10"/>
      <c r="E10" s="10"/>
      <c r="F10" s="10"/>
      <c r="G10" s="10"/>
      <c r="H10" s="10"/>
      <c r="I10" s="10"/>
      <c r="J10" s="10"/>
      <c r="K10" s="12"/>
      <c r="L10" s="9"/>
      <c r="M10" s="10"/>
      <c r="N10" s="11"/>
      <c r="O10" s="10"/>
      <c r="P10" s="10"/>
      <c r="Q10" s="10"/>
      <c r="R10" s="10"/>
      <c r="S10" s="10"/>
      <c r="T10" s="10"/>
      <c r="U10" s="10"/>
      <c r="V10" s="12"/>
    </row>
    <row r="11" spans="1:22" x14ac:dyDescent="0.25">
      <c r="A11" s="9"/>
      <c r="B11" s="49"/>
      <c r="C11" s="11" t="s">
        <v>5</v>
      </c>
      <c r="D11" s="10" t="s">
        <v>11</v>
      </c>
      <c r="E11" s="10"/>
      <c r="F11" s="41">
        <f>B11*0.02</f>
        <v>0</v>
      </c>
      <c r="G11" s="10"/>
      <c r="H11" s="16"/>
      <c r="I11" s="10"/>
      <c r="J11" s="14">
        <f>ROUNDDOWN(F11/1,0)</f>
        <v>0</v>
      </c>
      <c r="K11" s="12"/>
      <c r="L11" s="9"/>
      <c r="M11" s="49"/>
      <c r="N11" s="11" t="s">
        <v>5</v>
      </c>
      <c r="O11" s="15">
        <v>10</v>
      </c>
      <c r="P11" s="10"/>
      <c r="Q11" s="42">
        <f>M11*10</f>
        <v>0</v>
      </c>
      <c r="R11" s="10"/>
      <c r="S11" s="17"/>
      <c r="T11" s="10"/>
      <c r="U11" s="14">
        <f>ROUNDDOWN(Q11/200,0)</f>
        <v>0</v>
      </c>
      <c r="V11" s="12"/>
    </row>
    <row r="12" spans="1:22" ht="7.5" customHeight="1" x14ac:dyDescent="0.25">
      <c r="A12" s="9"/>
      <c r="B12" s="10"/>
      <c r="C12" s="11"/>
      <c r="D12" s="10"/>
      <c r="E12" s="10"/>
      <c r="F12" s="10"/>
      <c r="G12" s="10"/>
      <c r="H12" s="10"/>
      <c r="I12" s="10"/>
      <c r="J12" s="10"/>
      <c r="K12" s="12"/>
      <c r="L12" s="9"/>
      <c r="M12" s="10"/>
      <c r="N12" s="11"/>
      <c r="O12" s="10"/>
      <c r="P12" s="10"/>
      <c r="Q12" s="10"/>
      <c r="R12" s="10"/>
      <c r="S12" s="10"/>
      <c r="T12" s="10"/>
      <c r="U12" s="10"/>
      <c r="V12" s="12"/>
    </row>
    <row r="13" spans="1:22" x14ac:dyDescent="0.25">
      <c r="A13" s="9"/>
      <c r="B13" s="49"/>
      <c r="C13" s="11" t="s">
        <v>5</v>
      </c>
      <c r="D13" s="10" t="s">
        <v>12</v>
      </c>
      <c r="E13" s="10"/>
      <c r="F13" s="41">
        <f>B13*0.05</f>
        <v>0</v>
      </c>
      <c r="G13" s="10"/>
      <c r="H13" s="17"/>
      <c r="I13" s="10"/>
      <c r="J13" s="14">
        <f>ROUNDDOWN(F13/2.5,0)</f>
        <v>0</v>
      </c>
      <c r="K13" s="12"/>
      <c r="L13" s="9"/>
      <c r="M13" s="49"/>
      <c r="N13" s="11" t="s">
        <v>5</v>
      </c>
      <c r="O13" s="15">
        <v>20</v>
      </c>
      <c r="P13" s="10"/>
      <c r="Q13" s="42">
        <f>M13*20</f>
        <v>0</v>
      </c>
      <c r="R13" s="10"/>
      <c r="S13" s="18"/>
      <c r="T13" s="10"/>
      <c r="U13" s="14">
        <f>ROUNDDOWN(Q13/400,0)</f>
        <v>0</v>
      </c>
      <c r="V13" s="12"/>
    </row>
    <row r="14" spans="1:22" ht="7.5" customHeight="1" x14ac:dyDescent="0.25">
      <c r="A14" s="9"/>
      <c r="B14" s="10"/>
      <c r="C14" s="11"/>
      <c r="D14" s="10"/>
      <c r="E14" s="10"/>
      <c r="F14" s="10"/>
      <c r="G14" s="10"/>
      <c r="H14" s="10"/>
      <c r="I14" s="10"/>
      <c r="J14" s="10"/>
      <c r="K14" s="12"/>
      <c r="L14" s="9"/>
      <c r="M14" s="10"/>
      <c r="N14" s="11"/>
      <c r="O14" s="10"/>
      <c r="P14" s="10"/>
      <c r="Q14" s="10"/>
      <c r="R14" s="10"/>
      <c r="S14" s="10"/>
      <c r="T14" s="10"/>
      <c r="U14" s="10"/>
      <c r="V14" s="12"/>
    </row>
    <row r="15" spans="1:22" x14ac:dyDescent="0.25">
      <c r="A15" s="9"/>
      <c r="B15" s="49"/>
      <c r="C15" s="11" t="s">
        <v>5</v>
      </c>
      <c r="D15" s="10" t="s">
        <v>13</v>
      </c>
      <c r="E15" s="10"/>
      <c r="F15" s="41">
        <f>B15*0.1</f>
        <v>0</v>
      </c>
      <c r="G15" s="10"/>
      <c r="H15" s="18"/>
      <c r="I15" s="10"/>
      <c r="J15" s="14">
        <f>ROUNDDOWN(F15/4,0)</f>
        <v>0</v>
      </c>
      <c r="K15" s="12"/>
      <c r="L15" s="9"/>
      <c r="M15" s="49"/>
      <c r="N15" s="11" t="s">
        <v>5</v>
      </c>
      <c r="O15" s="15">
        <v>50</v>
      </c>
      <c r="P15" s="10"/>
      <c r="Q15" s="42">
        <f>M15*50</f>
        <v>0</v>
      </c>
      <c r="R15" s="10"/>
      <c r="S15" s="19"/>
      <c r="T15" s="10"/>
      <c r="U15" s="14">
        <f>ROUNDDOWN(Q15/1000,0)</f>
        <v>0</v>
      </c>
      <c r="V15" s="12"/>
    </row>
    <row r="16" spans="1:22" ht="7.5" customHeight="1" x14ac:dyDescent="0.25">
      <c r="A16" s="9"/>
      <c r="B16" s="10"/>
      <c r="C16" s="11"/>
      <c r="D16" s="10"/>
      <c r="E16" s="10"/>
      <c r="F16" s="10"/>
      <c r="G16" s="10"/>
      <c r="H16" s="10"/>
      <c r="I16" s="10"/>
      <c r="J16" s="10"/>
      <c r="K16" s="12"/>
      <c r="L16" s="9"/>
      <c r="M16" s="10"/>
      <c r="N16" s="11"/>
      <c r="O16" s="10"/>
      <c r="P16" s="10"/>
      <c r="Q16" s="10"/>
      <c r="R16" s="10"/>
      <c r="S16" s="10"/>
      <c r="T16" s="10"/>
      <c r="U16" s="10"/>
      <c r="V16" s="12"/>
    </row>
    <row r="17" spans="1:22" x14ac:dyDescent="0.25">
      <c r="A17" s="9"/>
      <c r="B17" s="49"/>
      <c r="C17" s="11" t="s">
        <v>5</v>
      </c>
      <c r="D17" s="10" t="s">
        <v>14</v>
      </c>
      <c r="E17" s="10"/>
      <c r="F17" s="41">
        <f>B17*0.2</f>
        <v>0</v>
      </c>
      <c r="G17" s="10"/>
      <c r="H17" s="19"/>
      <c r="I17" s="10"/>
      <c r="J17" s="14">
        <f>ROUNDDOWN(F17/8,0)</f>
        <v>0</v>
      </c>
      <c r="K17" s="12"/>
      <c r="L17" s="9"/>
      <c r="M17" s="49"/>
      <c r="N17" s="11" t="s">
        <v>5</v>
      </c>
      <c r="O17" s="15">
        <v>100</v>
      </c>
      <c r="P17" s="10"/>
      <c r="Q17" s="42">
        <f>M17*100</f>
        <v>0</v>
      </c>
      <c r="R17" s="10"/>
      <c r="S17" s="20"/>
      <c r="T17" s="10"/>
      <c r="U17" s="14">
        <f>ROUNDDOWN(Q17/2000,0)</f>
        <v>0</v>
      </c>
      <c r="V17" s="12"/>
    </row>
    <row r="18" spans="1:22" ht="7.5" customHeight="1" x14ac:dyDescent="0.25">
      <c r="A18" s="9"/>
      <c r="B18" s="10"/>
      <c r="C18" s="11"/>
      <c r="D18" s="10"/>
      <c r="E18" s="10"/>
      <c r="F18" s="10"/>
      <c r="G18" s="10"/>
      <c r="H18" s="10"/>
      <c r="I18" s="10"/>
      <c r="J18" s="10"/>
      <c r="K18" s="12"/>
      <c r="L18" s="9"/>
      <c r="M18" s="10"/>
      <c r="N18" s="11"/>
      <c r="O18" s="10"/>
      <c r="P18" s="10"/>
      <c r="Q18" s="10"/>
      <c r="R18" s="10"/>
      <c r="S18" s="10"/>
      <c r="T18" s="10"/>
      <c r="U18" s="10"/>
      <c r="V18" s="12"/>
    </row>
    <row r="19" spans="1:22" x14ac:dyDescent="0.25">
      <c r="A19" s="9"/>
      <c r="B19" s="49"/>
      <c r="C19" s="11" t="s">
        <v>5</v>
      </c>
      <c r="D19" s="10" t="s">
        <v>15</v>
      </c>
      <c r="E19" s="10"/>
      <c r="F19" s="41">
        <f>B19*0.5</f>
        <v>0</v>
      </c>
      <c r="G19" s="10"/>
      <c r="H19" s="20"/>
      <c r="I19" s="10"/>
      <c r="J19" s="14">
        <f>ROUNDDOWN(F19/20,0)</f>
        <v>0</v>
      </c>
      <c r="K19" s="12"/>
      <c r="L19" s="9"/>
      <c r="M19" s="49"/>
      <c r="N19" s="11" t="s">
        <v>5</v>
      </c>
      <c r="O19" s="15">
        <v>200</v>
      </c>
      <c r="P19" s="10"/>
      <c r="Q19" s="42">
        <f>M19*200</f>
        <v>0</v>
      </c>
      <c r="R19" s="10"/>
      <c r="S19" s="21"/>
      <c r="T19" s="10"/>
      <c r="U19" s="14">
        <f>ROUNDDOWN(Q19/4000,0)</f>
        <v>0</v>
      </c>
      <c r="V19" s="12"/>
    </row>
    <row r="20" spans="1:22" ht="7.5" customHeight="1" x14ac:dyDescent="0.25">
      <c r="A20" s="9"/>
      <c r="B20" s="10"/>
      <c r="C20" s="11"/>
      <c r="D20" s="10"/>
      <c r="E20" s="10"/>
      <c r="F20" s="10"/>
      <c r="G20" s="10"/>
      <c r="H20" s="10"/>
      <c r="I20" s="10"/>
      <c r="J20" s="10"/>
      <c r="K20" s="12"/>
      <c r="L20" s="9"/>
      <c r="M20" s="10"/>
      <c r="N20" s="11"/>
      <c r="O20" s="10"/>
      <c r="P20" s="10"/>
      <c r="Q20" s="10"/>
      <c r="R20" s="10"/>
      <c r="S20" s="10"/>
      <c r="T20" s="10"/>
      <c r="U20" s="10"/>
      <c r="V20" s="12"/>
    </row>
    <row r="21" spans="1:22" x14ac:dyDescent="0.25">
      <c r="A21" s="9"/>
      <c r="B21" s="49"/>
      <c r="C21" s="11" t="s">
        <v>5</v>
      </c>
      <c r="D21" s="10" t="s">
        <v>6</v>
      </c>
      <c r="E21" s="10"/>
      <c r="F21" s="41">
        <f>B21*1</f>
        <v>0</v>
      </c>
      <c r="G21" s="10"/>
      <c r="H21" s="21"/>
      <c r="I21" s="10"/>
      <c r="J21" s="14">
        <f>ROUNDDOWN(F21/25,0)</f>
        <v>0</v>
      </c>
      <c r="K21" s="12"/>
      <c r="L21" s="9"/>
      <c r="M21" s="49"/>
      <c r="N21" s="11" t="s">
        <v>5</v>
      </c>
      <c r="O21" s="15">
        <v>500</v>
      </c>
      <c r="P21" s="10"/>
      <c r="Q21" s="42">
        <f>M21*500</f>
        <v>0</v>
      </c>
      <c r="R21" s="10"/>
      <c r="S21" s="22"/>
      <c r="T21" s="10"/>
      <c r="U21" s="14">
        <f>ROUNDDOWN(Q21/10000,0)</f>
        <v>0</v>
      </c>
      <c r="V21" s="12"/>
    </row>
    <row r="22" spans="1:22" ht="7.5" customHeight="1" x14ac:dyDescent="0.25">
      <c r="A22" s="9"/>
      <c r="B22" s="10"/>
      <c r="C22" s="11"/>
      <c r="D22" s="10"/>
      <c r="E22" s="10"/>
      <c r="F22" s="10"/>
      <c r="G22" s="10"/>
      <c r="H22" s="10"/>
      <c r="I22" s="10"/>
      <c r="J22" s="10"/>
      <c r="K22" s="12"/>
      <c r="L22" s="9"/>
      <c r="M22" s="10"/>
      <c r="N22" s="10"/>
      <c r="O22" s="10"/>
      <c r="P22" s="10"/>
      <c r="Q22" s="10"/>
      <c r="R22" s="10"/>
      <c r="S22" s="10"/>
      <c r="T22" s="10"/>
      <c r="U22" s="10"/>
      <c r="V22" s="12"/>
    </row>
    <row r="23" spans="1:22" x14ac:dyDescent="0.25">
      <c r="A23" s="9"/>
      <c r="B23" s="49"/>
      <c r="C23" s="11" t="s">
        <v>5</v>
      </c>
      <c r="D23" s="10" t="s">
        <v>7</v>
      </c>
      <c r="E23" s="10"/>
      <c r="F23" s="41">
        <f>B23*2</f>
        <v>0</v>
      </c>
      <c r="G23" s="10"/>
      <c r="H23" s="22"/>
      <c r="I23" s="10"/>
      <c r="J23" s="14">
        <f>ROUNDDOWN(F23/50,0)</f>
        <v>0</v>
      </c>
      <c r="K23" s="12"/>
      <c r="L23" s="9"/>
      <c r="M23" s="10"/>
      <c r="N23" s="10"/>
      <c r="O23" s="10"/>
      <c r="P23" s="10"/>
      <c r="Q23" s="10"/>
      <c r="R23" s="10"/>
      <c r="S23" s="10"/>
      <c r="T23" s="10"/>
      <c r="U23" s="10"/>
      <c r="V23" s="12"/>
    </row>
    <row r="24" spans="1:22" ht="20.25" customHeight="1" x14ac:dyDescent="0.25">
      <c r="A24" s="9"/>
      <c r="B24" s="10"/>
      <c r="C24" s="11"/>
      <c r="D24" s="10"/>
      <c r="E24" s="10"/>
      <c r="F24" s="10"/>
      <c r="G24" s="10"/>
      <c r="H24" s="10"/>
      <c r="I24" s="10"/>
      <c r="J24" s="10"/>
      <c r="K24" s="12"/>
      <c r="L24" s="9"/>
      <c r="M24" s="10"/>
      <c r="N24" s="10"/>
      <c r="O24" s="10"/>
      <c r="P24" s="10"/>
      <c r="Q24" s="10"/>
      <c r="R24" s="10"/>
      <c r="S24" s="10"/>
      <c r="T24" s="10"/>
      <c r="U24" s="10"/>
      <c r="V24" s="12"/>
    </row>
    <row r="25" spans="1:22" ht="18.75" x14ac:dyDescent="0.25">
      <c r="A25" s="9"/>
      <c r="B25" s="6" t="s">
        <v>8</v>
      </c>
      <c r="C25" s="11"/>
      <c r="D25" s="10"/>
      <c r="E25" s="83">
        <f>F9+F11+F13+F15+F17+F19+F21+F23</f>
        <v>0</v>
      </c>
      <c r="F25" s="83"/>
      <c r="G25" s="10"/>
      <c r="H25" s="10"/>
      <c r="I25" s="10"/>
      <c r="J25" s="10"/>
      <c r="K25" s="12"/>
      <c r="L25" s="9"/>
      <c r="M25" s="6" t="s">
        <v>9</v>
      </c>
      <c r="N25" s="10"/>
      <c r="O25" s="10"/>
      <c r="P25" s="82">
        <f>Q9+Q11+Q13+Q15+Q17+Q19+Q21</f>
        <v>0</v>
      </c>
      <c r="Q25" s="82"/>
      <c r="R25" s="10"/>
      <c r="S25" s="10"/>
      <c r="T25" s="10"/>
      <c r="U25" s="10"/>
      <c r="V25" s="12"/>
    </row>
    <row r="26" spans="1:22" x14ac:dyDescent="0.25">
      <c r="A26" s="23"/>
      <c r="B26" s="24"/>
      <c r="C26" s="25"/>
      <c r="D26" s="24"/>
      <c r="E26" s="24"/>
      <c r="F26" s="24"/>
      <c r="G26" s="24"/>
      <c r="H26" s="24"/>
      <c r="I26" s="24"/>
      <c r="J26" s="24"/>
      <c r="K26" s="26"/>
      <c r="L26" s="23"/>
      <c r="M26" s="24"/>
      <c r="N26" s="24"/>
      <c r="O26" s="24"/>
      <c r="P26" s="24"/>
      <c r="Q26" s="24"/>
      <c r="R26" s="24"/>
      <c r="S26" s="24"/>
      <c r="T26" s="24"/>
      <c r="U26" s="24"/>
      <c r="V26" s="26"/>
    </row>
    <row r="27" spans="1:22" x14ac:dyDescent="0.25">
      <c r="A27" s="27"/>
      <c r="B27" s="28"/>
      <c r="C27" s="29"/>
      <c r="D27" s="28"/>
      <c r="E27" s="28"/>
      <c r="F27" s="28"/>
      <c r="G27" s="28"/>
      <c r="H27" s="28"/>
      <c r="I27" s="28"/>
      <c r="J27" s="28"/>
      <c r="K27" s="28"/>
      <c r="L27" s="28"/>
      <c r="M27" s="28"/>
      <c r="N27" s="28"/>
      <c r="O27" s="28"/>
      <c r="P27" s="28"/>
      <c r="Q27" s="28"/>
      <c r="R27" s="28"/>
      <c r="S27" s="28"/>
      <c r="T27" s="28"/>
      <c r="U27" s="28"/>
      <c r="V27" s="30"/>
    </row>
    <row r="28" spans="1:22" ht="18.75" x14ac:dyDescent="0.25">
      <c r="A28" s="31"/>
      <c r="B28" s="7" t="s">
        <v>20</v>
      </c>
      <c r="C28" s="33"/>
      <c r="D28" s="32"/>
      <c r="E28" s="82">
        <f>E25+P25</f>
        <v>0</v>
      </c>
      <c r="F28" s="82"/>
      <c r="G28" s="32"/>
      <c r="H28" s="32"/>
      <c r="I28" s="32"/>
      <c r="J28" s="32"/>
      <c r="K28" s="32"/>
      <c r="L28" s="32"/>
      <c r="M28" s="32"/>
      <c r="N28" s="32"/>
      <c r="O28" s="32"/>
      <c r="P28" s="32"/>
      <c r="Q28" s="32"/>
      <c r="R28" s="32"/>
      <c r="S28" s="32"/>
      <c r="T28" s="32"/>
      <c r="U28" s="32"/>
      <c r="V28" s="34"/>
    </row>
    <row r="29" spans="1:22" x14ac:dyDescent="0.25">
      <c r="A29" s="35"/>
      <c r="B29" s="36"/>
      <c r="C29" s="37"/>
      <c r="D29" s="36"/>
      <c r="E29" s="36"/>
      <c r="F29" s="36"/>
      <c r="G29" s="36"/>
      <c r="H29" s="36"/>
      <c r="I29" s="36"/>
      <c r="J29" s="36"/>
      <c r="K29" s="36"/>
      <c r="L29" s="36"/>
      <c r="M29" s="36"/>
      <c r="N29" s="36"/>
      <c r="O29" s="36"/>
      <c r="P29" s="36"/>
      <c r="Q29" s="36"/>
      <c r="R29" s="36"/>
      <c r="S29" s="36"/>
      <c r="T29" s="36"/>
      <c r="U29" s="36"/>
      <c r="V29" s="38"/>
    </row>
  </sheetData>
  <sheetProtection sheet="1" objects="1" scenarios="1" selectLockedCells="1"/>
  <mergeCells count="7">
    <mergeCell ref="E25:F25"/>
    <mergeCell ref="P25:Q25"/>
    <mergeCell ref="E28:F28"/>
    <mergeCell ref="A1:B1"/>
    <mergeCell ref="D1:E1"/>
    <mergeCell ref="M3:N4"/>
    <mergeCell ref="P3:Q4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100" r:id="rId3" name="Button 4">
              <controlPr defaultSize="0" print="0" autoFill="0" autoPict="0" macro="[0]!miseazero">
                <anchor moveWithCells="1" sizeWithCells="1">
                  <from>
                    <xdr:col>14</xdr:col>
                    <xdr:colOff>552450</xdr:colOff>
                    <xdr:row>27</xdr:row>
                    <xdr:rowOff>0</xdr:rowOff>
                  </from>
                  <to>
                    <xdr:col>17</xdr:col>
                    <xdr:colOff>0</xdr:colOff>
                    <xdr:row>28</xdr:row>
                    <xdr:rowOff>28575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>
    <tabColor theme="6" tint="0.59999389629810485"/>
  </sheetPr>
  <dimension ref="A1:V29"/>
  <sheetViews>
    <sheetView workbookViewId="0">
      <selection activeCell="B3" sqref="B3"/>
    </sheetView>
  </sheetViews>
  <sheetFormatPr baseColWidth="10" defaultRowHeight="12.75" x14ac:dyDescent="0.25"/>
  <cols>
    <col min="1" max="1" width="6.42578125" style="8" customWidth="1"/>
    <col min="2" max="2" width="11.42578125" style="8" customWidth="1"/>
    <col min="3" max="3" width="6.42578125" style="39" customWidth="1"/>
    <col min="4" max="4" width="11.42578125" style="8" customWidth="1"/>
    <col min="5" max="5" width="6.42578125" style="8" customWidth="1"/>
    <col min="6" max="6" width="11.42578125" style="8" customWidth="1"/>
    <col min="7" max="7" width="6.42578125" style="8" customWidth="1"/>
    <col min="8" max="8" width="11.42578125" style="8" customWidth="1"/>
    <col min="9" max="9" width="6.42578125" style="8" customWidth="1"/>
    <col min="10" max="10" width="11.42578125" style="8" customWidth="1"/>
    <col min="11" max="12" width="6.42578125" style="8" customWidth="1"/>
    <col min="13" max="13" width="11.42578125" style="8" customWidth="1"/>
    <col min="14" max="14" width="6.42578125" style="8" customWidth="1"/>
    <col min="15" max="15" width="8.5703125" style="8" customWidth="1"/>
    <col min="16" max="16" width="6.42578125" style="8" customWidth="1"/>
    <col min="17" max="17" width="11.42578125" style="8"/>
    <col min="18" max="18" width="6.42578125" style="8" customWidth="1"/>
    <col min="19" max="19" width="11.42578125" style="8"/>
    <col min="20" max="20" width="6.42578125" style="8" customWidth="1"/>
    <col min="21" max="21" width="12.140625" style="8" bestFit="1" customWidth="1"/>
    <col min="22" max="22" width="6.42578125" style="8" customWidth="1"/>
    <col min="23" max="16384" width="11.42578125" style="8"/>
  </cols>
  <sheetData>
    <row r="1" spans="1:22" s="40" customFormat="1" ht="22.5" customHeight="1" x14ac:dyDescent="0.25">
      <c r="A1" s="74" t="s">
        <v>25</v>
      </c>
      <c r="B1" s="75"/>
      <c r="C1" s="48"/>
      <c r="D1" s="76" t="s">
        <v>0</v>
      </c>
      <c r="E1" s="76"/>
      <c r="F1" s="48"/>
      <c r="G1" s="48"/>
      <c r="H1" s="48"/>
      <c r="I1" s="48"/>
      <c r="J1" s="48"/>
      <c r="K1" s="48"/>
      <c r="L1" s="48"/>
      <c r="M1" s="48"/>
      <c r="N1" s="48"/>
      <c r="O1" s="48"/>
      <c r="P1" s="48"/>
      <c r="Q1" s="48"/>
      <c r="R1" s="48"/>
      <c r="S1" s="48"/>
      <c r="T1" s="48"/>
      <c r="U1" s="71">
        <f>'Caisse 1'!U1</f>
        <v>41809</v>
      </c>
      <c r="V1" s="68"/>
    </row>
    <row r="2" spans="1:22" x14ac:dyDescent="0.25">
      <c r="A2" s="43"/>
      <c r="B2" s="43"/>
      <c r="C2" s="44"/>
      <c r="D2" s="43"/>
      <c r="E2" s="43"/>
      <c r="F2" s="43"/>
      <c r="G2" s="43"/>
      <c r="H2" s="43"/>
      <c r="I2" s="43"/>
      <c r="J2" s="43"/>
      <c r="K2" s="43"/>
      <c r="L2" s="43"/>
      <c r="M2" s="43"/>
      <c r="N2" s="43"/>
      <c r="O2" s="43"/>
      <c r="P2" s="43"/>
      <c r="Q2" s="43"/>
      <c r="R2" s="43"/>
      <c r="S2" s="43"/>
      <c r="T2" s="43"/>
      <c r="U2" s="43"/>
      <c r="V2" s="43"/>
    </row>
    <row r="3" spans="1:22" ht="15.75" customHeight="1" x14ac:dyDescent="0.25">
      <c r="A3" s="43"/>
      <c r="B3" s="50"/>
      <c r="C3" s="44"/>
      <c r="D3" s="45" t="s">
        <v>17</v>
      </c>
      <c r="E3" s="45" t="s">
        <v>18</v>
      </c>
      <c r="F3" s="47"/>
      <c r="G3" s="43"/>
      <c r="H3" s="43"/>
      <c r="I3" s="43"/>
      <c r="J3" s="43"/>
      <c r="K3" s="43"/>
      <c r="L3" s="43"/>
      <c r="M3" s="77" t="s">
        <v>21</v>
      </c>
      <c r="N3" s="77"/>
      <c r="O3" s="46"/>
      <c r="P3" s="78">
        <f>E28+F3+F5</f>
        <v>0</v>
      </c>
      <c r="Q3" s="79"/>
      <c r="R3" s="43"/>
      <c r="S3" s="43"/>
      <c r="T3" s="43"/>
      <c r="U3" s="43"/>
      <c r="V3" s="43"/>
    </row>
    <row r="4" spans="1:22" ht="12.75" customHeight="1" x14ac:dyDescent="0.25">
      <c r="A4" s="43"/>
      <c r="B4" s="43"/>
      <c r="C4" s="44"/>
      <c r="D4" s="43"/>
      <c r="E4" s="43"/>
      <c r="F4" s="43"/>
      <c r="G4" s="43"/>
      <c r="H4" s="43"/>
      <c r="I4" s="43"/>
      <c r="J4" s="43"/>
      <c r="K4" s="43"/>
      <c r="L4" s="43"/>
      <c r="M4" s="77"/>
      <c r="N4" s="77"/>
      <c r="O4" s="43"/>
      <c r="P4" s="80"/>
      <c r="Q4" s="81"/>
      <c r="R4" s="43"/>
      <c r="S4" s="43"/>
      <c r="T4" s="43"/>
      <c r="U4" s="43"/>
      <c r="V4" s="43"/>
    </row>
    <row r="5" spans="1:22" ht="15.75" x14ac:dyDescent="0.25">
      <c r="A5" s="43"/>
      <c r="B5" s="43"/>
      <c r="C5" s="44"/>
      <c r="D5" s="45" t="s">
        <v>19</v>
      </c>
      <c r="E5" s="45" t="s">
        <v>18</v>
      </c>
      <c r="F5" s="47"/>
      <c r="G5" s="43"/>
      <c r="H5" s="43"/>
      <c r="I5" s="43"/>
      <c r="J5" s="43"/>
      <c r="K5" s="43"/>
      <c r="L5" s="43"/>
      <c r="M5" s="43"/>
      <c r="N5" s="43"/>
      <c r="O5" s="43"/>
      <c r="P5" s="43"/>
      <c r="Q5" s="43"/>
      <c r="R5" s="43"/>
      <c r="S5" s="43"/>
      <c r="T5" s="43"/>
      <c r="U5" s="43"/>
      <c r="V5" s="43"/>
    </row>
    <row r="6" spans="1:22" x14ac:dyDescent="0.25">
      <c r="A6" s="43"/>
      <c r="B6" s="43"/>
      <c r="C6" s="44"/>
      <c r="D6" s="43"/>
      <c r="E6" s="43"/>
      <c r="F6" s="43"/>
      <c r="G6" s="43"/>
      <c r="H6" s="43"/>
      <c r="I6" s="43"/>
      <c r="J6" s="43"/>
      <c r="K6" s="43"/>
      <c r="L6" s="43"/>
      <c r="M6" s="43"/>
      <c r="N6" s="43"/>
      <c r="O6" s="43"/>
      <c r="P6" s="43"/>
      <c r="Q6" s="43"/>
      <c r="R6" s="43"/>
      <c r="S6" s="43"/>
      <c r="T6" s="43"/>
      <c r="U6" s="43"/>
      <c r="V6" s="43"/>
    </row>
    <row r="7" spans="1:22" s="5" customFormat="1" ht="23.25" customHeight="1" x14ac:dyDescent="0.25">
      <c r="A7" s="1" t="s">
        <v>1</v>
      </c>
      <c r="B7" s="2"/>
      <c r="C7" s="3"/>
      <c r="D7" s="2"/>
      <c r="E7" s="2"/>
      <c r="F7" s="2"/>
      <c r="G7" s="2"/>
      <c r="H7" s="2" t="s">
        <v>2</v>
      </c>
      <c r="I7" s="2"/>
      <c r="J7" s="2"/>
      <c r="K7" s="4"/>
      <c r="L7" s="1" t="s">
        <v>3</v>
      </c>
      <c r="M7" s="2"/>
      <c r="N7" s="2"/>
      <c r="O7" s="2"/>
      <c r="P7" s="2"/>
      <c r="Q7" s="2"/>
      <c r="R7" s="2"/>
      <c r="S7" s="2" t="s">
        <v>4</v>
      </c>
      <c r="T7" s="2"/>
      <c r="U7" s="2"/>
      <c r="V7" s="4"/>
    </row>
    <row r="8" spans="1:22" x14ac:dyDescent="0.25">
      <c r="A8" s="9"/>
      <c r="B8" s="10"/>
      <c r="C8" s="11"/>
      <c r="D8" s="10"/>
      <c r="E8" s="10"/>
      <c r="F8" s="10"/>
      <c r="G8" s="10"/>
      <c r="H8" s="10"/>
      <c r="I8" s="10"/>
      <c r="J8" s="10"/>
      <c r="K8" s="12"/>
      <c r="L8" s="9"/>
      <c r="M8" s="10"/>
      <c r="N8" s="10"/>
      <c r="O8" s="10"/>
      <c r="P8" s="10"/>
      <c r="Q8" s="10"/>
      <c r="R8" s="10"/>
      <c r="S8" s="10"/>
      <c r="T8" s="10"/>
      <c r="U8" s="10"/>
      <c r="V8" s="12"/>
    </row>
    <row r="9" spans="1:22" x14ac:dyDescent="0.25">
      <c r="A9" s="9"/>
      <c r="B9" s="49"/>
      <c r="C9" s="11" t="s">
        <v>5</v>
      </c>
      <c r="D9" s="10" t="s">
        <v>10</v>
      </c>
      <c r="E9" s="10"/>
      <c r="F9" s="41">
        <f>B9*0.01</f>
        <v>0</v>
      </c>
      <c r="G9" s="10"/>
      <c r="H9" s="13"/>
      <c r="I9" s="10"/>
      <c r="J9" s="14">
        <f>ROUNDDOWN(F9/0.5,0)</f>
        <v>0</v>
      </c>
      <c r="K9" s="12"/>
      <c r="L9" s="9"/>
      <c r="M9" s="49"/>
      <c r="N9" s="11" t="s">
        <v>5</v>
      </c>
      <c r="O9" s="15">
        <v>5</v>
      </c>
      <c r="P9" s="10"/>
      <c r="Q9" s="42">
        <f>M9*5</f>
        <v>0</v>
      </c>
      <c r="R9" s="10"/>
      <c r="S9" s="16"/>
      <c r="T9" s="10"/>
      <c r="U9" s="14">
        <f>ROUNDDOWN(Q9/100,0)</f>
        <v>0</v>
      </c>
      <c r="V9" s="12"/>
    </row>
    <row r="10" spans="1:22" ht="7.5" customHeight="1" x14ac:dyDescent="0.25">
      <c r="A10" s="9"/>
      <c r="B10" s="10"/>
      <c r="C10" s="11"/>
      <c r="D10" s="10"/>
      <c r="E10" s="10"/>
      <c r="F10" s="10"/>
      <c r="G10" s="10"/>
      <c r="H10" s="10"/>
      <c r="I10" s="10"/>
      <c r="J10" s="10"/>
      <c r="K10" s="12"/>
      <c r="L10" s="9"/>
      <c r="M10" s="10"/>
      <c r="N10" s="11"/>
      <c r="O10" s="10"/>
      <c r="P10" s="10"/>
      <c r="Q10" s="10"/>
      <c r="R10" s="10"/>
      <c r="S10" s="10"/>
      <c r="T10" s="10"/>
      <c r="U10" s="10"/>
      <c r="V10" s="12"/>
    </row>
    <row r="11" spans="1:22" x14ac:dyDescent="0.25">
      <c r="A11" s="9"/>
      <c r="B11" s="49"/>
      <c r="C11" s="11" t="s">
        <v>5</v>
      </c>
      <c r="D11" s="10" t="s">
        <v>11</v>
      </c>
      <c r="E11" s="10"/>
      <c r="F11" s="41">
        <f>B11*0.02</f>
        <v>0</v>
      </c>
      <c r="G11" s="10"/>
      <c r="H11" s="16"/>
      <c r="I11" s="10"/>
      <c r="J11" s="14">
        <f>ROUNDDOWN(F11/1,0)</f>
        <v>0</v>
      </c>
      <c r="K11" s="12"/>
      <c r="L11" s="9"/>
      <c r="M11" s="49"/>
      <c r="N11" s="11" t="s">
        <v>5</v>
      </c>
      <c r="O11" s="15">
        <v>10</v>
      </c>
      <c r="P11" s="10"/>
      <c r="Q11" s="42">
        <f>M11*10</f>
        <v>0</v>
      </c>
      <c r="R11" s="10"/>
      <c r="S11" s="17"/>
      <c r="T11" s="10"/>
      <c r="U11" s="14">
        <f>ROUNDDOWN(Q11/200,0)</f>
        <v>0</v>
      </c>
      <c r="V11" s="12"/>
    </row>
    <row r="12" spans="1:22" ht="7.5" customHeight="1" x14ac:dyDescent="0.25">
      <c r="A12" s="9"/>
      <c r="B12" s="10"/>
      <c r="C12" s="11"/>
      <c r="D12" s="10"/>
      <c r="E12" s="10"/>
      <c r="F12" s="10"/>
      <c r="G12" s="10"/>
      <c r="H12" s="10"/>
      <c r="I12" s="10"/>
      <c r="J12" s="10"/>
      <c r="K12" s="12"/>
      <c r="L12" s="9"/>
      <c r="M12" s="10"/>
      <c r="N12" s="11"/>
      <c r="O12" s="10"/>
      <c r="P12" s="10"/>
      <c r="Q12" s="10"/>
      <c r="R12" s="10"/>
      <c r="S12" s="10"/>
      <c r="T12" s="10"/>
      <c r="U12" s="10"/>
      <c r="V12" s="12"/>
    </row>
    <row r="13" spans="1:22" x14ac:dyDescent="0.25">
      <c r="A13" s="9"/>
      <c r="B13" s="49"/>
      <c r="C13" s="11" t="s">
        <v>5</v>
      </c>
      <c r="D13" s="10" t="s">
        <v>12</v>
      </c>
      <c r="E13" s="10"/>
      <c r="F13" s="41">
        <f>B13*0.05</f>
        <v>0</v>
      </c>
      <c r="G13" s="10"/>
      <c r="H13" s="17"/>
      <c r="I13" s="10"/>
      <c r="J13" s="14">
        <f>ROUNDDOWN(F13/2.5,0)</f>
        <v>0</v>
      </c>
      <c r="K13" s="12"/>
      <c r="L13" s="9"/>
      <c r="M13" s="49"/>
      <c r="N13" s="11" t="s">
        <v>5</v>
      </c>
      <c r="O13" s="15">
        <v>20</v>
      </c>
      <c r="P13" s="10"/>
      <c r="Q13" s="42">
        <f>M13*20</f>
        <v>0</v>
      </c>
      <c r="R13" s="10"/>
      <c r="S13" s="18"/>
      <c r="T13" s="10"/>
      <c r="U13" s="14">
        <f>ROUNDDOWN(Q13/400,0)</f>
        <v>0</v>
      </c>
      <c r="V13" s="12"/>
    </row>
    <row r="14" spans="1:22" ht="7.5" customHeight="1" x14ac:dyDescent="0.25">
      <c r="A14" s="9"/>
      <c r="B14" s="10"/>
      <c r="C14" s="11"/>
      <c r="D14" s="10"/>
      <c r="E14" s="10"/>
      <c r="F14" s="10"/>
      <c r="G14" s="10"/>
      <c r="H14" s="10"/>
      <c r="I14" s="10"/>
      <c r="J14" s="10"/>
      <c r="K14" s="12"/>
      <c r="L14" s="9"/>
      <c r="M14" s="10"/>
      <c r="N14" s="11"/>
      <c r="O14" s="10"/>
      <c r="P14" s="10"/>
      <c r="Q14" s="10"/>
      <c r="R14" s="10"/>
      <c r="S14" s="10"/>
      <c r="T14" s="10"/>
      <c r="U14" s="10"/>
      <c r="V14" s="12"/>
    </row>
    <row r="15" spans="1:22" x14ac:dyDescent="0.25">
      <c r="A15" s="9"/>
      <c r="B15" s="49"/>
      <c r="C15" s="11" t="s">
        <v>5</v>
      </c>
      <c r="D15" s="10" t="s">
        <v>13</v>
      </c>
      <c r="E15" s="10"/>
      <c r="F15" s="41">
        <f>B15*0.1</f>
        <v>0</v>
      </c>
      <c r="G15" s="10"/>
      <c r="H15" s="18"/>
      <c r="I15" s="10"/>
      <c r="J15" s="14">
        <f>ROUNDDOWN(F15/4,0)</f>
        <v>0</v>
      </c>
      <c r="K15" s="12"/>
      <c r="L15" s="9"/>
      <c r="M15" s="49"/>
      <c r="N15" s="11" t="s">
        <v>5</v>
      </c>
      <c r="O15" s="15">
        <v>50</v>
      </c>
      <c r="P15" s="10"/>
      <c r="Q15" s="42">
        <f>M15*50</f>
        <v>0</v>
      </c>
      <c r="R15" s="10"/>
      <c r="S15" s="19"/>
      <c r="T15" s="10"/>
      <c r="U15" s="14">
        <f>ROUNDDOWN(Q15/1000,0)</f>
        <v>0</v>
      </c>
      <c r="V15" s="12"/>
    </row>
    <row r="16" spans="1:22" ht="7.5" customHeight="1" x14ac:dyDescent="0.25">
      <c r="A16" s="9"/>
      <c r="B16" s="10"/>
      <c r="C16" s="11"/>
      <c r="D16" s="10"/>
      <c r="E16" s="10"/>
      <c r="F16" s="10"/>
      <c r="G16" s="10"/>
      <c r="H16" s="10"/>
      <c r="I16" s="10"/>
      <c r="J16" s="10"/>
      <c r="K16" s="12"/>
      <c r="L16" s="9"/>
      <c r="M16" s="10"/>
      <c r="N16" s="11"/>
      <c r="O16" s="10"/>
      <c r="P16" s="10"/>
      <c r="Q16" s="10"/>
      <c r="R16" s="10"/>
      <c r="S16" s="10"/>
      <c r="T16" s="10"/>
      <c r="U16" s="10"/>
      <c r="V16" s="12"/>
    </row>
    <row r="17" spans="1:22" x14ac:dyDescent="0.25">
      <c r="A17" s="9"/>
      <c r="B17" s="49"/>
      <c r="C17" s="11" t="s">
        <v>5</v>
      </c>
      <c r="D17" s="10" t="s">
        <v>14</v>
      </c>
      <c r="E17" s="10"/>
      <c r="F17" s="41">
        <f>B17*0.2</f>
        <v>0</v>
      </c>
      <c r="G17" s="10"/>
      <c r="H17" s="19"/>
      <c r="I17" s="10"/>
      <c r="J17" s="14">
        <f>ROUNDDOWN(F17/8,0)</f>
        <v>0</v>
      </c>
      <c r="K17" s="12"/>
      <c r="L17" s="9"/>
      <c r="M17" s="49"/>
      <c r="N17" s="11" t="s">
        <v>5</v>
      </c>
      <c r="O17" s="15">
        <v>100</v>
      </c>
      <c r="P17" s="10"/>
      <c r="Q17" s="42">
        <f>M17*100</f>
        <v>0</v>
      </c>
      <c r="R17" s="10"/>
      <c r="S17" s="20"/>
      <c r="T17" s="10"/>
      <c r="U17" s="14">
        <f>ROUNDDOWN(Q17/2000,0)</f>
        <v>0</v>
      </c>
      <c r="V17" s="12"/>
    </row>
    <row r="18" spans="1:22" ht="7.5" customHeight="1" x14ac:dyDescent="0.25">
      <c r="A18" s="9"/>
      <c r="B18" s="10"/>
      <c r="C18" s="11"/>
      <c r="D18" s="10"/>
      <c r="E18" s="10"/>
      <c r="F18" s="10"/>
      <c r="G18" s="10"/>
      <c r="H18" s="10"/>
      <c r="I18" s="10"/>
      <c r="J18" s="10"/>
      <c r="K18" s="12"/>
      <c r="L18" s="9"/>
      <c r="M18" s="10"/>
      <c r="N18" s="11"/>
      <c r="O18" s="10"/>
      <c r="P18" s="10"/>
      <c r="Q18" s="10"/>
      <c r="R18" s="10"/>
      <c r="S18" s="10"/>
      <c r="T18" s="10"/>
      <c r="U18" s="10"/>
      <c r="V18" s="12"/>
    </row>
    <row r="19" spans="1:22" x14ac:dyDescent="0.25">
      <c r="A19" s="9"/>
      <c r="B19" s="49"/>
      <c r="C19" s="11" t="s">
        <v>5</v>
      </c>
      <c r="D19" s="10" t="s">
        <v>15</v>
      </c>
      <c r="E19" s="10"/>
      <c r="F19" s="41">
        <f>B19*0.5</f>
        <v>0</v>
      </c>
      <c r="G19" s="10"/>
      <c r="H19" s="20"/>
      <c r="I19" s="10"/>
      <c r="J19" s="14">
        <f>ROUNDDOWN(F19/20,0)</f>
        <v>0</v>
      </c>
      <c r="K19" s="12"/>
      <c r="L19" s="9"/>
      <c r="M19" s="49"/>
      <c r="N19" s="11" t="s">
        <v>5</v>
      </c>
      <c r="O19" s="15">
        <v>200</v>
      </c>
      <c r="P19" s="10"/>
      <c r="Q19" s="42">
        <f>M19*200</f>
        <v>0</v>
      </c>
      <c r="R19" s="10"/>
      <c r="S19" s="21"/>
      <c r="T19" s="10"/>
      <c r="U19" s="14">
        <f>ROUNDDOWN(Q19/4000,0)</f>
        <v>0</v>
      </c>
      <c r="V19" s="12"/>
    </row>
    <row r="20" spans="1:22" ht="7.5" customHeight="1" x14ac:dyDescent="0.25">
      <c r="A20" s="9"/>
      <c r="B20" s="10"/>
      <c r="C20" s="11"/>
      <c r="D20" s="10"/>
      <c r="E20" s="10"/>
      <c r="F20" s="10"/>
      <c r="G20" s="10"/>
      <c r="H20" s="10"/>
      <c r="I20" s="10"/>
      <c r="J20" s="10"/>
      <c r="K20" s="12"/>
      <c r="L20" s="9"/>
      <c r="M20" s="10"/>
      <c r="N20" s="11"/>
      <c r="O20" s="10"/>
      <c r="P20" s="10"/>
      <c r="Q20" s="10"/>
      <c r="R20" s="10"/>
      <c r="S20" s="10"/>
      <c r="T20" s="10"/>
      <c r="U20" s="10"/>
      <c r="V20" s="12"/>
    </row>
    <row r="21" spans="1:22" x14ac:dyDescent="0.25">
      <c r="A21" s="9"/>
      <c r="B21" s="49"/>
      <c r="C21" s="11" t="s">
        <v>5</v>
      </c>
      <c r="D21" s="10" t="s">
        <v>6</v>
      </c>
      <c r="E21" s="10"/>
      <c r="F21" s="41">
        <f>B21*1</f>
        <v>0</v>
      </c>
      <c r="G21" s="10"/>
      <c r="H21" s="21"/>
      <c r="I21" s="10"/>
      <c r="J21" s="14">
        <f>ROUNDDOWN(F21/25,0)</f>
        <v>0</v>
      </c>
      <c r="K21" s="12"/>
      <c r="L21" s="9"/>
      <c r="M21" s="49"/>
      <c r="N21" s="11" t="s">
        <v>5</v>
      </c>
      <c r="O21" s="15">
        <v>500</v>
      </c>
      <c r="P21" s="10"/>
      <c r="Q21" s="42">
        <f>M21*500</f>
        <v>0</v>
      </c>
      <c r="R21" s="10"/>
      <c r="S21" s="22"/>
      <c r="T21" s="10"/>
      <c r="U21" s="14">
        <f>ROUNDDOWN(Q21/10000,0)</f>
        <v>0</v>
      </c>
      <c r="V21" s="12"/>
    </row>
    <row r="22" spans="1:22" ht="7.5" customHeight="1" x14ac:dyDescent="0.25">
      <c r="A22" s="9"/>
      <c r="B22" s="10"/>
      <c r="C22" s="11"/>
      <c r="D22" s="10"/>
      <c r="E22" s="10"/>
      <c r="F22" s="10"/>
      <c r="G22" s="10"/>
      <c r="H22" s="10"/>
      <c r="I22" s="10"/>
      <c r="J22" s="10"/>
      <c r="K22" s="12"/>
      <c r="L22" s="9"/>
      <c r="M22" s="10"/>
      <c r="N22" s="10"/>
      <c r="O22" s="10"/>
      <c r="P22" s="10"/>
      <c r="Q22" s="10"/>
      <c r="R22" s="10"/>
      <c r="S22" s="10"/>
      <c r="T22" s="10"/>
      <c r="U22" s="10"/>
      <c r="V22" s="12"/>
    </row>
    <row r="23" spans="1:22" x14ac:dyDescent="0.25">
      <c r="A23" s="9"/>
      <c r="B23" s="49"/>
      <c r="C23" s="11" t="s">
        <v>5</v>
      </c>
      <c r="D23" s="10" t="s">
        <v>7</v>
      </c>
      <c r="E23" s="10"/>
      <c r="F23" s="41">
        <f>B23*2</f>
        <v>0</v>
      </c>
      <c r="G23" s="10"/>
      <c r="H23" s="22"/>
      <c r="I23" s="10"/>
      <c r="J23" s="14">
        <f>ROUNDDOWN(F23/50,0)</f>
        <v>0</v>
      </c>
      <c r="K23" s="12"/>
      <c r="L23" s="9"/>
      <c r="M23" s="10"/>
      <c r="N23" s="10"/>
      <c r="O23" s="10"/>
      <c r="P23" s="10"/>
      <c r="Q23" s="10"/>
      <c r="R23" s="10"/>
      <c r="S23" s="10"/>
      <c r="T23" s="10"/>
      <c r="U23" s="10"/>
      <c r="V23" s="12"/>
    </row>
    <row r="24" spans="1:22" ht="20.25" customHeight="1" x14ac:dyDescent="0.25">
      <c r="A24" s="9"/>
      <c r="B24" s="10"/>
      <c r="C24" s="11"/>
      <c r="D24" s="10"/>
      <c r="E24" s="10"/>
      <c r="F24" s="10"/>
      <c r="G24" s="10"/>
      <c r="H24" s="10"/>
      <c r="I24" s="10"/>
      <c r="J24" s="10"/>
      <c r="K24" s="12"/>
      <c r="L24" s="9"/>
      <c r="M24" s="10"/>
      <c r="N24" s="10"/>
      <c r="O24" s="10"/>
      <c r="P24" s="10"/>
      <c r="Q24" s="10"/>
      <c r="R24" s="10"/>
      <c r="S24" s="10"/>
      <c r="T24" s="10"/>
      <c r="U24" s="10"/>
      <c r="V24" s="12"/>
    </row>
    <row r="25" spans="1:22" ht="18.75" x14ac:dyDescent="0.25">
      <c r="A25" s="9"/>
      <c r="B25" s="6" t="s">
        <v>8</v>
      </c>
      <c r="C25" s="11"/>
      <c r="D25" s="10"/>
      <c r="E25" s="83">
        <f>F9+F11+F13+F15+F17+F19+F21+F23</f>
        <v>0</v>
      </c>
      <c r="F25" s="83"/>
      <c r="G25" s="10"/>
      <c r="H25" s="10"/>
      <c r="I25" s="10"/>
      <c r="J25" s="10"/>
      <c r="K25" s="12"/>
      <c r="L25" s="9"/>
      <c r="M25" s="6" t="s">
        <v>9</v>
      </c>
      <c r="N25" s="10"/>
      <c r="O25" s="10"/>
      <c r="P25" s="82">
        <f>Q9+Q11+Q13+Q15+Q17+Q19+Q21</f>
        <v>0</v>
      </c>
      <c r="Q25" s="82"/>
      <c r="R25" s="10"/>
      <c r="S25" s="10"/>
      <c r="T25" s="10"/>
      <c r="U25" s="10"/>
      <c r="V25" s="12"/>
    </row>
    <row r="26" spans="1:22" x14ac:dyDescent="0.25">
      <c r="A26" s="23"/>
      <c r="B26" s="24"/>
      <c r="C26" s="25"/>
      <c r="D26" s="24"/>
      <c r="E26" s="24"/>
      <c r="F26" s="24"/>
      <c r="G26" s="24"/>
      <c r="H26" s="24"/>
      <c r="I26" s="24"/>
      <c r="J26" s="24"/>
      <c r="K26" s="26"/>
      <c r="L26" s="23"/>
      <c r="M26" s="24"/>
      <c r="N26" s="24"/>
      <c r="O26" s="24"/>
      <c r="P26" s="24"/>
      <c r="Q26" s="24"/>
      <c r="R26" s="24"/>
      <c r="S26" s="24"/>
      <c r="T26" s="24"/>
      <c r="U26" s="24"/>
      <c r="V26" s="26"/>
    </row>
    <row r="27" spans="1:22" x14ac:dyDescent="0.25">
      <c r="A27" s="27"/>
      <c r="B27" s="28"/>
      <c r="C27" s="29"/>
      <c r="D27" s="28"/>
      <c r="E27" s="28"/>
      <c r="F27" s="28"/>
      <c r="G27" s="28"/>
      <c r="H27" s="28"/>
      <c r="I27" s="28"/>
      <c r="J27" s="28"/>
      <c r="K27" s="28"/>
      <c r="L27" s="28"/>
      <c r="M27" s="28"/>
      <c r="N27" s="28"/>
      <c r="O27" s="28"/>
      <c r="P27" s="28"/>
      <c r="Q27" s="28"/>
      <c r="R27" s="28"/>
      <c r="S27" s="28"/>
      <c r="T27" s="28"/>
      <c r="U27" s="28"/>
      <c r="V27" s="30"/>
    </row>
    <row r="28" spans="1:22" ht="18.75" x14ac:dyDescent="0.25">
      <c r="A28" s="31"/>
      <c r="B28" s="7" t="s">
        <v>20</v>
      </c>
      <c r="C28" s="33"/>
      <c r="D28" s="32"/>
      <c r="E28" s="82">
        <f>E25+P25</f>
        <v>0</v>
      </c>
      <c r="F28" s="82"/>
      <c r="G28" s="32"/>
      <c r="H28" s="32"/>
      <c r="I28" s="32"/>
      <c r="J28" s="32"/>
      <c r="K28" s="32"/>
      <c r="L28" s="32"/>
      <c r="M28" s="32"/>
      <c r="N28" s="32"/>
      <c r="O28" s="32"/>
      <c r="P28" s="32"/>
      <c r="Q28" s="32"/>
      <c r="R28" s="32"/>
      <c r="S28" s="32"/>
      <c r="T28" s="32"/>
      <c r="U28" s="32"/>
      <c r="V28" s="34"/>
    </row>
    <row r="29" spans="1:22" x14ac:dyDescent="0.25">
      <c r="A29" s="35"/>
      <c r="B29" s="36"/>
      <c r="C29" s="37"/>
      <c r="D29" s="36"/>
      <c r="E29" s="36"/>
      <c r="F29" s="36"/>
      <c r="G29" s="36"/>
      <c r="H29" s="36"/>
      <c r="I29" s="36"/>
      <c r="J29" s="36"/>
      <c r="K29" s="36"/>
      <c r="L29" s="36"/>
      <c r="M29" s="36"/>
      <c r="N29" s="36"/>
      <c r="O29" s="36"/>
      <c r="P29" s="36"/>
      <c r="Q29" s="36"/>
      <c r="R29" s="36"/>
      <c r="S29" s="36"/>
      <c r="T29" s="36"/>
      <c r="U29" s="36"/>
      <c r="V29" s="38"/>
    </row>
  </sheetData>
  <sheetProtection sheet="1" objects="1" scenarios="1" selectLockedCells="1"/>
  <mergeCells count="7">
    <mergeCell ref="E25:F25"/>
    <mergeCell ref="P25:Q25"/>
    <mergeCell ref="E28:F28"/>
    <mergeCell ref="A1:B1"/>
    <mergeCell ref="D1:E1"/>
    <mergeCell ref="M3:N4"/>
    <mergeCell ref="P3:Q4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4" r:id="rId3" name="Button 4">
              <controlPr defaultSize="0" print="0" autoFill="0" autoPict="0" macro="[0]!miseazero">
                <anchor moveWithCells="1" sizeWithCells="1">
                  <from>
                    <xdr:col>14</xdr:col>
                    <xdr:colOff>552450</xdr:colOff>
                    <xdr:row>27</xdr:row>
                    <xdr:rowOff>0</xdr:rowOff>
                  </from>
                  <to>
                    <xdr:col>17</xdr:col>
                    <xdr:colOff>0</xdr:colOff>
                    <xdr:row>28</xdr:row>
                    <xdr:rowOff>28575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tabColor theme="6" tint="0.59999389629810485"/>
  </sheetPr>
  <dimension ref="A1:V29"/>
  <sheetViews>
    <sheetView workbookViewId="0">
      <selection activeCell="B3" sqref="B3"/>
    </sheetView>
  </sheetViews>
  <sheetFormatPr baseColWidth="10" defaultRowHeight="12.75" x14ac:dyDescent="0.25"/>
  <cols>
    <col min="1" max="1" width="6.42578125" style="8" customWidth="1"/>
    <col min="2" max="2" width="11.42578125" style="8" customWidth="1"/>
    <col min="3" max="3" width="6.42578125" style="39" customWidth="1"/>
    <col min="4" max="4" width="11.42578125" style="8" customWidth="1"/>
    <col min="5" max="5" width="6.42578125" style="8" customWidth="1"/>
    <col min="6" max="6" width="11.42578125" style="8" customWidth="1"/>
    <col min="7" max="7" width="6.42578125" style="8" customWidth="1"/>
    <col min="8" max="8" width="11.42578125" style="8" customWidth="1"/>
    <col min="9" max="9" width="6.42578125" style="8" customWidth="1"/>
    <col min="10" max="10" width="11.42578125" style="8" customWidth="1"/>
    <col min="11" max="12" width="6.42578125" style="8" customWidth="1"/>
    <col min="13" max="13" width="11.42578125" style="8" customWidth="1"/>
    <col min="14" max="14" width="6.42578125" style="8" customWidth="1"/>
    <col min="15" max="15" width="8.5703125" style="8" customWidth="1"/>
    <col min="16" max="16" width="6.42578125" style="8" customWidth="1"/>
    <col min="17" max="17" width="11.42578125" style="8"/>
    <col min="18" max="18" width="6.42578125" style="8" customWidth="1"/>
    <col min="19" max="19" width="11.42578125" style="8"/>
    <col min="20" max="20" width="6.42578125" style="8" customWidth="1"/>
    <col min="21" max="21" width="12.140625" style="8" bestFit="1" customWidth="1"/>
    <col min="22" max="22" width="6.42578125" style="8" customWidth="1"/>
    <col min="23" max="16384" width="11.42578125" style="8"/>
  </cols>
  <sheetData>
    <row r="1" spans="1:22" s="40" customFormat="1" ht="22.5" customHeight="1" x14ac:dyDescent="0.25">
      <c r="A1" s="74" t="s">
        <v>26</v>
      </c>
      <c r="B1" s="75"/>
      <c r="C1" s="48"/>
      <c r="D1" s="76" t="s">
        <v>0</v>
      </c>
      <c r="E1" s="76"/>
      <c r="F1" s="48"/>
      <c r="G1" s="48"/>
      <c r="H1" s="48"/>
      <c r="I1" s="48"/>
      <c r="J1" s="48"/>
      <c r="K1" s="48"/>
      <c r="L1" s="48"/>
      <c r="M1" s="48"/>
      <c r="N1" s="48"/>
      <c r="O1" s="48"/>
      <c r="P1" s="48"/>
      <c r="Q1" s="48"/>
      <c r="R1" s="48"/>
      <c r="S1" s="48"/>
      <c r="T1" s="48"/>
      <c r="U1" s="69">
        <f>'Caisse 1'!U1</f>
        <v>41809</v>
      </c>
      <c r="V1" s="70"/>
    </row>
    <row r="2" spans="1:22" x14ac:dyDescent="0.25">
      <c r="A2" s="43"/>
      <c r="B2" s="43"/>
      <c r="C2" s="44"/>
      <c r="D2" s="43"/>
      <c r="E2" s="43"/>
      <c r="F2" s="43"/>
      <c r="G2" s="43"/>
      <c r="H2" s="43"/>
      <c r="I2" s="43"/>
      <c r="J2" s="43"/>
      <c r="K2" s="43"/>
      <c r="L2" s="43"/>
      <c r="M2" s="43"/>
      <c r="N2" s="43"/>
      <c r="O2" s="43"/>
      <c r="P2" s="43"/>
      <c r="Q2" s="43"/>
      <c r="R2" s="43"/>
      <c r="S2" s="43"/>
      <c r="T2" s="43"/>
      <c r="U2" s="43"/>
      <c r="V2" s="43"/>
    </row>
    <row r="3" spans="1:22" ht="15.75" customHeight="1" x14ac:dyDescent="0.25">
      <c r="A3" s="43"/>
      <c r="B3" s="50"/>
      <c r="C3" s="44"/>
      <c r="D3" s="45" t="s">
        <v>17</v>
      </c>
      <c r="E3" s="45" t="s">
        <v>18</v>
      </c>
      <c r="F3" s="47"/>
      <c r="G3" s="43"/>
      <c r="H3" s="43"/>
      <c r="I3" s="43"/>
      <c r="J3" s="43"/>
      <c r="K3" s="43"/>
      <c r="L3" s="43"/>
      <c r="M3" s="77" t="s">
        <v>21</v>
      </c>
      <c r="N3" s="77"/>
      <c r="O3" s="46"/>
      <c r="P3" s="78">
        <f>E28+F3+F5</f>
        <v>0</v>
      </c>
      <c r="Q3" s="79"/>
      <c r="R3" s="43"/>
      <c r="S3" s="43"/>
      <c r="T3" s="43"/>
      <c r="U3" s="43"/>
      <c r="V3" s="43"/>
    </row>
    <row r="4" spans="1:22" ht="12.75" customHeight="1" x14ac:dyDescent="0.25">
      <c r="A4" s="43"/>
      <c r="B4" s="43"/>
      <c r="C4" s="44"/>
      <c r="D4" s="43"/>
      <c r="E4" s="43"/>
      <c r="F4" s="43"/>
      <c r="G4" s="43"/>
      <c r="H4" s="43"/>
      <c r="I4" s="43"/>
      <c r="J4" s="43"/>
      <c r="K4" s="43"/>
      <c r="L4" s="43"/>
      <c r="M4" s="77"/>
      <c r="N4" s="77"/>
      <c r="O4" s="43"/>
      <c r="P4" s="80"/>
      <c r="Q4" s="81"/>
      <c r="R4" s="43"/>
      <c r="S4" s="43"/>
      <c r="T4" s="43"/>
      <c r="U4" s="43"/>
      <c r="V4" s="43"/>
    </row>
    <row r="5" spans="1:22" ht="15.75" x14ac:dyDescent="0.25">
      <c r="A5" s="43"/>
      <c r="B5" s="43"/>
      <c r="C5" s="44"/>
      <c r="D5" s="45" t="s">
        <v>19</v>
      </c>
      <c r="E5" s="45" t="s">
        <v>18</v>
      </c>
      <c r="F5" s="47"/>
      <c r="G5" s="43"/>
      <c r="H5" s="43"/>
      <c r="I5" s="43"/>
      <c r="J5" s="43"/>
      <c r="K5" s="43"/>
      <c r="L5" s="43"/>
      <c r="M5" s="43"/>
      <c r="N5" s="43"/>
      <c r="O5" s="43"/>
      <c r="P5" s="43"/>
      <c r="Q5" s="43"/>
      <c r="R5" s="43"/>
      <c r="S5" s="43"/>
      <c r="T5" s="43"/>
      <c r="U5" s="43"/>
      <c r="V5" s="43"/>
    </row>
    <row r="6" spans="1:22" x14ac:dyDescent="0.25">
      <c r="A6" s="43"/>
      <c r="B6" s="43"/>
      <c r="C6" s="44"/>
      <c r="D6" s="43"/>
      <c r="E6" s="43"/>
      <c r="F6" s="43"/>
      <c r="G6" s="43"/>
      <c r="H6" s="43"/>
      <c r="I6" s="43"/>
      <c r="J6" s="43"/>
      <c r="K6" s="43"/>
      <c r="L6" s="43"/>
      <c r="M6" s="43"/>
      <c r="N6" s="43"/>
      <c r="O6" s="43"/>
      <c r="P6" s="43"/>
      <c r="Q6" s="43"/>
      <c r="R6" s="43"/>
      <c r="S6" s="43"/>
      <c r="T6" s="43"/>
      <c r="U6" s="43"/>
      <c r="V6" s="43"/>
    </row>
    <row r="7" spans="1:22" s="5" customFormat="1" ht="23.25" customHeight="1" x14ac:dyDescent="0.25">
      <c r="A7" s="1" t="s">
        <v>1</v>
      </c>
      <c r="B7" s="2"/>
      <c r="C7" s="3"/>
      <c r="D7" s="2"/>
      <c r="E7" s="2"/>
      <c r="F7" s="2"/>
      <c r="G7" s="2"/>
      <c r="H7" s="2" t="s">
        <v>2</v>
      </c>
      <c r="I7" s="2"/>
      <c r="J7" s="2"/>
      <c r="K7" s="4"/>
      <c r="L7" s="1" t="s">
        <v>3</v>
      </c>
      <c r="M7" s="2"/>
      <c r="N7" s="2"/>
      <c r="O7" s="2"/>
      <c r="P7" s="2"/>
      <c r="Q7" s="2"/>
      <c r="R7" s="2"/>
      <c r="S7" s="2" t="s">
        <v>4</v>
      </c>
      <c r="T7" s="2"/>
      <c r="U7" s="2"/>
      <c r="V7" s="4"/>
    </row>
    <row r="8" spans="1:22" x14ac:dyDescent="0.25">
      <c r="A8" s="9"/>
      <c r="B8" s="10"/>
      <c r="C8" s="11"/>
      <c r="D8" s="10"/>
      <c r="E8" s="10"/>
      <c r="F8" s="10"/>
      <c r="G8" s="10"/>
      <c r="H8" s="10"/>
      <c r="I8" s="10"/>
      <c r="J8" s="10"/>
      <c r="K8" s="12"/>
      <c r="L8" s="9"/>
      <c r="M8" s="10"/>
      <c r="N8" s="10"/>
      <c r="O8" s="10"/>
      <c r="P8" s="10"/>
      <c r="Q8" s="10"/>
      <c r="R8" s="10"/>
      <c r="S8" s="10"/>
      <c r="T8" s="10"/>
      <c r="U8" s="10"/>
      <c r="V8" s="12"/>
    </row>
    <row r="9" spans="1:22" x14ac:dyDescent="0.25">
      <c r="A9" s="9"/>
      <c r="B9" s="49"/>
      <c r="C9" s="11" t="s">
        <v>5</v>
      </c>
      <c r="D9" s="10" t="s">
        <v>10</v>
      </c>
      <c r="E9" s="10"/>
      <c r="F9" s="41">
        <f>B9*0.01</f>
        <v>0</v>
      </c>
      <c r="G9" s="10"/>
      <c r="H9" s="13"/>
      <c r="I9" s="10"/>
      <c r="J9" s="14">
        <f>ROUNDDOWN(F9/0.5,0)</f>
        <v>0</v>
      </c>
      <c r="K9" s="12"/>
      <c r="L9" s="9"/>
      <c r="M9" s="49"/>
      <c r="N9" s="11" t="s">
        <v>5</v>
      </c>
      <c r="O9" s="15">
        <v>5</v>
      </c>
      <c r="P9" s="10"/>
      <c r="Q9" s="42">
        <f>M9*5</f>
        <v>0</v>
      </c>
      <c r="R9" s="10"/>
      <c r="S9" s="16"/>
      <c r="T9" s="10"/>
      <c r="U9" s="14">
        <f>ROUNDDOWN(Q9/100,0)</f>
        <v>0</v>
      </c>
      <c r="V9" s="12"/>
    </row>
    <row r="10" spans="1:22" ht="7.5" customHeight="1" x14ac:dyDescent="0.25">
      <c r="A10" s="9"/>
      <c r="B10" s="10"/>
      <c r="C10" s="11"/>
      <c r="D10" s="10"/>
      <c r="E10" s="10"/>
      <c r="F10" s="10"/>
      <c r="G10" s="10"/>
      <c r="H10" s="10"/>
      <c r="I10" s="10"/>
      <c r="J10" s="10"/>
      <c r="K10" s="12"/>
      <c r="L10" s="9"/>
      <c r="M10" s="10"/>
      <c r="N10" s="11"/>
      <c r="O10" s="10"/>
      <c r="P10" s="10"/>
      <c r="Q10" s="10"/>
      <c r="R10" s="10"/>
      <c r="S10" s="10"/>
      <c r="T10" s="10"/>
      <c r="U10" s="10"/>
      <c r="V10" s="12"/>
    </row>
    <row r="11" spans="1:22" x14ac:dyDescent="0.25">
      <c r="A11" s="9"/>
      <c r="B11" s="49"/>
      <c r="C11" s="11" t="s">
        <v>5</v>
      </c>
      <c r="D11" s="10" t="s">
        <v>11</v>
      </c>
      <c r="E11" s="10"/>
      <c r="F11" s="41">
        <f>B11*0.02</f>
        <v>0</v>
      </c>
      <c r="G11" s="10"/>
      <c r="H11" s="16"/>
      <c r="I11" s="10"/>
      <c r="J11" s="14">
        <f>ROUNDDOWN(F11/1,0)</f>
        <v>0</v>
      </c>
      <c r="K11" s="12"/>
      <c r="L11" s="9"/>
      <c r="M11" s="49"/>
      <c r="N11" s="11" t="s">
        <v>5</v>
      </c>
      <c r="O11" s="15">
        <v>10</v>
      </c>
      <c r="P11" s="10"/>
      <c r="Q11" s="42">
        <f>M11*10</f>
        <v>0</v>
      </c>
      <c r="R11" s="10"/>
      <c r="S11" s="17"/>
      <c r="T11" s="10"/>
      <c r="U11" s="14">
        <f>ROUNDDOWN(Q11/200,0)</f>
        <v>0</v>
      </c>
      <c r="V11" s="12"/>
    </row>
    <row r="12" spans="1:22" ht="7.5" customHeight="1" x14ac:dyDescent="0.25">
      <c r="A12" s="9"/>
      <c r="B12" s="10"/>
      <c r="C12" s="11"/>
      <c r="D12" s="10"/>
      <c r="E12" s="10"/>
      <c r="F12" s="10"/>
      <c r="G12" s="10"/>
      <c r="H12" s="10"/>
      <c r="I12" s="10"/>
      <c r="J12" s="10"/>
      <c r="K12" s="12"/>
      <c r="L12" s="9"/>
      <c r="M12" s="10"/>
      <c r="N12" s="11"/>
      <c r="O12" s="10"/>
      <c r="P12" s="10"/>
      <c r="Q12" s="10"/>
      <c r="R12" s="10"/>
      <c r="S12" s="10"/>
      <c r="T12" s="10"/>
      <c r="U12" s="10"/>
      <c r="V12" s="12"/>
    </row>
    <row r="13" spans="1:22" x14ac:dyDescent="0.25">
      <c r="A13" s="9"/>
      <c r="B13" s="49"/>
      <c r="C13" s="11" t="s">
        <v>5</v>
      </c>
      <c r="D13" s="10" t="s">
        <v>12</v>
      </c>
      <c r="E13" s="10"/>
      <c r="F13" s="41">
        <f>B13*0.05</f>
        <v>0</v>
      </c>
      <c r="G13" s="10"/>
      <c r="H13" s="17"/>
      <c r="I13" s="10"/>
      <c r="J13" s="14">
        <f>ROUNDDOWN(F13/2.5,0)</f>
        <v>0</v>
      </c>
      <c r="K13" s="12"/>
      <c r="L13" s="9"/>
      <c r="M13" s="49"/>
      <c r="N13" s="11" t="s">
        <v>5</v>
      </c>
      <c r="O13" s="15">
        <v>20</v>
      </c>
      <c r="P13" s="10"/>
      <c r="Q13" s="42">
        <f>M13*20</f>
        <v>0</v>
      </c>
      <c r="R13" s="10"/>
      <c r="S13" s="18"/>
      <c r="T13" s="10"/>
      <c r="U13" s="14">
        <f>ROUNDDOWN(Q13/400,0)</f>
        <v>0</v>
      </c>
      <c r="V13" s="12"/>
    </row>
    <row r="14" spans="1:22" ht="7.5" customHeight="1" x14ac:dyDescent="0.25">
      <c r="A14" s="9"/>
      <c r="B14" s="10"/>
      <c r="C14" s="11"/>
      <c r="D14" s="10"/>
      <c r="E14" s="10"/>
      <c r="F14" s="10"/>
      <c r="G14" s="10"/>
      <c r="H14" s="10"/>
      <c r="I14" s="10"/>
      <c r="J14" s="10"/>
      <c r="K14" s="12"/>
      <c r="L14" s="9"/>
      <c r="M14" s="10"/>
      <c r="N14" s="11"/>
      <c r="O14" s="10"/>
      <c r="P14" s="10"/>
      <c r="Q14" s="10"/>
      <c r="R14" s="10"/>
      <c r="S14" s="10"/>
      <c r="T14" s="10"/>
      <c r="U14" s="10"/>
      <c r="V14" s="12"/>
    </row>
    <row r="15" spans="1:22" x14ac:dyDescent="0.25">
      <c r="A15" s="9"/>
      <c r="B15" s="49"/>
      <c r="C15" s="11" t="s">
        <v>5</v>
      </c>
      <c r="D15" s="10" t="s">
        <v>13</v>
      </c>
      <c r="E15" s="10"/>
      <c r="F15" s="41">
        <f>B15*0.1</f>
        <v>0</v>
      </c>
      <c r="G15" s="10"/>
      <c r="H15" s="18"/>
      <c r="I15" s="10"/>
      <c r="J15" s="14">
        <f>ROUNDDOWN(F15/4,0)</f>
        <v>0</v>
      </c>
      <c r="K15" s="12"/>
      <c r="L15" s="9"/>
      <c r="M15" s="49"/>
      <c r="N15" s="11" t="s">
        <v>5</v>
      </c>
      <c r="O15" s="15">
        <v>50</v>
      </c>
      <c r="P15" s="10"/>
      <c r="Q15" s="42">
        <f>M15*50</f>
        <v>0</v>
      </c>
      <c r="R15" s="10"/>
      <c r="S15" s="19"/>
      <c r="T15" s="10"/>
      <c r="U15" s="14">
        <f>ROUNDDOWN(Q15/1000,0)</f>
        <v>0</v>
      </c>
      <c r="V15" s="12"/>
    </row>
    <row r="16" spans="1:22" ht="7.5" customHeight="1" x14ac:dyDescent="0.25">
      <c r="A16" s="9"/>
      <c r="B16" s="10"/>
      <c r="C16" s="11"/>
      <c r="D16" s="10"/>
      <c r="E16" s="10"/>
      <c r="F16" s="10"/>
      <c r="G16" s="10"/>
      <c r="H16" s="10"/>
      <c r="I16" s="10"/>
      <c r="J16" s="10"/>
      <c r="K16" s="12"/>
      <c r="L16" s="9"/>
      <c r="M16" s="10"/>
      <c r="N16" s="11"/>
      <c r="O16" s="10"/>
      <c r="P16" s="10"/>
      <c r="Q16" s="10"/>
      <c r="R16" s="10"/>
      <c r="S16" s="10"/>
      <c r="T16" s="10"/>
      <c r="U16" s="10"/>
      <c r="V16" s="12"/>
    </row>
    <row r="17" spans="1:22" x14ac:dyDescent="0.25">
      <c r="A17" s="9"/>
      <c r="B17" s="49"/>
      <c r="C17" s="11" t="s">
        <v>5</v>
      </c>
      <c r="D17" s="10" t="s">
        <v>14</v>
      </c>
      <c r="E17" s="10"/>
      <c r="F17" s="41">
        <f>B17*0.2</f>
        <v>0</v>
      </c>
      <c r="G17" s="10"/>
      <c r="H17" s="19"/>
      <c r="I17" s="10"/>
      <c r="J17" s="14">
        <f>ROUNDDOWN(F17/8,0)</f>
        <v>0</v>
      </c>
      <c r="K17" s="12"/>
      <c r="L17" s="9"/>
      <c r="M17" s="49"/>
      <c r="N17" s="11" t="s">
        <v>5</v>
      </c>
      <c r="O17" s="15">
        <v>100</v>
      </c>
      <c r="P17" s="10"/>
      <c r="Q17" s="42">
        <f>M17*100</f>
        <v>0</v>
      </c>
      <c r="R17" s="10"/>
      <c r="S17" s="20"/>
      <c r="T17" s="10"/>
      <c r="U17" s="14">
        <f>ROUNDDOWN(Q17/2000,0)</f>
        <v>0</v>
      </c>
      <c r="V17" s="12"/>
    </row>
    <row r="18" spans="1:22" ht="7.5" customHeight="1" x14ac:dyDescent="0.25">
      <c r="A18" s="9"/>
      <c r="B18" s="10"/>
      <c r="C18" s="11"/>
      <c r="D18" s="10"/>
      <c r="E18" s="10"/>
      <c r="F18" s="10"/>
      <c r="G18" s="10"/>
      <c r="H18" s="10"/>
      <c r="I18" s="10"/>
      <c r="J18" s="10"/>
      <c r="K18" s="12"/>
      <c r="L18" s="9"/>
      <c r="M18" s="10"/>
      <c r="N18" s="11"/>
      <c r="O18" s="10"/>
      <c r="P18" s="10"/>
      <c r="Q18" s="10"/>
      <c r="R18" s="10"/>
      <c r="S18" s="10"/>
      <c r="T18" s="10"/>
      <c r="U18" s="10"/>
      <c r="V18" s="12"/>
    </row>
    <row r="19" spans="1:22" x14ac:dyDescent="0.25">
      <c r="A19" s="9"/>
      <c r="B19" s="49"/>
      <c r="C19" s="11" t="s">
        <v>5</v>
      </c>
      <c r="D19" s="10" t="s">
        <v>15</v>
      </c>
      <c r="E19" s="10"/>
      <c r="F19" s="41">
        <f>B19*0.5</f>
        <v>0</v>
      </c>
      <c r="G19" s="10"/>
      <c r="H19" s="20"/>
      <c r="I19" s="10"/>
      <c r="J19" s="14">
        <f>ROUNDDOWN(F19/20,0)</f>
        <v>0</v>
      </c>
      <c r="K19" s="12"/>
      <c r="L19" s="9"/>
      <c r="M19" s="49"/>
      <c r="N19" s="11" t="s">
        <v>5</v>
      </c>
      <c r="O19" s="15">
        <v>200</v>
      </c>
      <c r="P19" s="10"/>
      <c r="Q19" s="42">
        <f>M19*200</f>
        <v>0</v>
      </c>
      <c r="R19" s="10"/>
      <c r="S19" s="21"/>
      <c r="T19" s="10"/>
      <c r="U19" s="14">
        <f>ROUNDDOWN(Q19/4000,0)</f>
        <v>0</v>
      </c>
      <c r="V19" s="12"/>
    </row>
    <row r="20" spans="1:22" ht="7.5" customHeight="1" x14ac:dyDescent="0.25">
      <c r="A20" s="9"/>
      <c r="B20" s="10"/>
      <c r="C20" s="11"/>
      <c r="D20" s="10"/>
      <c r="E20" s="10"/>
      <c r="F20" s="10"/>
      <c r="G20" s="10"/>
      <c r="H20" s="10"/>
      <c r="I20" s="10"/>
      <c r="J20" s="10"/>
      <c r="K20" s="12"/>
      <c r="L20" s="9"/>
      <c r="M20" s="10"/>
      <c r="N20" s="11"/>
      <c r="O20" s="10"/>
      <c r="P20" s="10"/>
      <c r="Q20" s="10"/>
      <c r="R20" s="10"/>
      <c r="S20" s="10"/>
      <c r="T20" s="10"/>
      <c r="U20" s="10"/>
      <c r="V20" s="12"/>
    </row>
    <row r="21" spans="1:22" x14ac:dyDescent="0.25">
      <c r="A21" s="9"/>
      <c r="B21" s="49"/>
      <c r="C21" s="11" t="s">
        <v>5</v>
      </c>
      <c r="D21" s="10" t="s">
        <v>6</v>
      </c>
      <c r="E21" s="10"/>
      <c r="F21" s="41">
        <f>B21*1</f>
        <v>0</v>
      </c>
      <c r="G21" s="10"/>
      <c r="H21" s="21"/>
      <c r="I21" s="10"/>
      <c r="J21" s="14">
        <f>ROUNDDOWN(F21/25,0)</f>
        <v>0</v>
      </c>
      <c r="K21" s="12"/>
      <c r="L21" s="9"/>
      <c r="M21" s="49"/>
      <c r="N21" s="11" t="s">
        <v>5</v>
      </c>
      <c r="O21" s="15">
        <v>500</v>
      </c>
      <c r="P21" s="10"/>
      <c r="Q21" s="42">
        <f>M21*500</f>
        <v>0</v>
      </c>
      <c r="R21" s="10"/>
      <c r="S21" s="22"/>
      <c r="T21" s="10"/>
      <c r="U21" s="14">
        <f>ROUNDDOWN(Q21/10000,0)</f>
        <v>0</v>
      </c>
      <c r="V21" s="12"/>
    </row>
    <row r="22" spans="1:22" ht="7.5" customHeight="1" x14ac:dyDescent="0.25">
      <c r="A22" s="9"/>
      <c r="B22" s="10"/>
      <c r="C22" s="11"/>
      <c r="D22" s="10"/>
      <c r="E22" s="10"/>
      <c r="F22" s="10"/>
      <c r="G22" s="10"/>
      <c r="H22" s="10"/>
      <c r="I22" s="10"/>
      <c r="J22" s="10"/>
      <c r="K22" s="12"/>
      <c r="L22" s="9"/>
      <c r="M22" s="10"/>
      <c r="N22" s="10"/>
      <c r="O22" s="10"/>
      <c r="P22" s="10"/>
      <c r="Q22" s="10"/>
      <c r="R22" s="10"/>
      <c r="S22" s="10"/>
      <c r="T22" s="10"/>
      <c r="U22" s="10"/>
      <c r="V22" s="12"/>
    </row>
    <row r="23" spans="1:22" x14ac:dyDescent="0.25">
      <c r="A23" s="9"/>
      <c r="B23" s="49"/>
      <c r="C23" s="11" t="s">
        <v>5</v>
      </c>
      <c r="D23" s="10" t="s">
        <v>7</v>
      </c>
      <c r="E23" s="10"/>
      <c r="F23" s="41">
        <f>B23*2</f>
        <v>0</v>
      </c>
      <c r="G23" s="10"/>
      <c r="H23" s="22"/>
      <c r="I23" s="10"/>
      <c r="J23" s="14">
        <f>ROUNDDOWN(F23/50,0)</f>
        <v>0</v>
      </c>
      <c r="K23" s="12"/>
      <c r="L23" s="9"/>
      <c r="M23" s="10"/>
      <c r="N23" s="10"/>
      <c r="O23" s="10"/>
      <c r="P23" s="10"/>
      <c r="Q23" s="10"/>
      <c r="R23" s="10"/>
      <c r="S23" s="10"/>
      <c r="T23" s="10"/>
      <c r="U23" s="10"/>
      <c r="V23" s="12"/>
    </row>
    <row r="24" spans="1:22" ht="20.25" customHeight="1" x14ac:dyDescent="0.25">
      <c r="A24" s="9"/>
      <c r="B24" s="10"/>
      <c r="C24" s="11"/>
      <c r="D24" s="10"/>
      <c r="E24" s="10"/>
      <c r="F24" s="10"/>
      <c r="G24" s="10"/>
      <c r="H24" s="10"/>
      <c r="I24" s="10"/>
      <c r="J24" s="10"/>
      <c r="K24" s="12"/>
      <c r="L24" s="9"/>
      <c r="M24" s="10"/>
      <c r="N24" s="10"/>
      <c r="O24" s="10"/>
      <c r="P24" s="10"/>
      <c r="Q24" s="10"/>
      <c r="R24" s="10"/>
      <c r="S24" s="10"/>
      <c r="T24" s="10"/>
      <c r="U24" s="10"/>
      <c r="V24" s="12"/>
    </row>
    <row r="25" spans="1:22" ht="18.75" x14ac:dyDescent="0.25">
      <c r="A25" s="9"/>
      <c r="B25" s="6" t="s">
        <v>8</v>
      </c>
      <c r="C25" s="11"/>
      <c r="D25" s="10"/>
      <c r="E25" s="83">
        <f>F9+F11+F13+F15+F17+F19+F21+F23</f>
        <v>0</v>
      </c>
      <c r="F25" s="83"/>
      <c r="G25" s="10"/>
      <c r="H25" s="10"/>
      <c r="I25" s="10"/>
      <c r="J25" s="10"/>
      <c r="K25" s="12"/>
      <c r="L25" s="9"/>
      <c r="M25" s="6" t="s">
        <v>9</v>
      </c>
      <c r="N25" s="10"/>
      <c r="O25" s="10"/>
      <c r="P25" s="82">
        <f>Q9+Q11+Q13+Q15+Q17+Q19+Q21</f>
        <v>0</v>
      </c>
      <c r="Q25" s="82"/>
      <c r="R25" s="10"/>
      <c r="S25" s="10"/>
      <c r="T25" s="10"/>
      <c r="U25" s="10"/>
      <c r="V25" s="12"/>
    </row>
    <row r="26" spans="1:22" x14ac:dyDescent="0.25">
      <c r="A26" s="23"/>
      <c r="B26" s="24"/>
      <c r="C26" s="25"/>
      <c r="D26" s="24"/>
      <c r="E26" s="24"/>
      <c r="F26" s="24"/>
      <c r="G26" s="24"/>
      <c r="H26" s="24"/>
      <c r="I26" s="24"/>
      <c r="J26" s="24"/>
      <c r="K26" s="26"/>
      <c r="L26" s="23"/>
      <c r="M26" s="24"/>
      <c r="N26" s="24"/>
      <c r="O26" s="24"/>
      <c r="P26" s="24"/>
      <c r="Q26" s="24"/>
      <c r="R26" s="24"/>
      <c r="S26" s="24"/>
      <c r="T26" s="24"/>
      <c r="U26" s="24"/>
      <c r="V26" s="26"/>
    </row>
    <row r="27" spans="1:22" x14ac:dyDescent="0.25">
      <c r="A27" s="27"/>
      <c r="B27" s="28"/>
      <c r="C27" s="29"/>
      <c r="D27" s="28"/>
      <c r="E27" s="28"/>
      <c r="F27" s="28"/>
      <c r="G27" s="28"/>
      <c r="H27" s="28"/>
      <c r="I27" s="28"/>
      <c r="J27" s="28"/>
      <c r="K27" s="28"/>
      <c r="L27" s="28"/>
      <c r="M27" s="28"/>
      <c r="N27" s="28"/>
      <c r="O27" s="28"/>
      <c r="P27" s="28"/>
      <c r="Q27" s="28"/>
      <c r="R27" s="28"/>
      <c r="S27" s="28"/>
      <c r="T27" s="28"/>
      <c r="U27" s="28"/>
      <c r="V27" s="30"/>
    </row>
    <row r="28" spans="1:22" ht="18.75" x14ac:dyDescent="0.25">
      <c r="A28" s="31"/>
      <c r="B28" s="7" t="s">
        <v>20</v>
      </c>
      <c r="C28" s="33"/>
      <c r="D28" s="32"/>
      <c r="E28" s="82">
        <f>E25+P25</f>
        <v>0</v>
      </c>
      <c r="F28" s="82"/>
      <c r="G28" s="32"/>
      <c r="H28" s="32"/>
      <c r="I28" s="32"/>
      <c r="J28" s="32"/>
      <c r="K28" s="32"/>
      <c r="L28" s="32"/>
      <c r="M28" s="32"/>
      <c r="N28" s="32"/>
      <c r="O28" s="32"/>
      <c r="P28" s="32"/>
      <c r="Q28" s="32"/>
      <c r="R28" s="32"/>
      <c r="S28" s="32"/>
      <c r="T28" s="32"/>
      <c r="U28" s="32"/>
      <c r="V28" s="34"/>
    </row>
    <row r="29" spans="1:22" x14ac:dyDescent="0.25">
      <c r="A29" s="35"/>
      <c r="B29" s="36"/>
      <c r="C29" s="37"/>
      <c r="D29" s="36"/>
      <c r="E29" s="36"/>
      <c r="F29" s="36"/>
      <c r="G29" s="36"/>
      <c r="H29" s="36"/>
      <c r="I29" s="36"/>
      <c r="J29" s="36"/>
      <c r="K29" s="36"/>
      <c r="L29" s="36"/>
      <c r="M29" s="36"/>
      <c r="N29" s="36"/>
      <c r="O29" s="36"/>
      <c r="P29" s="36"/>
      <c r="Q29" s="36"/>
      <c r="R29" s="36"/>
      <c r="S29" s="36"/>
      <c r="T29" s="36"/>
      <c r="U29" s="36"/>
      <c r="V29" s="38"/>
    </row>
  </sheetData>
  <sheetProtection sheet="1" objects="1" scenarios="1" selectLockedCells="1"/>
  <mergeCells count="7">
    <mergeCell ref="E28:F28"/>
    <mergeCell ref="A1:B1"/>
    <mergeCell ref="D1:E1"/>
    <mergeCell ref="M3:N4"/>
    <mergeCell ref="P3:Q4"/>
    <mergeCell ref="E25:F25"/>
    <mergeCell ref="P25:Q25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72" r:id="rId3" name="Button 4">
              <controlPr defaultSize="0" print="0" autoFill="0" autoPict="0" macro="[0]!miseazero">
                <anchor moveWithCells="1" sizeWithCells="1">
                  <from>
                    <xdr:col>14</xdr:col>
                    <xdr:colOff>552450</xdr:colOff>
                    <xdr:row>27</xdr:row>
                    <xdr:rowOff>0</xdr:rowOff>
                  </from>
                  <to>
                    <xdr:col>17</xdr:col>
                    <xdr:colOff>0</xdr:colOff>
                    <xdr:row>28</xdr:row>
                    <xdr:rowOff>28575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tabColor theme="6" tint="0.59999389629810485"/>
  </sheetPr>
  <dimension ref="A1:V29"/>
  <sheetViews>
    <sheetView workbookViewId="0">
      <selection activeCell="B3" sqref="B3"/>
    </sheetView>
  </sheetViews>
  <sheetFormatPr baseColWidth="10" defaultRowHeight="12.75" x14ac:dyDescent="0.25"/>
  <cols>
    <col min="1" max="1" width="6.42578125" style="8" customWidth="1"/>
    <col min="2" max="2" width="11.42578125" style="8" customWidth="1"/>
    <col min="3" max="3" width="6.42578125" style="39" customWidth="1"/>
    <col min="4" max="4" width="11.42578125" style="8" customWidth="1"/>
    <col min="5" max="5" width="6.42578125" style="8" customWidth="1"/>
    <col min="6" max="6" width="11.42578125" style="8" customWidth="1"/>
    <col min="7" max="7" width="6.42578125" style="8" customWidth="1"/>
    <col min="8" max="8" width="11.42578125" style="8" customWidth="1"/>
    <col min="9" max="9" width="6.42578125" style="8" customWidth="1"/>
    <col min="10" max="10" width="11.42578125" style="8" customWidth="1"/>
    <col min="11" max="12" width="6.42578125" style="8" customWidth="1"/>
    <col min="13" max="13" width="11.42578125" style="8" customWidth="1"/>
    <col min="14" max="14" width="6.42578125" style="8" customWidth="1"/>
    <col min="15" max="15" width="8.5703125" style="8" customWidth="1"/>
    <col min="16" max="16" width="6.42578125" style="8" customWidth="1"/>
    <col min="17" max="17" width="11.42578125" style="8"/>
    <col min="18" max="18" width="6.42578125" style="8" customWidth="1"/>
    <col min="19" max="19" width="11.42578125" style="8"/>
    <col min="20" max="20" width="6.42578125" style="8" customWidth="1"/>
    <col min="21" max="21" width="11.42578125" style="8"/>
    <col min="22" max="22" width="6.42578125" style="8" customWidth="1"/>
    <col min="23" max="16384" width="11.42578125" style="8"/>
  </cols>
  <sheetData>
    <row r="1" spans="1:22" s="40" customFormat="1" ht="22.5" customHeight="1" x14ac:dyDescent="0.25">
      <c r="A1" s="74" t="s">
        <v>45</v>
      </c>
      <c r="B1" s="75"/>
      <c r="C1" s="48"/>
      <c r="D1" s="84"/>
      <c r="E1" s="84"/>
      <c r="F1" s="48"/>
      <c r="G1" s="48"/>
      <c r="H1" s="48"/>
      <c r="I1" s="48"/>
      <c r="J1" s="48"/>
      <c r="K1" s="48"/>
      <c r="L1" s="48"/>
      <c r="M1" s="48"/>
      <c r="N1" s="48"/>
      <c r="O1" s="48"/>
      <c r="P1" s="48"/>
      <c r="Q1" s="48"/>
      <c r="R1" s="48"/>
      <c r="S1" s="48"/>
      <c r="T1" s="48"/>
      <c r="U1" s="66">
        <v>41809</v>
      </c>
      <c r="V1" s="67"/>
    </row>
    <row r="2" spans="1:22" x14ac:dyDescent="0.25">
      <c r="A2" s="43"/>
      <c r="B2" s="43"/>
      <c r="C2" s="44"/>
      <c r="D2" s="43"/>
      <c r="E2" s="43"/>
      <c r="F2" s="43"/>
      <c r="G2" s="43"/>
      <c r="H2" s="43"/>
      <c r="I2" s="43"/>
      <c r="J2" s="43"/>
      <c r="K2" s="43"/>
      <c r="L2" s="43"/>
      <c r="M2" s="43"/>
      <c r="N2" s="43"/>
      <c r="O2" s="43"/>
      <c r="P2" s="43"/>
      <c r="Q2" s="43"/>
      <c r="R2" s="43"/>
      <c r="S2" s="43"/>
      <c r="T2" s="43"/>
      <c r="U2" s="43"/>
      <c r="V2" s="43"/>
    </row>
    <row r="3" spans="1:22" ht="15.75" customHeight="1" x14ac:dyDescent="0.25">
      <c r="A3" s="43"/>
      <c r="B3" s="50"/>
      <c r="C3" s="44"/>
      <c r="D3" s="45" t="s">
        <v>17</v>
      </c>
      <c r="E3" s="45" t="s">
        <v>18</v>
      </c>
      <c r="F3" s="47"/>
      <c r="G3" s="43"/>
      <c r="H3" s="43"/>
      <c r="I3" s="43"/>
      <c r="J3" s="43"/>
      <c r="K3" s="43"/>
      <c r="L3" s="43"/>
      <c r="M3" s="77" t="s">
        <v>21</v>
      </c>
      <c r="N3" s="77"/>
      <c r="O3" s="46"/>
      <c r="P3" s="78">
        <f>E28+F3+F5</f>
        <v>0</v>
      </c>
      <c r="Q3" s="79"/>
      <c r="R3" s="43"/>
      <c r="S3" s="43"/>
      <c r="T3" s="43"/>
      <c r="U3" s="43"/>
      <c r="V3" s="43"/>
    </row>
    <row r="4" spans="1:22" ht="12.75" customHeight="1" x14ac:dyDescent="0.25">
      <c r="A4" s="43"/>
      <c r="B4" s="43"/>
      <c r="C4" s="44"/>
      <c r="D4" s="43"/>
      <c r="E4" s="43"/>
      <c r="F4" s="43"/>
      <c r="G4" s="43"/>
      <c r="H4" s="43"/>
      <c r="I4" s="43"/>
      <c r="J4" s="43"/>
      <c r="K4" s="43"/>
      <c r="L4" s="43"/>
      <c r="M4" s="77"/>
      <c r="N4" s="77"/>
      <c r="O4" s="43"/>
      <c r="P4" s="80"/>
      <c r="Q4" s="81"/>
      <c r="R4" s="43"/>
      <c r="S4" s="43"/>
      <c r="T4" s="43"/>
      <c r="U4" s="43"/>
      <c r="V4" s="43"/>
    </row>
    <row r="5" spans="1:22" ht="15.75" x14ac:dyDescent="0.25">
      <c r="A5" s="43"/>
      <c r="B5" s="43"/>
      <c r="C5" s="44"/>
      <c r="D5" s="45" t="s">
        <v>19</v>
      </c>
      <c r="E5" s="45" t="s">
        <v>18</v>
      </c>
      <c r="F5" s="47"/>
      <c r="G5" s="43"/>
      <c r="H5" s="43"/>
      <c r="I5" s="43"/>
      <c r="J5" s="43"/>
      <c r="K5" s="43"/>
      <c r="L5" s="43"/>
      <c r="M5" s="43"/>
      <c r="N5" s="43"/>
      <c r="O5" s="43"/>
      <c r="P5" s="43"/>
      <c r="Q5" s="43"/>
      <c r="R5" s="43"/>
      <c r="S5" s="43"/>
      <c r="T5" s="43"/>
      <c r="U5" s="43"/>
      <c r="V5" s="43"/>
    </row>
    <row r="6" spans="1:22" x14ac:dyDescent="0.25">
      <c r="A6" s="43"/>
      <c r="B6" s="43"/>
      <c r="C6" s="44"/>
      <c r="D6" s="43"/>
      <c r="E6" s="43"/>
      <c r="F6" s="43"/>
      <c r="G6" s="43"/>
      <c r="H6" s="43"/>
      <c r="I6" s="43"/>
      <c r="J6" s="43"/>
      <c r="K6" s="43"/>
      <c r="L6" s="43"/>
      <c r="M6" s="43"/>
      <c r="N6" s="43"/>
      <c r="O6" s="43"/>
      <c r="P6" s="43"/>
      <c r="Q6" s="43"/>
      <c r="R6" s="43"/>
      <c r="S6" s="43"/>
      <c r="T6" s="43"/>
      <c r="U6" s="43"/>
      <c r="V6" s="43"/>
    </row>
    <row r="7" spans="1:22" s="5" customFormat="1" ht="23.25" customHeight="1" x14ac:dyDescent="0.25">
      <c r="A7" s="1" t="s">
        <v>1</v>
      </c>
      <c r="B7" s="2"/>
      <c r="C7" s="3"/>
      <c r="D7" s="2"/>
      <c r="E7" s="2"/>
      <c r="F7" s="2"/>
      <c r="G7" s="2"/>
      <c r="H7" s="2" t="s">
        <v>2</v>
      </c>
      <c r="I7" s="2"/>
      <c r="J7" s="2"/>
      <c r="K7" s="4"/>
      <c r="L7" s="1" t="s">
        <v>3</v>
      </c>
      <c r="M7" s="2"/>
      <c r="N7" s="2"/>
      <c r="O7" s="2"/>
      <c r="P7" s="2"/>
      <c r="Q7" s="2"/>
      <c r="R7" s="2"/>
      <c r="S7" s="2" t="s">
        <v>4</v>
      </c>
      <c r="T7" s="2"/>
      <c r="U7" s="2"/>
      <c r="V7" s="4"/>
    </row>
    <row r="8" spans="1:22" x14ac:dyDescent="0.25">
      <c r="A8" s="9"/>
      <c r="B8" s="10"/>
      <c r="C8" s="11"/>
      <c r="D8" s="10"/>
      <c r="E8" s="10"/>
      <c r="F8" s="10"/>
      <c r="G8" s="10"/>
      <c r="H8" s="10"/>
      <c r="I8" s="10"/>
      <c r="J8" s="10"/>
      <c r="K8" s="12"/>
      <c r="L8" s="9"/>
      <c r="M8" s="10"/>
      <c r="N8" s="10"/>
      <c r="O8" s="10"/>
      <c r="P8" s="10"/>
      <c r="Q8" s="10"/>
      <c r="R8" s="10"/>
      <c r="S8" s="10"/>
      <c r="T8" s="10"/>
      <c r="U8" s="10"/>
      <c r="V8" s="12"/>
    </row>
    <row r="9" spans="1:22" x14ac:dyDescent="0.25">
      <c r="A9" s="9"/>
      <c r="B9" s="49"/>
      <c r="C9" s="11" t="s">
        <v>5</v>
      </c>
      <c r="D9" s="10" t="s">
        <v>10</v>
      </c>
      <c r="E9" s="10"/>
      <c r="F9" s="41">
        <f>B9*0.01</f>
        <v>0</v>
      </c>
      <c r="G9" s="10"/>
      <c r="H9" s="13"/>
      <c r="I9" s="10"/>
      <c r="J9" s="14">
        <f>ROUNDDOWN(F9/0.5,0)</f>
        <v>0</v>
      </c>
      <c r="K9" s="12"/>
      <c r="L9" s="9"/>
      <c r="M9" s="49"/>
      <c r="N9" s="11" t="s">
        <v>5</v>
      </c>
      <c r="O9" s="15">
        <v>5</v>
      </c>
      <c r="P9" s="10"/>
      <c r="Q9" s="42">
        <f>M9*5</f>
        <v>0</v>
      </c>
      <c r="R9" s="10"/>
      <c r="S9" s="16"/>
      <c r="T9" s="10"/>
      <c r="U9" s="14">
        <f>ROUNDDOWN(Q9/100,0)</f>
        <v>0</v>
      </c>
      <c r="V9" s="12"/>
    </row>
    <row r="10" spans="1:22" ht="7.5" customHeight="1" x14ac:dyDescent="0.25">
      <c r="A10" s="9"/>
      <c r="B10" s="10"/>
      <c r="C10" s="11"/>
      <c r="D10" s="10"/>
      <c r="E10" s="10"/>
      <c r="F10" s="10"/>
      <c r="G10" s="10"/>
      <c r="H10" s="10"/>
      <c r="I10" s="10"/>
      <c r="J10" s="10"/>
      <c r="K10" s="12"/>
      <c r="L10" s="9"/>
      <c r="M10" s="10"/>
      <c r="N10" s="11"/>
      <c r="O10" s="10"/>
      <c r="P10" s="10"/>
      <c r="Q10" s="10"/>
      <c r="R10" s="10"/>
      <c r="S10" s="10"/>
      <c r="T10" s="10"/>
      <c r="U10" s="10"/>
      <c r="V10" s="12"/>
    </row>
    <row r="11" spans="1:22" x14ac:dyDescent="0.25">
      <c r="A11" s="9"/>
      <c r="B11" s="49"/>
      <c r="C11" s="11" t="s">
        <v>5</v>
      </c>
      <c r="D11" s="10" t="s">
        <v>11</v>
      </c>
      <c r="E11" s="10"/>
      <c r="F11" s="41">
        <f>B11*0.02</f>
        <v>0</v>
      </c>
      <c r="G11" s="10"/>
      <c r="H11" s="16"/>
      <c r="I11" s="10"/>
      <c r="J11" s="14">
        <f>ROUNDDOWN(F11/1,0)</f>
        <v>0</v>
      </c>
      <c r="K11" s="12"/>
      <c r="L11" s="9"/>
      <c r="M11" s="49"/>
      <c r="N11" s="11" t="s">
        <v>5</v>
      </c>
      <c r="O11" s="15">
        <v>10</v>
      </c>
      <c r="P11" s="10"/>
      <c r="Q11" s="42">
        <f>M11*10</f>
        <v>0</v>
      </c>
      <c r="R11" s="10"/>
      <c r="S11" s="17"/>
      <c r="T11" s="10"/>
      <c r="U11" s="14">
        <f>ROUNDDOWN(Q11/200,0)</f>
        <v>0</v>
      </c>
      <c r="V11" s="12"/>
    </row>
    <row r="12" spans="1:22" ht="7.5" customHeight="1" x14ac:dyDescent="0.25">
      <c r="A12" s="9"/>
      <c r="B12" s="10"/>
      <c r="C12" s="11"/>
      <c r="D12" s="10"/>
      <c r="E12" s="10"/>
      <c r="F12" s="10"/>
      <c r="G12" s="10"/>
      <c r="H12" s="10"/>
      <c r="I12" s="10"/>
      <c r="J12" s="10"/>
      <c r="K12" s="12"/>
      <c r="L12" s="9"/>
      <c r="M12" s="10"/>
      <c r="N12" s="11"/>
      <c r="O12" s="10"/>
      <c r="P12" s="10"/>
      <c r="Q12" s="10"/>
      <c r="R12" s="10"/>
      <c r="S12" s="10"/>
      <c r="T12" s="10"/>
      <c r="U12" s="10"/>
      <c r="V12" s="12"/>
    </row>
    <row r="13" spans="1:22" x14ac:dyDescent="0.25">
      <c r="A13" s="9"/>
      <c r="B13" s="49"/>
      <c r="C13" s="11" t="s">
        <v>5</v>
      </c>
      <c r="D13" s="10" t="s">
        <v>12</v>
      </c>
      <c r="E13" s="10"/>
      <c r="F13" s="41">
        <f>B13*0.05</f>
        <v>0</v>
      </c>
      <c r="G13" s="10"/>
      <c r="H13" s="17"/>
      <c r="I13" s="10"/>
      <c r="J13" s="14">
        <f>ROUNDDOWN(F13/2.5,0)</f>
        <v>0</v>
      </c>
      <c r="K13" s="12"/>
      <c r="L13" s="9"/>
      <c r="M13" s="49"/>
      <c r="N13" s="11" t="s">
        <v>5</v>
      </c>
      <c r="O13" s="15">
        <v>20</v>
      </c>
      <c r="P13" s="10"/>
      <c r="Q13" s="42">
        <f>M13*20</f>
        <v>0</v>
      </c>
      <c r="R13" s="10"/>
      <c r="S13" s="18"/>
      <c r="T13" s="10"/>
      <c r="U13" s="14">
        <f>ROUNDDOWN(Q13/400,0)</f>
        <v>0</v>
      </c>
      <c r="V13" s="12"/>
    </row>
    <row r="14" spans="1:22" ht="7.5" customHeight="1" x14ac:dyDescent="0.25">
      <c r="A14" s="9"/>
      <c r="B14" s="10"/>
      <c r="C14" s="11"/>
      <c r="D14" s="10"/>
      <c r="E14" s="10"/>
      <c r="F14" s="10"/>
      <c r="G14" s="10"/>
      <c r="H14" s="10"/>
      <c r="I14" s="10"/>
      <c r="J14" s="10"/>
      <c r="K14" s="12"/>
      <c r="L14" s="9"/>
      <c r="M14" s="10"/>
      <c r="N14" s="11"/>
      <c r="O14" s="10"/>
      <c r="P14" s="10"/>
      <c r="Q14" s="10"/>
      <c r="R14" s="10"/>
      <c r="S14" s="10"/>
      <c r="T14" s="10"/>
      <c r="U14" s="10"/>
      <c r="V14" s="12"/>
    </row>
    <row r="15" spans="1:22" x14ac:dyDescent="0.25">
      <c r="A15" s="9"/>
      <c r="B15" s="49"/>
      <c r="C15" s="11" t="s">
        <v>5</v>
      </c>
      <c r="D15" s="10" t="s">
        <v>13</v>
      </c>
      <c r="E15" s="10"/>
      <c r="F15" s="41">
        <f>B15*0.1</f>
        <v>0</v>
      </c>
      <c r="G15" s="10"/>
      <c r="H15" s="18"/>
      <c r="I15" s="10"/>
      <c r="J15" s="14">
        <f>ROUNDDOWN(F15/4,0)</f>
        <v>0</v>
      </c>
      <c r="K15" s="12"/>
      <c r="L15" s="9"/>
      <c r="M15" s="49"/>
      <c r="N15" s="11" t="s">
        <v>5</v>
      </c>
      <c r="O15" s="15">
        <v>50</v>
      </c>
      <c r="P15" s="10"/>
      <c r="Q15" s="42">
        <f>M15*50</f>
        <v>0</v>
      </c>
      <c r="R15" s="10"/>
      <c r="S15" s="19"/>
      <c r="T15" s="10"/>
      <c r="U15" s="14">
        <f>ROUNDDOWN(Q15/1000,0)</f>
        <v>0</v>
      </c>
      <c r="V15" s="12"/>
    </row>
    <row r="16" spans="1:22" ht="7.5" customHeight="1" x14ac:dyDescent="0.25">
      <c r="A16" s="9"/>
      <c r="B16" s="10"/>
      <c r="C16" s="11"/>
      <c r="D16" s="10"/>
      <c r="E16" s="10"/>
      <c r="F16" s="10"/>
      <c r="G16" s="10"/>
      <c r="H16" s="10"/>
      <c r="I16" s="10"/>
      <c r="J16" s="10"/>
      <c r="K16" s="12"/>
      <c r="L16" s="9"/>
      <c r="M16" s="10"/>
      <c r="N16" s="11"/>
      <c r="O16" s="10"/>
      <c r="P16" s="10"/>
      <c r="Q16" s="10"/>
      <c r="R16" s="10"/>
      <c r="S16" s="10"/>
      <c r="T16" s="10"/>
      <c r="U16" s="10"/>
      <c r="V16" s="12"/>
    </row>
    <row r="17" spans="1:22" x14ac:dyDescent="0.25">
      <c r="A17" s="9"/>
      <c r="B17" s="49"/>
      <c r="C17" s="11" t="s">
        <v>5</v>
      </c>
      <c r="D17" s="10" t="s">
        <v>14</v>
      </c>
      <c r="E17" s="10"/>
      <c r="F17" s="41">
        <f>B17*0.2</f>
        <v>0</v>
      </c>
      <c r="G17" s="10"/>
      <c r="H17" s="19"/>
      <c r="I17" s="10"/>
      <c r="J17" s="14">
        <f>ROUNDDOWN(F17/8,0)</f>
        <v>0</v>
      </c>
      <c r="K17" s="12"/>
      <c r="L17" s="9"/>
      <c r="M17" s="49"/>
      <c r="N17" s="11" t="s">
        <v>5</v>
      </c>
      <c r="O17" s="15">
        <v>100</v>
      </c>
      <c r="P17" s="10"/>
      <c r="Q17" s="42">
        <f>M17*100</f>
        <v>0</v>
      </c>
      <c r="R17" s="10"/>
      <c r="S17" s="20"/>
      <c r="T17" s="10"/>
      <c r="U17" s="14">
        <f>ROUNDDOWN(Q17/2000,0)</f>
        <v>0</v>
      </c>
      <c r="V17" s="12"/>
    </row>
    <row r="18" spans="1:22" ht="7.5" customHeight="1" x14ac:dyDescent="0.25">
      <c r="A18" s="9"/>
      <c r="B18" s="10"/>
      <c r="C18" s="11"/>
      <c r="D18" s="10"/>
      <c r="E18" s="10"/>
      <c r="F18" s="10"/>
      <c r="G18" s="10"/>
      <c r="H18" s="10"/>
      <c r="I18" s="10"/>
      <c r="J18" s="10"/>
      <c r="K18" s="12"/>
      <c r="L18" s="9"/>
      <c r="M18" s="10"/>
      <c r="N18" s="11"/>
      <c r="O18" s="10"/>
      <c r="P18" s="10"/>
      <c r="Q18" s="10"/>
      <c r="R18" s="10"/>
      <c r="S18" s="10"/>
      <c r="T18" s="10"/>
      <c r="U18" s="10"/>
      <c r="V18" s="12"/>
    </row>
    <row r="19" spans="1:22" x14ac:dyDescent="0.25">
      <c r="A19" s="9"/>
      <c r="B19" s="49"/>
      <c r="C19" s="11" t="s">
        <v>5</v>
      </c>
      <c r="D19" s="10" t="s">
        <v>15</v>
      </c>
      <c r="E19" s="10"/>
      <c r="F19" s="41">
        <f>B19*0.5</f>
        <v>0</v>
      </c>
      <c r="G19" s="10"/>
      <c r="H19" s="20"/>
      <c r="I19" s="10"/>
      <c r="J19" s="14">
        <f>ROUNDDOWN(F19/20,0)</f>
        <v>0</v>
      </c>
      <c r="K19" s="12"/>
      <c r="L19" s="9"/>
      <c r="M19" s="49"/>
      <c r="N19" s="11" t="s">
        <v>5</v>
      </c>
      <c r="O19" s="15">
        <v>200</v>
      </c>
      <c r="P19" s="10"/>
      <c r="Q19" s="42">
        <f>M19*200</f>
        <v>0</v>
      </c>
      <c r="R19" s="10"/>
      <c r="S19" s="21"/>
      <c r="T19" s="10"/>
      <c r="U19" s="14">
        <f>ROUNDDOWN(Q19/4000,0)</f>
        <v>0</v>
      </c>
      <c r="V19" s="12"/>
    </row>
    <row r="20" spans="1:22" ht="7.5" customHeight="1" x14ac:dyDescent="0.25">
      <c r="A20" s="9"/>
      <c r="B20" s="10"/>
      <c r="C20" s="11"/>
      <c r="D20" s="10"/>
      <c r="E20" s="10"/>
      <c r="F20" s="10"/>
      <c r="G20" s="10"/>
      <c r="H20" s="10"/>
      <c r="I20" s="10"/>
      <c r="J20" s="10"/>
      <c r="K20" s="12"/>
      <c r="L20" s="9"/>
      <c r="M20" s="10"/>
      <c r="N20" s="11"/>
      <c r="O20" s="10"/>
      <c r="P20" s="10"/>
      <c r="Q20" s="10"/>
      <c r="R20" s="10"/>
      <c r="S20" s="10"/>
      <c r="T20" s="10"/>
      <c r="U20" s="10"/>
      <c r="V20" s="12"/>
    </row>
    <row r="21" spans="1:22" x14ac:dyDescent="0.25">
      <c r="A21" s="9"/>
      <c r="B21" s="49"/>
      <c r="C21" s="11" t="s">
        <v>5</v>
      </c>
      <c r="D21" s="10" t="s">
        <v>6</v>
      </c>
      <c r="E21" s="10"/>
      <c r="F21" s="41">
        <f>B21*1</f>
        <v>0</v>
      </c>
      <c r="G21" s="10"/>
      <c r="H21" s="21"/>
      <c r="I21" s="10"/>
      <c r="J21" s="14">
        <f>ROUNDDOWN(F21/25,0)</f>
        <v>0</v>
      </c>
      <c r="K21" s="12"/>
      <c r="L21" s="9"/>
      <c r="M21" s="49"/>
      <c r="N21" s="11" t="s">
        <v>5</v>
      </c>
      <c r="O21" s="15">
        <v>500</v>
      </c>
      <c r="P21" s="10"/>
      <c r="Q21" s="42">
        <f>M21*500</f>
        <v>0</v>
      </c>
      <c r="R21" s="10"/>
      <c r="S21" s="22"/>
      <c r="T21" s="10"/>
      <c r="U21" s="14">
        <f>ROUNDDOWN(Q21/10000,0)</f>
        <v>0</v>
      </c>
      <c r="V21" s="12"/>
    </row>
    <row r="22" spans="1:22" ht="7.5" customHeight="1" x14ac:dyDescent="0.25">
      <c r="A22" s="9"/>
      <c r="B22" s="10"/>
      <c r="C22" s="11"/>
      <c r="D22" s="10"/>
      <c r="E22" s="10"/>
      <c r="F22" s="10"/>
      <c r="G22" s="10"/>
      <c r="H22" s="10"/>
      <c r="I22" s="10"/>
      <c r="J22" s="10"/>
      <c r="K22" s="12"/>
      <c r="L22" s="9"/>
      <c r="M22" s="10"/>
      <c r="N22" s="10"/>
      <c r="O22" s="10"/>
      <c r="P22" s="10"/>
      <c r="Q22" s="10"/>
      <c r="R22" s="10"/>
      <c r="S22" s="10"/>
      <c r="T22" s="10"/>
      <c r="U22" s="10"/>
      <c r="V22" s="12"/>
    </row>
    <row r="23" spans="1:22" x14ac:dyDescent="0.25">
      <c r="A23" s="9"/>
      <c r="B23" s="49"/>
      <c r="C23" s="11" t="s">
        <v>5</v>
      </c>
      <c r="D23" s="10" t="s">
        <v>7</v>
      </c>
      <c r="E23" s="10"/>
      <c r="F23" s="41">
        <f>B23*2</f>
        <v>0</v>
      </c>
      <c r="G23" s="10"/>
      <c r="H23" s="22"/>
      <c r="I23" s="10"/>
      <c r="J23" s="14">
        <f>ROUNDDOWN(F23/50,0)</f>
        <v>0</v>
      </c>
      <c r="K23" s="12"/>
      <c r="L23" s="9"/>
      <c r="M23" s="10"/>
      <c r="N23" s="10"/>
      <c r="O23" s="10"/>
      <c r="P23" s="10"/>
      <c r="Q23" s="10"/>
      <c r="R23" s="10"/>
      <c r="S23" s="10"/>
      <c r="T23" s="10"/>
      <c r="U23" s="10"/>
      <c r="V23" s="12"/>
    </row>
    <row r="24" spans="1:22" ht="20.25" customHeight="1" x14ac:dyDescent="0.25">
      <c r="A24" s="9"/>
      <c r="B24" s="10"/>
      <c r="C24" s="11"/>
      <c r="D24" s="10"/>
      <c r="E24" s="10"/>
      <c r="F24" s="10"/>
      <c r="G24" s="10"/>
      <c r="H24" s="10"/>
      <c r="I24" s="10"/>
      <c r="J24" s="10"/>
      <c r="K24" s="12"/>
      <c r="L24" s="9"/>
      <c r="M24" s="10"/>
      <c r="N24" s="10"/>
      <c r="O24" s="10"/>
      <c r="P24" s="10"/>
      <c r="Q24" s="10"/>
      <c r="R24" s="10"/>
      <c r="S24" s="10"/>
      <c r="T24" s="10"/>
      <c r="U24" s="10"/>
      <c r="V24" s="12"/>
    </row>
    <row r="25" spans="1:22" ht="18.75" x14ac:dyDescent="0.25">
      <c r="A25" s="9"/>
      <c r="B25" s="6" t="s">
        <v>8</v>
      </c>
      <c r="C25" s="11"/>
      <c r="D25" s="10"/>
      <c r="E25" s="83">
        <f>F9+F11+F13+F15+F17+F19+F21+F23</f>
        <v>0</v>
      </c>
      <c r="F25" s="83"/>
      <c r="G25" s="10"/>
      <c r="H25" s="10"/>
      <c r="I25" s="10"/>
      <c r="J25" s="10"/>
      <c r="K25" s="12"/>
      <c r="L25" s="9"/>
      <c r="M25" s="6" t="s">
        <v>9</v>
      </c>
      <c r="N25" s="10"/>
      <c r="O25" s="10"/>
      <c r="P25" s="82">
        <f>Q9+Q11+Q13+Q15+Q17+Q19+Q21</f>
        <v>0</v>
      </c>
      <c r="Q25" s="82"/>
      <c r="R25" s="10"/>
      <c r="S25" s="10"/>
      <c r="T25" s="10"/>
      <c r="U25" s="10"/>
      <c r="V25" s="12"/>
    </row>
    <row r="26" spans="1:22" x14ac:dyDescent="0.25">
      <c r="A26" s="23"/>
      <c r="B26" s="24"/>
      <c r="C26" s="25"/>
      <c r="D26" s="24"/>
      <c r="E26" s="24"/>
      <c r="F26" s="24"/>
      <c r="G26" s="24"/>
      <c r="H26" s="24"/>
      <c r="I26" s="24"/>
      <c r="J26" s="24"/>
      <c r="K26" s="26"/>
      <c r="L26" s="23"/>
      <c r="M26" s="24"/>
      <c r="N26" s="24"/>
      <c r="O26" s="24"/>
      <c r="P26" s="24"/>
      <c r="Q26" s="24"/>
      <c r="R26" s="24"/>
      <c r="S26" s="24"/>
      <c r="T26" s="24"/>
      <c r="U26" s="24"/>
      <c r="V26" s="26"/>
    </row>
    <row r="27" spans="1:22" x14ac:dyDescent="0.25">
      <c r="A27" s="27"/>
      <c r="B27" s="28"/>
      <c r="C27" s="29"/>
      <c r="D27" s="28"/>
      <c r="E27" s="28"/>
      <c r="F27" s="28"/>
      <c r="G27" s="28"/>
      <c r="H27" s="28"/>
      <c r="I27" s="28"/>
      <c r="J27" s="28"/>
      <c r="K27" s="28"/>
      <c r="L27" s="28"/>
      <c r="M27" s="28"/>
      <c r="N27" s="28"/>
      <c r="O27" s="28"/>
      <c r="P27" s="28"/>
      <c r="Q27" s="28"/>
      <c r="R27" s="28"/>
      <c r="S27" s="28"/>
      <c r="T27" s="28"/>
      <c r="U27" s="28"/>
      <c r="V27" s="30"/>
    </row>
    <row r="28" spans="1:22" ht="18.75" x14ac:dyDescent="0.25">
      <c r="A28" s="31"/>
      <c r="B28" s="7" t="s">
        <v>20</v>
      </c>
      <c r="C28" s="33"/>
      <c r="D28" s="32"/>
      <c r="E28" s="82">
        <f>E25+P25</f>
        <v>0</v>
      </c>
      <c r="F28" s="82"/>
      <c r="G28" s="32"/>
      <c r="H28" s="32"/>
      <c r="I28" s="32"/>
      <c r="J28" s="32"/>
      <c r="K28" s="32"/>
      <c r="L28" s="32"/>
      <c r="M28" s="32"/>
      <c r="N28" s="32"/>
      <c r="O28" s="32"/>
      <c r="P28" s="32"/>
      <c r="Q28" s="32"/>
      <c r="R28" s="32"/>
      <c r="S28" s="32"/>
      <c r="T28" s="32"/>
      <c r="U28" s="32"/>
      <c r="V28" s="34"/>
    </row>
    <row r="29" spans="1:22" x14ac:dyDescent="0.25">
      <c r="A29" s="35"/>
      <c r="B29" s="36"/>
      <c r="C29" s="37"/>
      <c r="D29" s="36"/>
      <c r="E29" s="36"/>
      <c r="F29" s="36"/>
      <c r="G29" s="36"/>
      <c r="H29" s="36"/>
      <c r="I29" s="36"/>
      <c r="J29" s="36"/>
      <c r="K29" s="36"/>
      <c r="L29" s="36"/>
      <c r="M29" s="36"/>
      <c r="N29" s="36"/>
      <c r="O29" s="36"/>
      <c r="P29" s="36"/>
      <c r="Q29" s="36"/>
      <c r="R29" s="36"/>
      <c r="S29" s="36"/>
      <c r="T29" s="36"/>
      <c r="U29" s="36"/>
      <c r="V29" s="38"/>
    </row>
  </sheetData>
  <sheetProtection sheet="1" objects="1" scenarios="1" selectLockedCells="1"/>
  <mergeCells count="7">
    <mergeCell ref="E28:F28"/>
    <mergeCell ref="A1:B1"/>
    <mergeCell ref="D1:E1"/>
    <mergeCell ref="M3:N4"/>
    <mergeCell ref="P3:Q4"/>
    <mergeCell ref="E25:F25"/>
    <mergeCell ref="P25:Q25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1265" r:id="rId3" name="Button 1">
              <controlPr defaultSize="0" print="0" autoFill="0" autoPict="0" macro="[0]!miseazero">
                <anchor moveWithCells="1" sizeWithCells="1">
                  <from>
                    <xdr:col>14</xdr:col>
                    <xdr:colOff>552450</xdr:colOff>
                    <xdr:row>27</xdr:row>
                    <xdr:rowOff>0</xdr:rowOff>
                  </from>
                  <to>
                    <xdr:col>17</xdr:col>
                    <xdr:colOff>0</xdr:colOff>
                    <xdr:row>28</xdr:row>
                    <xdr:rowOff>28575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tabColor theme="6" tint="-0.249977111117893"/>
  </sheetPr>
  <dimension ref="A1:V29"/>
  <sheetViews>
    <sheetView workbookViewId="0">
      <selection activeCell="F5" sqref="F5"/>
    </sheetView>
  </sheetViews>
  <sheetFormatPr baseColWidth="10" defaultRowHeight="12.75" x14ac:dyDescent="0.25"/>
  <cols>
    <col min="1" max="1" width="6.42578125" style="8" customWidth="1"/>
    <col min="2" max="2" width="11.42578125" style="8" customWidth="1"/>
    <col min="3" max="3" width="6.42578125" style="39" customWidth="1"/>
    <col min="4" max="4" width="11.42578125" style="8" customWidth="1"/>
    <col min="5" max="5" width="6.42578125" style="8" customWidth="1"/>
    <col min="6" max="6" width="11.42578125" style="8" customWidth="1"/>
    <col min="7" max="7" width="6.42578125" style="8" customWidth="1"/>
    <col min="8" max="8" width="11.42578125" style="8" customWidth="1"/>
    <col min="9" max="9" width="6.42578125" style="8" customWidth="1"/>
    <col min="10" max="10" width="11.42578125" style="8" customWidth="1"/>
    <col min="11" max="12" width="6.42578125" style="8" customWidth="1"/>
    <col min="13" max="13" width="11.42578125" style="8" customWidth="1"/>
    <col min="14" max="14" width="6.42578125" style="8" customWidth="1"/>
    <col min="15" max="15" width="8.5703125" style="8" customWidth="1"/>
    <col min="16" max="16" width="6.42578125" style="8" customWidth="1"/>
    <col min="17" max="17" width="11.42578125" style="8"/>
    <col min="18" max="18" width="6.42578125" style="8" customWidth="1"/>
    <col min="19" max="19" width="11.42578125" style="8"/>
    <col min="20" max="20" width="6.42578125" style="8" customWidth="1"/>
    <col min="21" max="21" width="12.140625" style="8" bestFit="1" customWidth="1"/>
    <col min="22" max="22" width="6.42578125" style="8" customWidth="1"/>
    <col min="23" max="16384" width="11.42578125" style="8"/>
  </cols>
  <sheetData>
    <row r="1" spans="1:22" s="40" customFormat="1" ht="22.5" customHeight="1" x14ac:dyDescent="0.25">
      <c r="A1" s="51" t="s">
        <v>27</v>
      </c>
      <c r="B1" s="52"/>
      <c r="C1" s="48"/>
      <c r="D1" s="76"/>
      <c r="E1" s="76"/>
      <c r="F1" s="48"/>
      <c r="G1" s="48"/>
      <c r="H1" s="48"/>
      <c r="I1" s="48"/>
      <c r="J1" s="48"/>
      <c r="K1" s="48"/>
      <c r="L1" s="48"/>
      <c r="M1" s="48"/>
      <c r="N1" s="48"/>
      <c r="O1" s="48"/>
      <c r="P1" s="48"/>
      <c r="Q1" s="48"/>
      <c r="R1" s="48"/>
      <c r="S1" s="48"/>
      <c r="T1" s="48"/>
      <c r="U1" s="71">
        <f>'Caisse 1'!U1</f>
        <v>41809</v>
      </c>
      <c r="V1" s="70"/>
    </row>
    <row r="2" spans="1:22" x14ac:dyDescent="0.25">
      <c r="A2" s="43"/>
      <c r="B2" s="43"/>
      <c r="C2" s="44"/>
      <c r="D2" s="43"/>
      <c r="E2" s="43"/>
      <c r="F2" s="43"/>
      <c r="G2" s="43"/>
      <c r="H2" s="43"/>
      <c r="I2" s="43"/>
      <c r="J2" s="43"/>
      <c r="K2" s="43"/>
      <c r="L2" s="43"/>
      <c r="M2" s="43"/>
      <c r="N2" s="43"/>
      <c r="O2" s="43"/>
      <c r="P2" s="43"/>
      <c r="Q2" s="43"/>
      <c r="R2" s="43"/>
      <c r="S2" s="43"/>
      <c r="T2" s="43"/>
      <c r="U2" s="43"/>
      <c r="V2" s="43"/>
    </row>
    <row r="3" spans="1:22" ht="15.75" customHeight="1" x14ac:dyDescent="0.25">
      <c r="A3" s="43"/>
      <c r="B3" s="50"/>
      <c r="C3" s="44"/>
      <c r="D3" s="45" t="s">
        <v>17</v>
      </c>
      <c r="E3" s="45" t="s">
        <v>18</v>
      </c>
      <c r="F3" s="50"/>
      <c r="G3" s="43"/>
      <c r="H3" s="43"/>
      <c r="I3" s="43"/>
      <c r="J3" s="43"/>
      <c r="K3" s="43"/>
      <c r="L3" s="43"/>
      <c r="M3" s="77" t="s">
        <v>21</v>
      </c>
      <c r="N3" s="77"/>
      <c r="O3" s="46"/>
      <c r="P3" s="78">
        <f>F28+F3+F5</f>
        <v>0</v>
      </c>
      <c r="Q3" s="79"/>
      <c r="R3" s="43"/>
      <c r="S3" s="43"/>
      <c r="T3" s="43"/>
      <c r="U3" s="43"/>
      <c r="V3" s="43"/>
    </row>
    <row r="4" spans="1:22" ht="12.75" customHeight="1" x14ac:dyDescent="0.25">
      <c r="A4" s="43"/>
      <c r="B4" s="43"/>
      <c r="C4" s="44"/>
      <c r="D4" s="43"/>
      <c r="E4" s="43"/>
      <c r="F4" s="43"/>
      <c r="G4" s="43"/>
      <c r="H4" s="43"/>
      <c r="I4" s="43"/>
      <c r="J4" s="43"/>
      <c r="K4" s="43"/>
      <c r="L4" s="43"/>
      <c r="M4" s="77"/>
      <c r="N4" s="77"/>
      <c r="O4" s="43"/>
      <c r="P4" s="80"/>
      <c r="Q4" s="81"/>
      <c r="R4" s="43"/>
      <c r="S4" s="43"/>
      <c r="T4" s="43"/>
      <c r="U4" s="43"/>
      <c r="V4" s="43"/>
    </row>
    <row r="5" spans="1:22" ht="15.75" x14ac:dyDescent="0.25">
      <c r="A5" s="43"/>
      <c r="B5" s="43"/>
      <c r="C5" s="44"/>
      <c r="D5" s="45" t="s">
        <v>19</v>
      </c>
      <c r="E5" s="45" t="s">
        <v>18</v>
      </c>
      <c r="F5" s="50"/>
      <c r="G5" s="43"/>
      <c r="H5" s="43"/>
      <c r="I5" s="43"/>
      <c r="J5" s="43"/>
      <c r="K5" s="43"/>
      <c r="L5" s="43"/>
      <c r="M5" s="43"/>
      <c r="N5" s="43"/>
      <c r="O5" s="43"/>
      <c r="P5" s="43"/>
      <c r="Q5" s="43"/>
      <c r="R5" s="43"/>
      <c r="S5" s="43"/>
      <c r="T5" s="43"/>
      <c r="U5" s="43"/>
      <c r="V5" s="43"/>
    </row>
    <row r="6" spans="1:22" x14ac:dyDescent="0.25">
      <c r="A6" s="43"/>
      <c r="B6" s="43"/>
      <c r="C6" s="44"/>
      <c r="D6" s="43"/>
      <c r="E6" s="43"/>
      <c r="F6" s="43"/>
      <c r="G6" s="43"/>
      <c r="H6" s="43"/>
      <c r="I6" s="43"/>
      <c r="J6" s="43"/>
      <c r="K6" s="43"/>
      <c r="L6" s="43"/>
      <c r="M6" s="43"/>
      <c r="N6" s="43"/>
      <c r="O6" s="43"/>
      <c r="P6" s="43"/>
      <c r="Q6" s="43"/>
      <c r="R6" s="43"/>
      <c r="S6" s="43"/>
      <c r="T6" s="43"/>
      <c r="U6" s="43"/>
      <c r="V6" s="43"/>
    </row>
    <row r="7" spans="1:22" s="5" customFormat="1" ht="23.25" customHeight="1" x14ac:dyDescent="0.25">
      <c r="A7" s="1" t="s">
        <v>1</v>
      </c>
      <c r="B7" s="2"/>
      <c r="C7" s="3"/>
      <c r="D7" s="2"/>
      <c r="E7" s="2"/>
      <c r="F7" s="2"/>
      <c r="G7" s="2"/>
      <c r="H7" s="2" t="s">
        <v>2</v>
      </c>
      <c r="I7" s="2"/>
      <c r="J7" s="2"/>
      <c r="K7" s="4"/>
      <c r="L7" s="1" t="s">
        <v>3</v>
      </c>
      <c r="M7" s="2"/>
      <c r="N7" s="2"/>
      <c r="O7" s="2"/>
      <c r="P7" s="2"/>
      <c r="Q7" s="2"/>
      <c r="R7" s="2"/>
      <c r="S7" s="2" t="s">
        <v>4</v>
      </c>
      <c r="T7" s="2"/>
      <c r="U7" s="2"/>
      <c r="V7" s="4"/>
    </row>
    <row r="8" spans="1:22" x14ac:dyDescent="0.25">
      <c r="A8" s="9"/>
      <c r="B8" s="10"/>
      <c r="C8" s="11"/>
      <c r="D8" s="10"/>
      <c r="E8" s="10"/>
      <c r="F8" s="10"/>
      <c r="G8" s="10"/>
      <c r="H8" s="10"/>
      <c r="I8" s="10"/>
      <c r="J8" s="10"/>
      <c r="K8" s="12"/>
      <c r="L8" s="9"/>
      <c r="M8" s="10"/>
      <c r="N8" s="10"/>
      <c r="O8" s="10"/>
      <c r="P8" s="10"/>
      <c r="Q8" s="10"/>
      <c r="R8" s="10"/>
      <c r="S8" s="10"/>
      <c r="T8" s="10"/>
      <c r="U8" s="10"/>
      <c r="V8" s="12"/>
    </row>
    <row r="9" spans="1:22" x14ac:dyDescent="0.25">
      <c r="A9" s="9"/>
      <c r="B9" s="50"/>
      <c r="C9" s="11" t="s">
        <v>5</v>
      </c>
      <c r="D9" s="10" t="s">
        <v>10</v>
      </c>
      <c r="E9" s="10"/>
      <c r="F9" s="41">
        <f>B9*0.01</f>
        <v>0</v>
      </c>
      <c r="G9" s="10"/>
      <c r="H9" s="13"/>
      <c r="I9" s="10"/>
      <c r="J9" s="14">
        <f>ROUNDDOWN(F9/0.5,0)</f>
        <v>0</v>
      </c>
      <c r="K9" s="12"/>
      <c r="L9" s="9"/>
      <c r="M9" s="50"/>
      <c r="N9" s="11" t="s">
        <v>5</v>
      </c>
      <c r="O9" s="15">
        <v>5</v>
      </c>
      <c r="P9" s="10"/>
      <c r="Q9" s="42">
        <f>M9*5</f>
        <v>0</v>
      </c>
      <c r="R9" s="10"/>
      <c r="S9" s="16"/>
      <c r="T9" s="10"/>
      <c r="U9" s="14">
        <f>ROUNDDOWN(Q9/100,0)</f>
        <v>0</v>
      </c>
      <c r="V9" s="12"/>
    </row>
    <row r="10" spans="1:22" ht="7.5" customHeight="1" x14ac:dyDescent="0.25">
      <c r="A10" s="9"/>
      <c r="B10" s="10"/>
      <c r="C10" s="11"/>
      <c r="D10" s="10"/>
      <c r="E10" s="10"/>
      <c r="F10" s="10"/>
      <c r="G10" s="10"/>
      <c r="H10" s="10"/>
      <c r="I10" s="10"/>
      <c r="J10" s="10"/>
      <c r="K10" s="12"/>
      <c r="L10" s="9"/>
      <c r="M10" s="10"/>
      <c r="N10" s="11"/>
      <c r="O10" s="10"/>
      <c r="P10" s="10"/>
      <c r="Q10" s="10"/>
      <c r="R10" s="10"/>
      <c r="S10" s="10"/>
      <c r="T10" s="10"/>
      <c r="U10" s="10"/>
      <c r="V10" s="12"/>
    </row>
    <row r="11" spans="1:22" x14ac:dyDescent="0.25">
      <c r="A11" s="9"/>
      <c r="B11" s="50"/>
      <c r="C11" s="11" t="s">
        <v>5</v>
      </c>
      <c r="D11" s="10" t="s">
        <v>11</v>
      </c>
      <c r="E11" s="10"/>
      <c r="F11" s="41">
        <f>B11*0.02</f>
        <v>0</v>
      </c>
      <c r="G11" s="10"/>
      <c r="H11" s="16"/>
      <c r="I11" s="10"/>
      <c r="J11" s="14">
        <f>ROUNDDOWN(F11/1,0)</f>
        <v>0</v>
      </c>
      <c r="K11" s="12"/>
      <c r="L11" s="9"/>
      <c r="M11" s="50"/>
      <c r="N11" s="11" t="s">
        <v>5</v>
      </c>
      <c r="O11" s="15">
        <v>10</v>
      </c>
      <c r="P11" s="10"/>
      <c r="Q11" s="42">
        <f>M11*10</f>
        <v>0</v>
      </c>
      <c r="R11" s="10"/>
      <c r="S11" s="17"/>
      <c r="T11" s="10"/>
      <c r="U11" s="14">
        <f>ROUNDDOWN(Q11/200,0)</f>
        <v>0</v>
      </c>
      <c r="V11" s="12"/>
    </row>
    <row r="12" spans="1:22" ht="7.5" customHeight="1" x14ac:dyDescent="0.25">
      <c r="A12" s="9"/>
      <c r="B12" s="10"/>
      <c r="C12" s="11"/>
      <c r="D12" s="10"/>
      <c r="E12" s="10"/>
      <c r="F12" s="10"/>
      <c r="G12" s="10"/>
      <c r="H12" s="10"/>
      <c r="I12" s="10"/>
      <c r="J12" s="10"/>
      <c r="K12" s="12"/>
      <c r="L12" s="9"/>
      <c r="M12" s="10"/>
      <c r="N12" s="11"/>
      <c r="O12" s="10"/>
      <c r="P12" s="10"/>
      <c r="Q12" s="10"/>
      <c r="R12" s="10"/>
      <c r="S12" s="10"/>
      <c r="T12" s="10"/>
      <c r="U12" s="10"/>
      <c r="V12" s="12"/>
    </row>
    <row r="13" spans="1:22" x14ac:dyDescent="0.25">
      <c r="A13" s="9"/>
      <c r="B13" s="50"/>
      <c r="C13" s="11" t="s">
        <v>5</v>
      </c>
      <c r="D13" s="10" t="s">
        <v>12</v>
      </c>
      <c r="E13" s="10"/>
      <c r="F13" s="41">
        <f>B13*0.05</f>
        <v>0</v>
      </c>
      <c r="G13" s="10"/>
      <c r="H13" s="17"/>
      <c r="I13" s="10"/>
      <c r="J13" s="14">
        <f>ROUNDDOWN(F13/2.5,0)</f>
        <v>0</v>
      </c>
      <c r="K13" s="12"/>
      <c r="L13" s="9"/>
      <c r="M13" s="50"/>
      <c r="N13" s="11" t="s">
        <v>5</v>
      </c>
      <c r="O13" s="15">
        <v>20</v>
      </c>
      <c r="P13" s="10"/>
      <c r="Q13" s="42">
        <f>M13*20</f>
        <v>0</v>
      </c>
      <c r="R13" s="10"/>
      <c r="S13" s="18"/>
      <c r="T13" s="10"/>
      <c r="U13" s="14">
        <f>ROUNDDOWN(Q13/400,0)</f>
        <v>0</v>
      </c>
      <c r="V13" s="12"/>
    </row>
    <row r="14" spans="1:22" ht="7.5" customHeight="1" x14ac:dyDescent="0.25">
      <c r="A14" s="9"/>
      <c r="B14" s="10"/>
      <c r="C14" s="11"/>
      <c r="D14" s="10"/>
      <c r="E14" s="10"/>
      <c r="F14" s="10"/>
      <c r="G14" s="10"/>
      <c r="H14" s="10"/>
      <c r="I14" s="10"/>
      <c r="J14" s="10"/>
      <c r="K14" s="12"/>
      <c r="L14" s="9"/>
      <c r="M14" s="10"/>
      <c r="N14" s="11"/>
      <c r="O14" s="10"/>
      <c r="P14" s="10"/>
      <c r="Q14" s="10"/>
      <c r="R14" s="10"/>
      <c r="S14" s="10"/>
      <c r="T14" s="10"/>
      <c r="U14" s="10"/>
      <c r="V14" s="12"/>
    </row>
    <row r="15" spans="1:22" x14ac:dyDescent="0.25">
      <c r="A15" s="9"/>
      <c r="B15" s="50"/>
      <c r="C15" s="11" t="s">
        <v>5</v>
      </c>
      <c r="D15" s="10" t="s">
        <v>13</v>
      </c>
      <c r="E15" s="10"/>
      <c r="F15" s="41">
        <f>B15*0.1</f>
        <v>0</v>
      </c>
      <c r="G15" s="10"/>
      <c r="H15" s="18"/>
      <c r="I15" s="10"/>
      <c r="J15" s="14">
        <f>ROUNDDOWN(F15/4,0)</f>
        <v>0</v>
      </c>
      <c r="K15" s="12"/>
      <c r="L15" s="9"/>
      <c r="M15" s="50"/>
      <c r="N15" s="11" t="s">
        <v>5</v>
      </c>
      <c r="O15" s="15">
        <v>50</v>
      </c>
      <c r="P15" s="10"/>
      <c r="Q15" s="42">
        <f>M15*50</f>
        <v>0</v>
      </c>
      <c r="R15" s="10"/>
      <c r="S15" s="19"/>
      <c r="T15" s="10"/>
      <c r="U15" s="14">
        <f>ROUNDDOWN(Q15/1000,0)</f>
        <v>0</v>
      </c>
      <c r="V15" s="12"/>
    </row>
    <row r="16" spans="1:22" ht="7.5" customHeight="1" x14ac:dyDescent="0.25">
      <c r="A16" s="9"/>
      <c r="B16" s="10"/>
      <c r="C16" s="11"/>
      <c r="D16" s="10"/>
      <c r="E16" s="10"/>
      <c r="F16" s="10"/>
      <c r="G16" s="10"/>
      <c r="H16" s="10"/>
      <c r="I16" s="10"/>
      <c r="J16" s="10"/>
      <c r="K16" s="12"/>
      <c r="L16" s="9"/>
      <c r="M16" s="10"/>
      <c r="N16" s="11"/>
      <c r="O16" s="10"/>
      <c r="P16" s="10"/>
      <c r="Q16" s="10"/>
      <c r="R16" s="10"/>
      <c r="S16" s="10"/>
      <c r="T16" s="10"/>
      <c r="U16" s="10"/>
      <c r="V16" s="12"/>
    </row>
    <row r="17" spans="1:22" x14ac:dyDescent="0.25">
      <c r="A17" s="9"/>
      <c r="B17" s="50"/>
      <c r="C17" s="11" t="s">
        <v>5</v>
      </c>
      <c r="D17" s="10" t="s">
        <v>14</v>
      </c>
      <c r="E17" s="10"/>
      <c r="F17" s="41">
        <f>B17*0.2</f>
        <v>0</v>
      </c>
      <c r="G17" s="10"/>
      <c r="H17" s="19"/>
      <c r="I17" s="10"/>
      <c r="J17" s="14">
        <f>ROUNDDOWN(F17/8,0)</f>
        <v>0</v>
      </c>
      <c r="K17" s="12"/>
      <c r="L17" s="9"/>
      <c r="M17" s="50"/>
      <c r="N17" s="11" t="s">
        <v>5</v>
      </c>
      <c r="O17" s="15">
        <v>100</v>
      </c>
      <c r="P17" s="10"/>
      <c r="Q17" s="42">
        <f>M17*100</f>
        <v>0</v>
      </c>
      <c r="R17" s="10"/>
      <c r="S17" s="20"/>
      <c r="T17" s="10"/>
      <c r="U17" s="14">
        <f>ROUNDDOWN(Q17/2000,0)</f>
        <v>0</v>
      </c>
      <c r="V17" s="12"/>
    </row>
    <row r="18" spans="1:22" ht="7.5" customHeight="1" x14ac:dyDescent="0.25">
      <c r="A18" s="9"/>
      <c r="B18" s="10"/>
      <c r="C18" s="11"/>
      <c r="D18" s="10"/>
      <c r="E18" s="10"/>
      <c r="F18" s="10"/>
      <c r="G18" s="10"/>
      <c r="H18" s="10"/>
      <c r="I18" s="10"/>
      <c r="J18" s="10"/>
      <c r="K18" s="12"/>
      <c r="L18" s="9"/>
      <c r="M18" s="10"/>
      <c r="N18" s="11"/>
      <c r="O18" s="10"/>
      <c r="P18" s="10"/>
      <c r="Q18" s="10"/>
      <c r="R18" s="10"/>
      <c r="S18" s="10"/>
      <c r="T18" s="10"/>
      <c r="U18" s="10"/>
      <c r="V18" s="12"/>
    </row>
    <row r="19" spans="1:22" x14ac:dyDescent="0.25">
      <c r="A19" s="9"/>
      <c r="B19" s="50"/>
      <c r="C19" s="11" t="s">
        <v>5</v>
      </c>
      <c r="D19" s="10" t="s">
        <v>15</v>
      </c>
      <c r="E19" s="10"/>
      <c r="F19" s="41">
        <f>B19*0.5</f>
        <v>0</v>
      </c>
      <c r="G19" s="10"/>
      <c r="H19" s="20"/>
      <c r="I19" s="10"/>
      <c r="J19" s="14">
        <f>ROUNDDOWN(F19/20,0)</f>
        <v>0</v>
      </c>
      <c r="K19" s="12"/>
      <c r="L19" s="9"/>
      <c r="M19" s="50"/>
      <c r="N19" s="11" t="s">
        <v>5</v>
      </c>
      <c r="O19" s="15">
        <v>200</v>
      </c>
      <c r="P19" s="10"/>
      <c r="Q19" s="42">
        <f>M19*200</f>
        <v>0</v>
      </c>
      <c r="R19" s="10"/>
      <c r="S19" s="21"/>
      <c r="T19" s="10"/>
      <c r="U19" s="14">
        <f>ROUNDDOWN(Q19/4000,0)</f>
        <v>0</v>
      </c>
      <c r="V19" s="12"/>
    </row>
    <row r="20" spans="1:22" ht="7.5" customHeight="1" x14ac:dyDescent="0.25">
      <c r="A20" s="9"/>
      <c r="B20" s="10"/>
      <c r="C20" s="11"/>
      <c r="D20" s="10"/>
      <c r="E20" s="10"/>
      <c r="F20" s="10"/>
      <c r="G20" s="10"/>
      <c r="H20" s="10"/>
      <c r="I20" s="10"/>
      <c r="J20" s="10"/>
      <c r="K20" s="12"/>
      <c r="L20" s="9"/>
      <c r="M20" s="10"/>
      <c r="N20" s="11"/>
      <c r="O20" s="10"/>
      <c r="P20" s="10"/>
      <c r="Q20" s="10"/>
      <c r="R20" s="10"/>
      <c r="S20" s="10"/>
      <c r="T20" s="10"/>
      <c r="U20" s="10"/>
      <c r="V20" s="12"/>
    </row>
    <row r="21" spans="1:22" x14ac:dyDescent="0.25">
      <c r="A21" s="9"/>
      <c r="B21" s="50"/>
      <c r="C21" s="11" t="s">
        <v>5</v>
      </c>
      <c r="D21" s="10" t="s">
        <v>6</v>
      </c>
      <c r="E21" s="10"/>
      <c r="F21" s="41">
        <f>B21*1</f>
        <v>0</v>
      </c>
      <c r="G21" s="10"/>
      <c r="H21" s="21"/>
      <c r="I21" s="10"/>
      <c r="J21" s="14">
        <f>ROUNDDOWN(F21/25,0)</f>
        <v>0</v>
      </c>
      <c r="K21" s="12"/>
      <c r="L21" s="9"/>
      <c r="M21" s="50"/>
      <c r="N21" s="11" t="s">
        <v>5</v>
      </c>
      <c r="O21" s="15">
        <v>500</v>
      </c>
      <c r="P21" s="10"/>
      <c r="Q21" s="42">
        <f>M21*500</f>
        <v>0</v>
      </c>
      <c r="R21" s="10"/>
      <c r="S21" s="22"/>
      <c r="T21" s="10"/>
      <c r="U21" s="14">
        <f>ROUNDDOWN(Q21/10000,0)</f>
        <v>0</v>
      </c>
      <c r="V21" s="12"/>
    </row>
    <row r="22" spans="1:22" ht="7.5" customHeight="1" x14ac:dyDescent="0.25">
      <c r="A22" s="9"/>
      <c r="B22" s="10"/>
      <c r="C22" s="11"/>
      <c r="D22" s="10"/>
      <c r="E22" s="10"/>
      <c r="F22" s="10"/>
      <c r="G22" s="10"/>
      <c r="H22" s="10"/>
      <c r="I22" s="10"/>
      <c r="J22" s="10"/>
      <c r="K22" s="12"/>
      <c r="L22" s="9"/>
      <c r="M22" s="10"/>
      <c r="N22" s="10"/>
      <c r="O22" s="10"/>
      <c r="P22" s="10"/>
      <c r="Q22" s="10"/>
      <c r="R22" s="10"/>
      <c r="S22" s="10"/>
      <c r="T22" s="10"/>
      <c r="U22" s="10"/>
      <c r="V22" s="12"/>
    </row>
    <row r="23" spans="1:22" x14ac:dyDescent="0.25">
      <c r="A23" s="9"/>
      <c r="B23" s="50"/>
      <c r="C23" s="11" t="s">
        <v>5</v>
      </c>
      <c r="D23" s="10" t="s">
        <v>7</v>
      </c>
      <c r="E23" s="10"/>
      <c r="F23" s="41">
        <f>B23*2</f>
        <v>0</v>
      </c>
      <c r="G23" s="10"/>
      <c r="H23" s="22"/>
      <c r="I23" s="10"/>
      <c r="J23" s="14">
        <f>ROUNDDOWN(F23/50,0)</f>
        <v>0</v>
      </c>
      <c r="K23" s="12"/>
      <c r="L23" s="9"/>
      <c r="M23" s="10"/>
      <c r="N23" s="10"/>
      <c r="O23" s="10"/>
      <c r="P23" s="10"/>
      <c r="Q23" s="10"/>
      <c r="R23" s="10"/>
      <c r="S23" s="10"/>
      <c r="T23" s="10"/>
      <c r="U23" s="10"/>
      <c r="V23" s="12"/>
    </row>
    <row r="24" spans="1:22" ht="20.25" customHeight="1" x14ac:dyDescent="0.25">
      <c r="A24" s="9"/>
      <c r="B24" s="10"/>
      <c r="C24" s="11"/>
      <c r="D24" s="10"/>
      <c r="E24" s="10"/>
      <c r="F24" s="10"/>
      <c r="G24" s="10"/>
      <c r="H24" s="10"/>
      <c r="I24" s="10"/>
      <c r="J24" s="10"/>
      <c r="K24" s="12"/>
      <c r="L24" s="9"/>
      <c r="M24" s="10"/>
      <c r="N24" s="10"/>
      <c r="O24" s="10"/>
      <c r="P24" s="10"/>
      <c r="Q24" s="10"/>
      <c r="R24" s="10"/>
      <c r="S24" s="10"/>
      <c r="T24" s="10"/>
      <c r="U24" s="10"/>
      <c r="V24" s="12"/>
    </row>
    <row r="25" spans="1:22" ht="18.75" x14ac:dyDescent="0.25">
      <c r="A25" s="9"/>
      <c r="B25" s="6" t="s">
        <v>8</v>
      </c>
      <c r="C25" s="11"/>
      <c r="D25" s="10"/>
      <c r="E25" s="83">
        <f>F9+F11+F13+F15+F17+F19+F21+F23</f>
        <v>0</v>
      </c>
      <c r="F25" s="83"/>
      <c r="G25" s="10"/>
      <c r="H25" s="10"/>
      <c r="I25" s="10"/>
      <c r="J25" s="10"/>
      <c r="K25" s="12"/>
      <c r="L25" s="9"/>
      <c r="M25" s="6" t="s">
        <v>9</v>
      </c>
      <c r="N25" s="10"/>
      <c r="O25" s="10"/>
      <c r="P25" s="82">
        <f>Q9+Q11+Q13+Q15+Q17+Q19+Q21</f>
        <v>0</v>
      </c>
      <c r="Q25" s="82"/>
      <c r="R25" s="10"/>
      <c r="S25" s="10"/>
      <c r="T25" s="10"/>
      <c r="U25" s="10"/>
      <c r="V25" s="12"/>
    </row>
    <row r="26" spans="1:22" x14ac:dyDescent="0.25">
      <c r="A26" s="23"/>
      <c r="B26" s="24"/>
      <c r="C26" s="25"/>
      <c r="D26" s="24"/>
      <c r="E26" s="24"/>
      <c r="F26" s="24"/>
      <c r="G26" s="24"/>
      <c r="H26" s="24"/>
      <c r="I26" s="24"/>
      <c r="J26" s="24"/>
      <c r="K26" s="26"/>
      <c r="L26" s="23"/>
      <c r="M26" s="24"/>
      <c r="N26" s="24"/>
      <c r="O26" s="24"/>
      <c r="P26" s="24"/>
      <c r="Q26" s="24"/>
      <c r="R26" s="24"/>
      <c r="S26" s="24"/>
      <c r="T26" s="24"/>
      <c r="U26" s="24"/>
      <c r="V26" s="26"/>
    </row>
    <row r="27" spans="1:22" x14ac:dyDescent="0.25">
      <c r="A27" s="27"/>
      <c r="B27" s="28"/>
      <c r="C27" s="29"/>
      <c r="D27" s="28"/>
      <c r="E27" s="28"/>
      <c r="F27" s="28"/>
      <c r="G27" s="28"/>
      <c r="H27" s="28"/>
      <c r="I27" s="28"/>
      <c r="J27" s="28"/>
      <c r="K27" s="28"/>
      <c r="L27" s="28"/>
      <c r="M27" s="28"/>
      <c r="N27" s="28"/>
      <c r="O27" s="28"/>
      <c r="P27" s="28"/>
      <c r="Q27" s="28"/>
      <c r="R27" s="28"/>
      <c r="S27" s="28"/>
      <c r="T27" s="28"/>
      <c r="U27" s="28"/>
      <c r="V27" s="30"/>
    </row>
    <row r="28" spans="1:22" ht="18.75" x14ac:dyDescent="0.25">
      <c r="A28" s="31"/>
      <c r="B28" s="7" t="s">
        <v>20</v>
      </c>
      <c r="C28" s="33"/>
      <c r="D28" s="32"/>
      <c r="E28" s="54"/>
      <c r="F28" s="53">
        <f>E25+P25</f>
        <v>0</v>
      </c>
      <c r="G28" s="32"/>
      <c r="H28" s="32"/>
      <c r="I28" s="32"/>
      <c r="J28" s="32"/>
      <c r="K28" s="32"/>
      <c r="L28" s="32"/>
      <c r="M28" s="32"/>
      <c r="N28" s="32"/>
      <c r="O28" s="32"/>
      <c r="P28" s="32"/>
      <c r="Q28" s="32"/>
      <c r="R28" s="32"/>
      <c r="S28" s="32"/>
      <c r="T28" s="32"/>
      <c r="U28" s="32"/>
      <c r="V28" s="34"/>
    </row>
    <row r="29" spans="1:22" x14ac:dyDescent="0.25">
      <c r="A29" s="35"/>
      <c r="B29" s="36"/>
      <c r="C29" s="37"/>
      <c r="D29" s="36"/>
      <c r="E29" s="36"/>
      <c r="F29" s="36"/>
      <c r="G29" s="36"/>
      <c r="H29" s="36"/>
      <c r="I29" s="36"/>
      <c r="J29" s="36"/>
      <c r="K29" s="36"/>
      <c r="L29" s="36"/>
      <c r="M29" s="36"/>
      <c r="N29" s="36"/>
      <c r="O29" s="36"/>
      <c r="P29" s="36"/>
      <c r="Q29" s="36"/>
      <c r="R29" s="36"/>
      <c r="S29" s="36"/>
      <c r="T29" s="36"/>
      <c r="U29" s="36"/>
      <c r="V29" s="38"/>
    </row>
  </sheetData>
  <sheetProtection sheet="1" objects="1" scenarios="1" selectLockedCells="1"/>
  <mergeCells count="5">
    <mergeCell ref="D1:E1"/>
    <mergeCell ref="M3:N4"/>
    <mergeCell ref="P3:Q4"/>
    <mergeCell ref="E25:F25"/>
    <mergeCell ref="P25:Q25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9217" r:id="rId3" name="Button 1">
              <controlPr defaultSize="0" print="0" autoFill="0" autoPict="0" macro="[0]!miseazero">
                <anchor moveWithCells="1" sizeWithCells="1">
                  <from>
                    <xdr:col>14</xdr:col>
                    <xdr:colOff>552450</xdr:colOff>
                    <xdr:row>27</xdr:row>
                    <xdr:rowOff>0</xdr:rowOff>
                  </from>
                  <to>
                    <xdr:col>17</xdr:col>
                    <xdr:colOff>0</xdr:colOff>
                    <xdr:row>28</xdr:row>
                    <xdr:rowOff>28575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6" tint="-0.499984740745262"/>
  </sheetPr>
  <dimension ref="A1:D50"/>
  <sheetViews>
    <sheetView showGridLines="0" tabSelected="1" workbookViewId="0">
      <selection activeCell="B5" sqref="B5"/>
    </sheetView>
  </sheetViews>
  <sheetFormatPr baseColWidth="10" defaultRowHeight="18.75" x14ac:dyDescent="0.25"/>
  <cols>
    <col min="1" max="1" width="38" style="55" customWidth="1"/>
    <col min="2" max="4" width="17.140625" style="55" customWidth="1"/>
    <col min="5" max="16384" width="11.42578125" style="55"/>
  </cols>
  <sheetData>
    <row r="1" spans="1:4" ht="30" customHeight="1" x14ac:dyDescent="0.25">
      <c r="A1" s="64" t="s">
        <v>46</v>
      </c>
      <c r="B1" s="64"/>
      <c r="C1" s="64"/>
      <c r="D1" s="73">
        <f>'Caisse 1'!U1</f>
        <v>41809</v>
      </c>
    </row>
    <row r="2" spans="1:4" ht="30" customHeight="1" thickBot="1" x14ac:dyDescent="0.3"/>
    <row r="3" spans="1:4" ht="30" customHeight="1" thickBot="1" x14ac:dyDescent="0.3">
      <c r="B3" s="58" t="s">
        <v>28</v>
      </c>
      <c r="C3" s="58" t="s">
        <v>29</v>
      </c>
      <c r="D3" s="58" t="s">
        <v>30</v>
      </c>
    </row>
    <row r="4" spans="1:4" ht="30" customHeight="1" thickBot="1" x14ac:dyDescent="0.3">
      <c r="A4" s="60" t="s">
        <v>34</v>
      </c>
      <c r="B4" s="60"/>
      <c r="C4" s="60"/>
      <c r="D4" s="60"/>
    </row>
    <row r="5" spans="1:4" ht="30" customHeight="1" thickBot="1" x14ac:dyDescent="0.3">
      <c r="A5" s="56" t="s">
        <v>32</v>
      </c>
      <c r="B5" s="65"/>
      <c r="C5" s="65"/>
      <c r="D5" s="65"/>
    </row>
    <row r="6" spans="1:4" ht="30" customHeight="1" thickBot="1" x14ac:dyDescent="0.3">
      <c r="A6" s="56" t="s">
        <v>33</v>
      </c>
      <c r="D6" s="65"/>
    </row>
    <row r="7" spans="1:4" ht="30" customHeight="1" thickBot="1" x14ac:dyDescent="0.3">
      <c r="A7" s="60" t="s">
        <v>31</v>
      </c>
      <c r="B7" s="60"/>
      <c r="C7" s="60"/>
      <c r="D7" s="60"/>
    </row>
    <row r="8" spans="1:4" ht="30" customHeight="1" thickBot="1" x14ac:dyDescent="0.3">
      <c r="A8" s="56" t="s">
        <v>32</v>
      </c>
      <c r="B8" s="59">
        <f>'Total Caisses'!F28</f>
        <v>0</v>
      </c>
      <c r="C8" s="59">
        <f>'Total Caisses'!F3</f>
        <v>0</v>
      </c>
      <c r="D8" s="59">
        <f>'Total Caisses'!F5</f>
        <v>0</v>
      </c>
    </row>
    <row r="9" spans="1:4" ht="30" customHeight="1" thickBot="1" x14ac:dyDescent="0.3">
      <c r="A9" s="56" t="s">
        <v>33</v>
      </c>
      <c r="B9" s="57"/>
      <c r="C9" s="57"/>
      <c r="D9" s="65"/>
    </row>
    <row r="10" spans="1:4" ht="30" customHeight="1" thickBot="1" x14ac:dyDescent="0.3">
      <c r="A10" s="55" t="s">
        <v>36</v>
      </c>
      <c r="B10" s="65"/>
    </row>
    <row r="11" spans="1:4" ht="30" customHeight="1" thickBot="1" x14ac:dyDescent="0.3">
      <c r="A11" s="55" t="s">
        <v>35</v>
      </c>
      <c r="B11" s="65"/>
      <c r="C11" s="65"/>
      <c r="D11" s="65"/>
    </row>
    <row r="12" spans="1:4" ht="30" customHeight="1" thickBot="1" x14ac:dyDescent="0.3">
      <c r="A12" s="60" t="s">
        <v>37</v>
      </c>
      <c r="B12" s="61">
        <f>B5+B8+B10+B11</f>
        <v>0</v>
      </c>
      <c r="C12" s="61">
        <f>C5+C8+C11</f>
        <v>0</v>
      </c>
      <c r="D12" s="61">
        <f>D5+D8+D9+D11</f>
        <v>0</v>
      </c>
    </row>
    <row r="13" spans="1:4" ht="30" customHeight="1" x14ac:dyDescent="0.25"/>
    <row r="14" spans="1:4" ht="30" customHeight="1" thickBot="1" x14ac:dyDescent="0.3">
      <c r="A14" s="62" t="s">
        <v>38</v>
      </c>
      <c r="B14" s="62"/>
      <c r="C14" s="62"/>
      <c r="D14" s="62"/>
    </row>
    <row r="15" spans="1:4" ht="30" customHeight="1" thickBot="1" x14ac:dyDescent="0.3">
      <c r="A15" s="55" t="s">
        <v>39</v>
      </c>
      <c r="B15" s="65"/>
      <c r="C15" s="65"/>
      <c r="D15" s="65"/>
    </row>
    <row r="16" spans="1:4" ht="30" customHeight="1" thickBot="1" x14ac:dyDescent="0.3">
      <c r="A16" s="55" t="s">
        <v>40</v>
      </c>
      <c r="B16" s="65"/>
    </row>
    <row r="17" spans="1:4" ht="30" customHeight="1" thickBot="1" x14ac:dyDescent="0.3">
      <c r="A17" s="55" t="s">
        <v>40</v>
      </c>
      <c r="B17" s="65"/>
    </row>
    <row r="18" spans="1:4" ht="30" customHeight="1" thickBot="1" x14ac:dyDescent="0.3">
      <c r="A18" s="55" t="s">
        <v>40</v>
      </c>
      <c r="B18" s="65"/>
    </row>
    <row r="19" spans="1:4" ht="30" customHeight="1" thickBot="1" x14ac:dyDescent="0.3">
      <c r="A19" s="62" t="s">
        <v>41</v>
      </c>
      <c r="B19" s="63">
        <f>B15+B16+B17+B18</f>
        <v>0</v>
      </c>
      <c r="C19" s="63">
        <f>C15</f>
        <v>0</v>
      </c>
      <c r="D19" s="63">
        <f>D15</f>
        <v>0</v>
      </c>
    </row>
    <row r="20" spans="1:4" ht="30" customHeight="1" thickBot="1" x14ac:dyDescent="0.3"/>
    <row r="21" spans="1:4" ht="30" customHeight="1" thickBot="1" x14ac:dyDescent="0.3">
      <c r="A21" s="55" t="s">
        <v>42</v>
      </c>
      <c r="B21" s="59">
        <f>B12-B19</f>
        <v>0</v>
      </c>
    </row>
    <row r="22" spans="1:4" ht="30" customHeight="1" thickBot="1" x14ac:dyDescent="0.3">
      <c r="A22" s="55" t="s">
        <v>43</v>
      </c>
      <c r="B22" s="65"/>
    </row>
    <row r="23" spans="1:4" ht="30" customHeight="1" thickBot="1" x14ac:dyDescent="0.3">
      <c r="A23" s="55" t="s">
        <v>44</v>
      </c>
      <c r="B23" s="59">
        <f>B22-B21</f>
        <v>0</v>
      </c>
    </row>
    <row r="24" spans="1:4" ht="30" customHeight="1" x14ac:dyDescent="0.25"/>
    <row r="25" spans="1:4" ht="30" customHeight="1" x14ac:dyDescent="0.25"/>
    <row r="26" spans="1:4" ht="30" customHeight="1" x14ac:dyDescent="0.25"/>
    <row r="27" spans="1:4" ht="30" customHeight="1" x14ac:dyDescent="0.25"/>
    <row r="28" spans="1:4" ht="30" customHeight="1" x14ac:dyDescent="0.25"/>
    <row r="29" spans="1:4" ht="30" customHeight="1" x14ac:dyDescent="0.25"/>
    <row r="30" spans="1:4" ht="30" customHeight="1" x14ac:dyDescent="0.25"/>
    <row r="31" spans="1:4" ht="30" customHeight="1" x14ac:dyDescent="0.25"/>
    <row r="32" spans="1:4" ht="30" customHeight="1" x14ac:dyDescent="0.25"/>
    <row r="33" ht="30" customHeight="1" x14ac:dyDescent="0.25"/>
    <row r="34" ht="30" customHeight="1" x14ac:dyDescent="0.25"/>
    <row r="35" ht="30" customHeight="1" x14ac:dyDescent="0.25"/>
    <row r="36" ht="30" customHeight="1" x14ac:dyDescent="0.25"/>
    <row r="37" ht="30" customHeight="1" x14ac:dyDescent="0.25"/>
    <row r="38" ht="30" customHeight="1" x14ac:dyDescent="0.25"/>
    <row r="39" ht="30" customHeight="1" x14ac:dyDescent="0.25"/>
    <row r="40" ht="30" customHeight="1" x14ac:dyDescent="0.25"/>
    <row r="41" ht="30" customHeight="1" x14ac:dyDescent="0.25"/>
    <row r="42" ht="30" customHeight="1" x14ac:dyDescent="0.25"/>
    <row r="43" ht="30" customHeight="1" x14ac:dyDescent="0.25"/>
    <row r="44" ht="30" customHeight="1" x14ac:dyDescent="0.25"/>
    <row r="45" ht="30" customHeight="1" x14ac:dyDescent="0.25"/>
    <row r="46" ht="30" customHeight="1" x14ac:dyDescent="0.25"/>
    <row r="47" ht="30" customHeight="1" x14ac:dyDescent="0.25"/>
    <row r="48" ht="30" customHeight="1" x14ac:dyDescent="0.25"/>
    <row r="49" ht="30" customHeight="1" x14ac:dyDescent="0.25"/>
    <row r="50" ht="30" customHeight="1" x14ac:dyDescent="0.25"/>
  </sheetData>
  <sheetProtection sheet="1" objects="1" scenarios="1" selectLockedCells="1"/>
  <conditionalFormatting sqref="B23">
    <cfRule type="cellIs" dxfId="1" priority="2" operator="greaterThan">
      <formula>0</formula>
    </cfRule>
    <cfRule type="cellIs" dxfId="0" priority="1" operator="lessThan">
      <formula>0</formula>
    </cfRule>
  </conditionalFormatting>
  <printOptions horizontalCentered="1"/>
  <pageMargins left="0.23622047244094491" right="0.23622047244094491" top="0.74803149606299213" bottom="0.74803149606299213" header="0.31496062992125984" footer="0.31496062992125984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1</vt:i4>
      </vt:variant>
    </vt:vector>
  </HeadingPairs>
  <TitlesOfParts>
    <vt:vector size="10" baseType="lpstr">
      <vt:lpstr>Caisse 1</vt:lpstr>
      <vt:lpstr>Caisse 2</vt:lpstr>
      <vt:lpstr>Caisse 3</vt:lpstr>
      <vt:lpstr>Caisse 4</vt:lpstr>
      <vt:lpstr>Caisse 5</vt:lpstr>
      <vt:lpstr>Caisse 6</vt:lpstr>
      <vt:lpstr>Caisse Gaz</vt:lpstr>
      <vt:lpstr>Total Caisses</vt:lpstr>
      <vt:lpstr>Coffre</vt:lpstr>
      <vt:lpstr>Coffre!Zone_d_impression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xxxxx</dc:creator>
  <cp:lastModifiedBy>Personne</cp:lastModifiedBy>
  <cp:lastPrinted>2014-03-20T21:58:31Z</cp:lastPrinted>
  <dcterms:created xsi:type="dcterms:W3CDTF">2014-03-20T14:20:09Z</dcterms:created>
  <dcterms:modified xsi:type="dcterms:W3CDTF">2014-03-23T20:46:06Z</dcterms:modified>
</cp:coreProperties>
</file>