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288" windowWidth="15588" windowHeight="5040" activeTab="1"/>
  </bookViews>
  <sheets>
    <sheet name="Base" sheetId="2" r:id="rId1"/>
    <sheet name="Tableau 1" sheetId="3" r:id="rId2"/>
  </sheets>
  <externalReferences>
    <externalReference r:id="rId3"/>
    <externalReference r:id="rId4"/>
  </externalReferences>
  <definedNames>
    <definedName name="_xlnm._FilterDatabase" localSheetId="0" hidden="1">Base!$A$3:$E$25</definedName>
    <definedName name="_xlnm._FilterDatabase" localSheetId="1" hidden="1">'Tableau 1'!$A$3:$H$10</definedName>
    <definedName name="actions">[1]Renouvellement!$S$1:$S$10</definedName>
    <definedName name="DECLARATION">[2]menus!$C$1:$C$5</definedName>
    <definedName name="statut" localSheetId="1">#REF!</definedName>
    <definedName name="statut">#REF!</definedName>
    <definedName name="TYPE_DEPENSE">[2]menus!$B$1:$B$9</definedName>
  </definedNames>
  <calcPr calcId="145621"/>
</workbook>
</file>

<file path=xl/calcChain.xml><?xml version="1.0" encoding="utf-8"?>
<calcChain xmlns="http://schemas.openxmlformats.org/spreadsheetml/2006/main">
  <c r="A6" i="3" l="1"/>
  <c r="B6" i="3" s="1"/>
  <c r="C6" i="3" s="1"/>
  <c r="D6" i="3" s="1"/>
  <c r="A7" i="3"/>
  <c r="B7" i="3" s="1"/>
  <c r="C7" i="3" s="1"/>
  <c r="A8" i="3"/>
  <c r="B8" i="3" s="1"/>
  <c r="C8" i="3" s="1"/>
  <c r="A9" i="3"/>
  <c r="B9" i="3" s="1"/>
  <c r="C9" i="3" s="1"/>
  <c r="A10" i="3"/>
  <c r="B10" i="3" s="1"/>
  <c r="C10" i="3" s="1"/>
  <c r="E10" i="3"/>
  <c r="D10" i="3"/>
  <c r="E9" i="3"/>
  <c r="D9" i="3"/>
  <c r="F9" i="3" s="1"/>
  <c r="E8" i="3"/>
  <c r="D8" i="3"/>
  <c r="F8" i="3" s="1"/>
  <c r="E7" i="3"/>
  <c r="D7" i="3"/>
  <c r="G9" i="3" l="1"/>
  <c r="G8" i="3"/>
  <c r="F6" i="3"/>
  <c r="E6" i="3"/>
  <c r="H9" i="3"/>
  <c r="H8" i="3"/>
  <c r="G6" i="3" l="1"/>
  <c r="H6" i="3" l="1"/>
</calcChain>
</file>

<file path=xl/sharedStrings.xml><?xml version="1.0" encoding="utf-8"?>
<sst xmlns="http://schemas.openxmlformats.org/spreadsheetml/2006/main" count="31" uniqueCount="26">
  <si>
    <t>Date début période</t>
  </si>
  <si>
    <t>Date fin période</t>
  </si>
  <si>
    <t>ID</t>
  </si>
  <si>
    <t>Nom</t>
  </si>
  <si>
    <t>Prénom</t>
  </si>
  <si>
    <t>Date livraison</t>
  </si>
  <si>
    <t>Date restitution</t>
  </si>
  <si>
    <t>Date début</t>
  </si>
  <si>
    <t>Date fin</t>
  </si>
  <si>
    <t>Nb jour période</t>
  </si>
  <si>
    <t>Dorothée</t>
  </si>
  <si>
    <t>Eric</t>
  </si>
  <si>
    <t>Arnaud</t>
  </si>
  <si>
    <t>Pierre</t>
  </si>
  <si>
    <t>Thierry</t>
  </si>
  <si>
    <t>AL429EC12604</t>
  </si>
  <si>
    <t>AL972LM1795</t>
  </si>
  <si>
    <t>AN874EL6842</t>
  </si>
  <si>
    <t>AL444XN1490</t>
  </si>
  <si>
    <t>AQ219FR2188</t>
  </si>
  <si>
    <t>DURANT</t>
  </si>
  <si>
    <t>DUPONT</t>
  </si>
  <si>
    <t>MAURICE</t>
  </si>
  <si>
    <t>DUTOUR</t>
  </si>
  <si>
    <t>PARTRE</t>
  </si>
  <si>
    <t>si(estvide(INDEX(Base!E:E;EQUIV(D7;Base!D:D;FAUX);1);"";INDEX(Base!E:E;EQUIV(D7;Base!D:D;FAUX);1)))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</si>
</sst>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[$-40C]d\-mm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/>
    <xf numFmtId="0" fontId="7" fillId="0" borderId="0"/>
    <xf numFmtId="165" fontId="7" fillId="0" borderId="0"/>
    <xf numFmtId="9" fontId="7" fillId="0" borderId="0" applyFont="0" applyFill="0" applyBorder="0" applyAlignment="0" applyProtection="0"/>
  </cellStyleXfs>
  <cellXfs count="6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9" fontId="2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14" fontId="2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right" vertical="center"/>
    </xf>
    <xf numFmtId="43" fontId="2" fillId="2" borderId="0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Continuous" vertical="center"/>
    </xf>
    <xf numFmtId="0" fontId="2" fillId="2" borderId="0" xfId="0" applyFont="1" applyFill="1" applyBorder="1" applyAlignment="1">
      <alignment horizontal="centerContinuous" vertical="center"/>
    </xf>
    <xf numFmtId="0" fontId="3" fillId="2" borderId="0" xfId="0" applyFont="1" applyFill="1" applyBorder="1" applyAlignment="1">
      <alignment horizontal="centerContinuous" vertical="center" wrapText="1"/>
    </xf>
    <xf numFmtId="14" fontId="2" fillId="2" borderId="0" xfId="0" applyNumberFormat="1" applyFont="1" applyFill="1" applyBorder="1" applyAlignment="1">
      <alignment horizontal="centerContinuous" vertical="center" wrapText="1"/>
    </xf>
    <xf numFmtId="43" fontId="2" fillId="2" borderId="0" xfId="1" applyFont="1" applyFill="1" applyBorder="1" applyAlignment="1">
      <alignment horizontal="right" vertical="center" wrapText="1"/>
    </xf>
    <xf numFmtId="0" fontId="0" fillId="2" borderId="0" xfId="0" applyFill="1"/>
    <xf numFmtId="14" fontId="2" fillId="2" borderId="6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14" fontId="0" fillId="4" borderId="9" xfId="0" applyNumberFormat="1" applyFill="1" applyBorder="1"/>
    <xf numFmtId="14" fontId="2" fillId="4" borderId="7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/>
    </xf>
    <xf numFmtId="0" fontId="0" fillId="2" borderId="0" xfId="0" applyFill="1" applyBorder="1"/>
    <xf numFmtId="14" fontId="0" fillId="2" borderId="0" xfId="0" applyNumberFormat="1" applyFill="1" applyBorder="1"/>
    <xf numFmtId="14" fontId="0" fillId="2" borderId="10" xfId="0" applyNumberFormat="1" applyFill="1" applyBorder="1" applyAlignment="1">
      <alignment horizontal="center"/>
    </xf>
    <xf numFmtId="14" fontId="0" fillId="2" borderId="11" xfId="0" applyNumberFormat="1" applyFill="1" applyBorder="1"/>
    <xf numFmtId="0" fontId="0" fillId="2" borderId="10" xfId="0" applyFill="1" applyBorder="1"/>
    <xf numFmtId="14" fontId="5" fillId="2" borderId="0" xfId="0" applyNumberFormat="1" applyFon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4" fontId="2" fillId="2" borderId="0" xfId="0" applyNumberFormat="1" applyFont="1" applyFill="1" applyBorder="1" applyAlignment="1">
      <alignment horizontal="center" vertical="center"/>
    </xf>
    <xf numFmtId="4" fontId="2" fillId="2" borderId="0" xfId="0" applyNumberFormat="1" applyFont="1" applyFill="1" applyBorder="1" applyAlignment="1">
      <alignment horizontal="centerContinuous" vertical="center" wrapText="1"/>
    </xf>
    <xf numFmtId="0" fontId="0" fillId="2" borderId="11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9" xfId="0" applyFill="1" applyBorder="1"/>
    <xf numFmtId="0" fontId="2" fillId="2" borderId="12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left"/>
    </xf>
    <xf numFmtId="0" fontId="0" fillId="2" borderId="11" xfId="0" applyNumberFormat="1" applyFill="1" applyBorder="1" applyAlignment="1">
      <alignment horizontal="right"/>
    </xf>
    <xf numFmtId="0" fontId="0" fillId="0" borderId="8" xfId="0" applyBorder="1"/>
    <xf numFmtId="0" fontId="0" fillId="0" borderId="7" xfId="0" applyBorder="1" applyAlignment="1">
      <alignment horizontal="left"/>
    </xf>
    <xf numFmtId="0" fontId="0" fillId="0" borderId="7" xfId="0" applyBorder="1"/>
    <xf numFmtId="14" fontId="0" fillId="0" borderId="7" xfId="0" applyNumberFormat="1" applyBorder="1"/>
    <xf numFmtId="14" fontId="0" fillId="0" borderId="9" xfId="0" applyNumberFormat="1" applyBorder="1"/>
    <xf numFmtId="14" fontId="0" fillId="2" borderId="0" xfId="0" applyNumberFormat="1" applyFill="1" applyBorder="1" applyAlignment="1">
      <alignment horizontal="center"/>
    </xf>
    <xf numFmtId="14" fontId="0" fillId="2" borderId="11" xfId="0" applyNumberFormat="1" applyFill="1" applyBorder="1" applyAlignment="1"/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 wrapText="1"/>
    </xf>
    <xf numFmtId="14" fontId="2" fillId="2" borderId="6" xfId="0" applyNumberFormat="1" applyFont="1" applyFill="1" applyBorder="1" applyAlignment="1">
      <alignment horizontal="center" vertical="center" wrapText="1"/>
    </xf>
    <xf numFmtId="14" fontId="6" fillId="2" borderId="0" xfId="0" applyNumberFormat="1" applyFont="1" applyFill="1" applyBorder="1" applyAlignment="1"/>
    <xf numFmtId="0" fontId="9" fillId="0" borderId="0" xfId="0" applyFont="1"/>
    <xf numFmtId="0" fontId="9" fillId="0" borderId="0" xfId="0" applyFont="1" applyAlignment="1">
      <alignment horizontal="left"/>
    </xf>
    <xf numFmtId="0" fontId="10" fillId="3" borderId="0" xfId="0" applyFont="1" applyFill="1"/>
    <xf numFmtId="14" fontId="9" fillId="3" borderId="0" xfId="0" applyNumberFormat="1" applyFont="1" applyFill="1"/>
    <xf numFmtId="0" fontId="9" fillId="3" borderId="0" xfId="0" applyFont="1" applyFill="1"/>
    <xf numFmtId="14" fontId="2" fillId="5" borderId="0" xfId="0" applyNumberFormat="1" applyFont="1" applyFill="1" applyBorder="1" applyAlignment="1">
      <alignment horizontal="right" vertical="center"/>
    </xf>
    <xf numFmtId="14" fontId="2" fillId="5" borderId="0" xfId="0" applyNumberFormat="1" applyFont="1" applyFill="1" applyBorder="1" applyAlignment="1">
      <alignment horizontal="right" vertical="center" wrapText="1"/>
    </xf>
  </cellXfs>
  <cellStyles count="9">
    <cellStyle name="Milliers" xfId="1" builtinId="3"/>
    <cellStyle name="Milliers 2" xfId="3"/>
    <cellStyle name="Milliers 3" xfId="4"/>
    <cellStyle name="Normal" xfId="0" builtinId="0"/>
    <cellStyle name="Normal 2" xfId="5"/>
    <cellStyle name="Normal 2 2" xfId="6"/>
    <cellStyle name="Normal 3" xfId="7"/>
    <cellStyle name="Pourcentage" xfId="2" builtinId="5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eonys/Keonys_Services%20G&#233;n&#233;raux/FLOTTE%20AUTO/Gestion%20flotte/Suivi%20loyers/Locations%20de%20v&#233;hicule%202012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ur-01-01\Office_management\Flotte\Suivi%20flotte%202014_Fact%2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ouvellement"/>
      <sheetName val="Parcours loyer"/>
      <sheetName val="Frais Parcours hors loyer"/>
      <sheetName val="Factures hors loyer"/>
      <sheetName val="Allocations"/>
      <sheetName val="ETAT_PARC_fichier Parcours"/>
      <sheetName val="TCD Loyer Parcours"/>
      <sheetName val="Livraison par quarter"/>
      <sheetName val="Parcours Loyers Historique"/>
      <sheetName val="Grilles des salariés"/>
      <sheetName val="ALD Loyers"/>
      <sheetName val="Feuil1"/>
    </sheetNames>
    <sheetDataSet>
      <sheetData sheetId="0">
        <row r="1">
          <cell r="S1" t="str">
            <v>Ok note info renvt envoyée</v>
          </cell>
        </row>
        <row r="2">
          <cell r="S2" t="str">
            <v>Devis parcours en cours</v>
          </cell>
        </row>
        <row r="3">
          <cell r="S3" t="str">
            <v>Devis vérifié, Cde interne préparée</v>
          </cell>
        </row>
        <row r="4">
          <cell r="S4" t="str">
            <v>Signature colloborateur Cde interne</v>
          </cell>
        </row>
        <row r="5">
          <cell r="S5" t="str">
            <v>Signature Cde interne ACI</v>
          </cell>
        </row>
        <row r="6">
          <cell r="S6" t="str">
            <v>Signature Cde externe VQC</v>
          </cell>
        </row>
        <row r="7">
          <cell r="S7" t="str">
            <v>Envoi Cde externe à Parcours</v>
          </cell>
        </row>
        <row r="8">
          <cell r="S8" t="str">
            <v>Attente livraison</v>
          </cell>
        </row>
        <row r="9">
          <cell r="S9" t="str">
            <v>Assurance demandée</v>
          </cell>
        </row>
        <row r="10">
          <cell r="S10" t="str">
            <v>Véhicule livré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C1" t="str">
            <v>Nom</v>
          </cell>
        </row>
      </sheetData>
      <sheetData sheetId="10">
        <row r="1">
          <cell r="A1">
            <v>0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ours loyer"/>
      <sheetName val="Loyers KEONYS 1"/>
      <sheetName val="Flotte"/>
      <sheetName val="Janv"/>
      <sheetName val="Fév"/>
      <sheetName val="Flotte par véhicule"/>
      <sheetName val="Flotte par salarié"/>
      <sheetName val="Synthèse dépenses"/>
      <sheetName val="ETAT_PARC_KEONYS 13 01 04"/>
      <sheetName val="Suivi renouvellements"/>
      <sheetName val="Sinistres"/>
      <sheetName val="Allocations"/>
      <sheetName val="Hist. Sinistres 2012"/>
      <sheetName val="Allocations all"/>
      <sheetName val="Variable Paie Flotte"/>
      <sheetName val="paie"/>
      <sheetName val="SX"/>
      <sheetName val="menus"/>
      <sheetName val="RETENUE V2HICULE"/>
      <sheetName val="Allocations KEONYS"/>
      <sheetName val="Allocation KIMIKITE"/>
      <sheetName val="Feuil2"/>
    </sheetNames>
    <sheetDataSet>
      <sheetData sheetId="0"/>
      <sheetData sheetId="1"/>
      <sheetData sheetId="2">
        <row r="5">
          <cell r="C5" t="str">
            <v>AL429EC12604</v>
          </cell>
        </row>
        <row r="6">
          <cell r="C6" t="str">
            <v>AL972LM1795</v>
          </cell>
          <cell r="AC6">
            <v>40239</v>
          </cell>
          <cell r="AD6">
            <v>41558</v>
          </cell>
        </row>
        <row r="7">
          <cell r="C7" t="str">
            <v>AN874EL6842</v>
          </cell>
          <cell r="AC7">
            <v>40259</v>
          </cell>
        </row>
        <row r="8">
          <cell r="C8" t="str">
            <v>AL444XN1490</v>
          </cell>
          <cell r="AC8">
            <v>40267</v>
          </cell>
        </row>
        <row r="9">
          <cell r="C9" t="str">
            <v>AQ219FR2188</v>
          </cell>
          <cell r="AC9">
            <v>40312</v>
          </cell>
          <cell r="AD9">
            <v>41585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B1" t="str">
            <v>Entretien hors contrat</v>
          </cell>
          <cell r="C1" t="str">
            <v>Non</v>
          </cell>
        </row>
        <row r="2">
          <cell r="B2" t="str">
            <v>Bris de Glace</v>
          </cell>
          <cell r="C2" t="str">
            <v>Oui</v>
          </cell>
        </row>
        <row r="3">
          <cell r="B3" t="str">
            <v>Pneux</v>
          </cell>
          <cell r="C3" t="str">
            <v>Attente décision</v>
          </cell>
        </row>
        <row r="4">
          <cell r="B4" t="str">
            <v>Restitution</v>
          </cell>
          <cell r="C4" t="str">
            <v>En stand by déclaration ultérieure</v>
          </cell>
        </row>
        <row r="5">
          <cell r="B5" t="str">
            <v>Sinistre Non Resp.</v>
          </cell>
        </row>
        <row r="6">
          <cell r="B6" t="str">
            <v>Sinistre Resp.</v>
          </cell>
        </row>
        <row r="7">
          <cell r="B7" t="str">
            <v>Sinistre Tiers NI</v>
          </cell>
        </row>
        <row r="8">
          <cell r="B8" t="str">
            <v>Véhicule d'attente</v>
          </cell>
        </row>
        <row r="9">
          <cell r="B9" t="str">
            <v>Vol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5"/>
  <sheetViews>
    <sheetView zoomScale="55" zoomScaleNormal="55" workbookViewId="0">
      <selection activeCell="A4" sqref="A4"/>
    </sheetView>
  </sheetViews>
  <sheetFormatPr baseColWidth="10" defaultRowHeight="14.4" outlineLevelCol="1" x14ac:dyDescent="0.3"/>
  <cols>
    <col min="1" max="1" width="15" customWidth="1" outlineLevel="1"/>
    <col min="2" max="2" width="17.109375" customWidth="1"/>
    <col min="3" max="3" width="18" customWidth="1" outlineLevel="1"/>
    <col min="4" max="4" width="19" customWidth="1"/>
    <col min="5" max="5" width="17.88671875" customWidth="1"/>
  </cols>
  <sheetData>
    <row r="1" spans="1:7" x14ac:dyDescent="0.3">
      <c r="A1" s="1"/>
      <c r="B1" s="2"/>
      <c r="C1" s="3"/>
      <c r="D1" s="4"/>
      <c r="E1" s="37"/>
    </row>
    <row r="2" spans="1:7" s="14" customFormat="1" x14ac:dyDescent="0.3">
      <c r="A2" s="1"/>
      <c r="B2" s="9"/>
      <c r="C2" s="10"/>
      <c r="D2" s="11"/>
      <c r="E2" s="38"/>
    </row>
    <row r="3" spans="1:7" s="14" customFormat="1" x14ac:dyDescent="0.3">
      <c r="A3" s="43" t="s">
        <v>2</v>
      </c>
      <c r="B3" s="44" t="s">
        <v>3</v>
      </c>
      <c r="C3" s="44" t="s">
        <v>4</v>
      </c>
      <c r="D3" s="45" t="s">
        <v>5</v>
      </c>
      <c r="E3" s="45" t="s">
        <v>6</v>
      </c>
    </row>
    <row r="4" spans="1:7" s="14" customFormat="1" ht="14.4" customHeight="1" x14ac:dyDescent="0.3">
      <c r="A4" s="27" t="s">
        <v>15</v>
      </c>
      <c r="B4" s="32" t="s">
        <v>20</v>
      </c>
      <c r="C4" s="28" t="s">
        <v>10</v>
      </c>
      <c r="D4" s="30">
        <v>41198</v>
      </c>
      <c r="E4" s="31"/>
    </row>
    <row r="5" spans="1:7" ht="14.4" customHeight="1" x14ac:dyDescent="0.3">
      <c r="A5" s="27" t="s">
        <v>16</v>
      </c>
      <c r="B5" s="32" t="s">
        <v>21</v>
      </c>
      <c r="C5" s="28" t="s">
        <v>11</v>
      </c>
      <c r="D5" s="30">
        <v>40239</v>
      </c>
      <c r="E5" s="31">
        <v>41558</v>
      </c>
      <c r="F5" s="14"/>
      <c r="G5" s="14"/>
    </row>
    <row r="6" spans="1:7" s="14" customFormat="1" ht="14.4" customHeight="1" x14ac:dyDescent="0.3">
      <c r="A6" s="27" t="s">
        <v>17</v>
      </c>
      <c r="B6" s="32" t="s">
        <v>22</v>
      </c>
      <c r="C6" s="28" t="s">
        <v>12</v>
      </c>
      <c r="D6" s="30">
        <v>40259</v>
      </c>
      <c r="E6" s="39"/>
    </row>
    <row r="7" spans="1:7" s="14" customFormat="1" ht="14.4" customHeight="1" x14ac:dyDescent="0.3">
      <c r="A7" s="27" t="s">
        <v>18</v>
      </c>
      <c r="B7" s="32" t="s">
        <v>23</v>
      </c>
      <c r="C7" s="28" t="s">
        <v>13</v>
      </c>
      <c r="D7" s="30">
        <v>40267</v>
      </c>
      <c r="E7" s="39"/>
    </row>
    <row r="8" spans="1:7" ht="14.4" customHeight="1" x14ac:dyDescent="0.3">
      <c r="A8" s="27" t="s">
        <v>19</v>
      </c>
      <c r="B8" s="32" t="s">
        <v>24</v>
      </c>
      <c r="C8" s="28" t="s">
        <v>14</v>
      </c>
      <c r="D8" s="30">
        <v>40312</v>
      </c>
      <c r="E8" s="33">
        <v>41585</v>
      </c>
      <c r="F8" s="14"/>
      <c r="G8" s="14"/>
    </row>
    <row r="9" spans="1:7" ht="14.4" customHeight="1" x14ac:dyDescent="0.3">
      <c r="A9" s="27"/>
      <c r="B9" s="32"/>
      <c r="C9" s="28"/>
      <c r="D9" s="30"/>
      <c r="E9" s="31"/>
      <c r="F9" s="14"/>
      <c r="G9" s="14"/>
    </row>
    <row r="10" spans="1:7" ht="14.4" customHeight="1" x14ac:dyDescent="0.3">
      <c r="A10" s="27"/>
      <c r="B10" s="32"/>
      <c r="C10" s="28"/>
      <c r="D10" s="30"/>
      <c r="E10" s="31"/>
      <c r="F10" s="14"/>
      <c r="G10" s="14"/>
    </row>
    <row r="11" spans="1:7" ht="14.4" customHeight="1" x14ac:dyDescent="0.3">
      <c r="A11" s="27"/>
      <c r="B11" s="32"/>
      <c r="C11" s="28"/>
      <c r="D11" s="30"/>
      <c r="E11" s="31"/>
      <c r="F11" s="14"/>
      <c r="G11" s="14"/>
    </row>
    <row r="12" spans="1:7" ht="14.4" customHeight="1" x14ac:dyDescent="0.3">
      <c r="A12" s="27"/>
      <c r="B12" s="32"/>
      <c r="C12" s="28"/>
      <c r="D12" s="30"/>
      <c r="E12" s="31"/>
      <c r="F12" s="14"/>
      <c r="G12" s="14"/>
    </row>
    <row r="13" spans="1:7" ht="14.4" customHeight="1" x14ac:dyDescent="0.3">
      <c r="A13" s="27"/>
      <c r="B13" s="32"/>
      <c r="C13" s="28"/>
      <c r="D13" s="30"/>
      <c r="E13" s="31"/>
      <c r="F13" s="14"/>
      <c r="G13" s="14"/>
    </row>
    <row r="14" spans="1:7" ht="14.4" customHeight="1" x14ac:dyDescent="0.3">
      <c r="A14" s="27"/>
      <c r="B14" s="32"/>
      <c r="C14" s="28"/>
      <c r="D14" s="30"/>
      <c r="E14" s="31"/>
      <c r="F14" s="14"/>
      <c r="G14" s="14"/>
    </row>
    <row r="15" spans="1:7" ht="14.4" customHeight="1" x14ac:dyDescent="0.3">
      <c r="A15" s="27"/>
      <c r="B15" s="32"/>
      <c r="C15" s="28"/>
      <c r="D15" s="30"/>
      <c r="E15" s="31"/>
      <c r="F15" s="14"/>
      <c r="G15" s="14"/>
    </row>
    <row r="16" spans="1:7" ht="14.4" customHeight="1" x14ac:dyDescent="0.3">
      <c r="A16" s="27"/>
      <c r="B16" s="32"/>
      <c r="C16" s="28"/>
      <c r="D16" s="30"/>
      <c r="E16" s="31"/>
      <c r="F16" s="14"/>
      <c r="G16" s="14"/>
    </row>
    <row r="17" spans="1:7" ht="14.4" customHeight="1" x14ac:dyDescent="0.3">
      <c r="A17" s="27"/>
      <c r="B17" s="32"/>
      <c r="C17" s="28"/>
      <c r="D17" s="30"/>
      <c r="E17" s="31"/>
      <c r="F17" s="14"/>
      <c r="G17" s="14"/>
    </row>
    <row r="18" spans="1:7" ht="14.4" customHeight="1" x14ac:dyDescent="0.3">
      <c r="A18" s="27"/>
      <c r="B18" s="32"/>
      <c r="C18" s="28"/>
      <c r="D18" s="30"/>
      <c r="E18" s="31"/>
      <c r="F18" s="14"/>
      <c r="G18" s="14"/>
    </row>
    <row r="19" spans="1:7" ht="14.4" customHeight="1" x14ac:dyDescent="0.3">
      <c r="A19" s="27"/>
      <c r="B19" s="32"/>
      <c r="C19" s="28"/>
      <c r="D19" s="30"/>
      <c r="E19" s="31"/>
      <c r="F19" s="14"/>
      <c r="G19" s="14"/>
    </row>
    <row r="20" spans="1:7" ht="14.4" customHeight="1" x14ac:dyDescent="0.3">
      <c r="A20" s="27"/>
      <c r="B20" s="32"/>
      <c r="C20" s="28"/>
      <c r="D20" s="30"/>
      <c r="E20" s="31"/>
      <c r="F20" s="14"/>
      <c r="G20" s="14"/>
    </row>
    <row r="21" spans="1:7" ht="14.4" customHeight="1" x14ac:dyDescent="0.3">
      <c r="A21" s="27"/>
      <c r="B21" s="32"/>
      <c r="C21" s="28"/>
      <c r="D21" s="30"/>
      <c r="E21" s="31"/>
      <c r="F21" s="14"/>
      <c r="G21" s="14"/>
    </row>
    <row r="22" spans="1:7" ht="15" customHeight="1" thickBot="1" x14ac:dyDescent="0.35">
      <c r="A22" s="41"/>
      <c r="B22" s="40"/>
      <c r="C22" s="41"/>
      <c r="D22" s="40"/>
      <c r="E22" s="42"/>
      <c r="F22" s="14"/>
      <c r="G22" s="14"/>
    </row>
    <row r="23" spans="1:7" ht="15" customHeight="1" x14ac:dyDescent="0.3">
      <c r="A23" s="14"/>
      <c r="B23" s="14"/>
      <c r="C23" s="14"/>
      <c r="D23" s="14"/>
      <c r="E23" s="14"/>
      <c r="F23" s="14"/>
      <c r="G23" s="14"/>
    </row>
    <row r="24" spans="1:7" ht="14.4" customHeight="1" x14ac:dyDescent="0.3">
      <c r="A24" s="14"/>
      <c r="B24" s="14"/>
      <c r="C24" s="14"/>
      <c r="D24" s="14"/>
      <c r="E24" s="14"/>
      <c r="F24" s="14"/>
      <c r="G24" s="14"/>
    </row>
    <row r="25" spans="1:7" ht="14.4" customHeight="1" x14ac:dyDescent="0.3">
      <c r="A25" s="35"/>
      <c r="B25" s="35"/>
      <c r="C25" s="35"/>
      <c r="D25" s="35"/>
      <c r="E25" s="35"/>
    </row>
  </sheetData>
  <autoFilter ref="A3:E2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M14"/>
  <sheetViews>
    <sheetView tabSelected="1" zoomScale="55" zoomScaleNormal="55" workbookViewId="0">
      <selection activeCell="B21" sqref="B21"/>
    </sheetView>
  </sheetViews>
  <sheetFormatPr baseColWidth="10" defaultRowHeight="14.4" outlineLevelCol="1" x14ac:dyDescent="0.3"/>
  <cols>
    <col min="1" max="1" width="15" customWidth="1" outlineLevel="1"/>
    <col min="2" max="2" width="12.6640625" style="34" customWidth="1" outlineLevel="1"/>
    <col min="3" max="3" width="18" customWidth="1" outlineLevel="1"/>
    <col min="4" max="4" width="19" customWidth="1"/>
    <col min="5" max="7" width="17.88671875" style="36" customWidth="1"/>
    <col min="8" max="8" width="11" style="36" customWidth="1"/>
  </cols>
  <sheetData>
    <row r="1" spans="1:13" x14ac:dyDescent="0.3">
      <c r="A1" s="1"/>
      <c r="B1" s="2"/>
      <c r="C1" s="3"/>
      <c r="D1" s="4"/>
      <c r="E1" s="6"/>
      <c r="F1" s="7" t="s">
        <v>0</v>
      </c>
      <c r="G1" s="67">
        <v>41671</v>
      </c>
      <c r="H1" s="8"/>
    </row>
    <row r="2" spans="1:13" s="14" customFormat="1" ht="15" thickBot="1" x14ac:dyDescent="0.35">
      <c r="A2" s="1"/>
      <c r="B2" s="5"/>
      <c r="C2" s="10"/>
      <c r="D2" s="11"/>
      <c r="E2" s="12"/>
      <c r="F2" s="7" t="s">
        <v>1</v>
      </c>
      <c r="G2" s="68">
        <v>41698</v>
      </c>
      <c r="H2" s="13"/>
    </row>
    <row r="3" spans="1:13" s="14" customFormat="1" ht="29.4" thickBot="1" x14ac:dyDescent="0.35">
      <c r="A3" s="57" t="s">
        <v>2</v>
      </c>
      <c r="B3" s="16" t="s">
        <v>3</v>
      </c>
      <c r="C3" s="16" t="s">
        <v>3</v>
      </c>
      <c r="D3" s="58" t="s">
        <v>5</v>
      </c>
      <c r="E3" s="15" t="s">
        <v>6</v>
      </c>
      <c r="F3" s="59" t="s">
        <v>7</v>
      </c>
      <c r="G3" s="59" t="s">
        <v>8</v>
      </c>
      <c r="H3" s="60" t="s">
        <v>9</v>
      </c>
    </row>
    <row r="4" spans="1:13" s="14" customFormat="1" x14ac:dyDescent="0.3">
      <c r="A4" s="18"/>
      <c r="B4" s="17"/>
      <c r="C4" s="17"/>
      <c r="D4" s="19"/>
      <c r="E4" s="20"/>
      <c r="F4" s="21"/>
      <c r="G4" s="21"/>
      <c r="H4" s="46"/>
    </row>
    <row r="5" spans="1:13" s="14" customFormat="1" ht="15" thickBot="1" x14ac:dyDescent="0.35">
      <c r="A5" s="23"/>
      <c r="B5" s="22"/>
      <c r="C5" s="22"/>
      <c r="D5" s="24"/>
      <c r="E5" s="25"/>
      <c r="F5" s="26"/>
      <c r="G5" s="26"/>
      <c r="H5" s="47"/>
    </row>
    <row r="6" spans="1:13" ht="14.4" customHeight="1" x14ac:dyDescent="0.3">
      <c r="A6" s="48" t="str">
        <f>[2]Flotte!C5</f>
        <v>AL429EC12604</v>
      </c>
      <c r="B6" s="27" t="str">
        <f>INDEX(Base!B:B,MATCH(A6,Base!A:A,FALSE),1)</f>
        <v>DURANT</v>
      </c>
      <c r="C6" s="27" t="str">
        <f>INDEX(Base!C:C,MATCH(B6,Base!B:B,FALSE),1)</f>
        <v>Dorothée</v>
      </c>
      <c r="D6" s="55">
        <f>INDEX(Base!D:D,MATCH(C6,Base!C:C,FALSE),1)</f>
        <v>41198</v>
      </c>
      <c r="E6" s="61">
        <f>INDEX(Base!E:E,MATCH(D6,Base!D:D,FALSE),1)</f>
        <v>0</v>
      </c>
      <c r="F6" s="29">
        <f>IF(D6&gt;$G$2,"",IF(AND(D6&gt;$G$1,D6&lt;$G$2),D6,IF(D6&lt;$G$1,$G$1,D6)))</f>
        <v>41671</v>
      </c>
      <c r="G6" s="29" t="str">
        <f>IF(F6="","",IF(E6&gt;$G$2,$G$2,IF(E6="",$G$2,IF(E6&lt;$G$1,"",IF(AND(E6&gt;$G$1,E6&lt;$G$2),E6,$G$2)))))</f>
        <v/>
      </c>
      <c r="H6" s="49" t="str">
        <f>IFERROR(IF(AND(F6=$G$1,G6=$G$2),30,(G6-F6)+1),"")</f>
        <v/>
      </c>
    </row>
    <row r="7" spans="1:13" ht="14.4" customHeight="1" x14ac:dyDescent="0.3">
      <c r="A7" s="48" t="str">
        <f>[2]Flotte!C6</f>
        <v>AL972LM1795</v>
      </c>
      <c r="B7" s="27" t="str">
        <f>INDEX(Base!B:B,MATCH(A7,Base!A:A,FALSE),1)</f>
        <v>DUPONT</v>
      </c>
      <c r="C7" s="27" t="str">
        <f>INDEX(Base!C:C,MATCH(B7,Base!B:B,FALSE),1)</f>
        <v>Eric</v>
      </c>
      <c r="D7" s="30">
        <f>IF(ISBLANK([2]Flotte!AC6),"",[2]Flotte!AC6)</f>
        <v>40239</v>
      </c>
      <c r="E7" s="56">
        <f>IF(ISBLANK([2]Flotte!AD6),"",[2]Flotte!AD6)</f>
        <v>41558</v>
      </c>
      <c r="F7" s="29"/>
      <c r="G7" s="29"/>
      <c r="H7" s="49"/>
    </row>
    <row r="8" spans="1:13" s="14" customFormat="1" ht="14.4" customHeight="1" x14ac:dyDescent="0.3">
      <c r="A8" s="48" t="str">
        <f>[2]Flotte!C7</f>
        <v>AN874EL6842</v>
      </c>
      <c r="B8" s="27" t="str">
        <f>INDEX(Base!B:B,MATCH(A8,Base!A:A,FALSE),1)</f>
        <v>MAURICE</v>
      </c>
      <c r="C8" s="27" t="str">
        <f>INDEX(Base!C:C,MATCH(B8,Base!B:B,FALSE),1)</f>
        <v>Arnaud</v>
      </c>
      <c r="D8" s="30">
        <f>IF(ISBLANK([2]Flotte!AC7),"",[2]Flotte!AC7)</f>
        <v>40259</v>
      </c>
      <c r="E8" s="56" t="str">
        <f>IF(ISBLANK([2]Flotte!AD7),"",[2]Flotte!AD7)</f>
        <v/>
      </c>
      <c r="F8" s="29">
        <f>IF(D8&gt;$G$2,"",IF(AND(D8&gt;$G$1,D8&lt;$G$2),D8,IF(D8&lt;$G$1,$G$1,D8)))</f>
        <v>41671</v>
      </c>
      <c r="G8" s="29">
        <f>IF(F8="","",IF(E8&gt;$G$2,$G$2,IF(E8="",$G$2,IF(E8&lt;$G$1,"",IF(AND(E8&gt;$G$1,E8&lt;$G$2),E8,$G$2)))))</f>
        <v>41698</v>
      </c>
      <c r="H8" s="49">
        <f>IFERROR(IF(AND(F8=$G$1,G8=$G$2),30,(G8-F8)+1),"")</f>
        <v>30</v>
      </c>
    </row>
    <row r="9" spans="1:13" s="14" customFormat="1" ht="14.4" customHeight="1" x14ac:dyDescent="0.3">
      <c r="A9" s="48" t="str">
        <f>[2]Flotte!C8</f>
        <v>AL444XN1490</v>
      </c>
      <c r="B9" s="27" t="str">
        <f>INDEX(Base!B:B,MATCH(A9,Base!A:A,FALSE),1)</f>
        <v>DUTOUR</v>
      </c>
      <c r="C9" s="27" t="str">
        <f>INDEX(Base!C:C,MATCH(B9,Base!B:B,FALSE),1)</f>
        <v>Pierre</v>
      </c>
      <c r="D9" s="30">
        <f>IF(ISBLANK([2]Flotte!AC8),"",[2]Flotte!AC8)</f>
        <v>40267</v>
      </c>
      <c r="E9" s="56" t="str">
        <f>IF(ISBLANK([2]Flotte!AD8),"",[2]Flotte!AD8)</f>
        <v/>
      </c>
      <c r="F9" s="29">
        <f>IF(D9&gt;$G$2,"",IF(AND(D9&gt;$G$1,D9&lt;$G$2),D9,IF(D9&lt;$G$1,$G$1,D9)))</f>
        <v>41671</v>
      </c>
      <c r="G9" s="29">
        <f>IF(F9="","",IF(E9&gt;$G$2,$G$2,IF(E9="",$G$2,IF(E9&lt;$G$1,"",IF(AND(E9&gt;$G$1,E9&lt;$G$2),E9,$G$2)))))</f>
        <v>41698</v>
      </c>
      <c r="H9" s="49">
        <f>IFERROR(IF(AND(F9=$G$1,G9=$G$2),30,(G9-F9)+1),"")</f>
        <v>30</v>
      </c>
    </row>
    <row r="10" spans="1:13" ht="14.4" customHeight="1" x14ac:dyDescent="0.3">
      <c r="A10" s="48" t="str">
        <f>[2]Flotte!C9</f>
        <v>AQ219FR2188</v>
      </c>
      <c r="B10" s="27" t="str">
        <f>INDEX(Base!B:B,MATCH(A10,Base!A:A,FALSE),1)</f>
        <v>PARTRE</v>
      </c>
      <c r="C10" s="27" t="str">
        <f>INDEX(Base!C:C,MATCH(B10,Base!B:B,FALSE),1)</f>
        <v>Thierry</v>
      </c>
      <c r="D10" s="30">
        <f>IF(ISBLANK([2]Flotte!AC9),"",[2]Flotte!AC9)</f>
        <v>40312</v>
      </c>
      <c r="E10" s="56">
        <f>IF(ISBLANK([2]Flotte!AD9),"",[2]Flotte!AD9)</f>
        <v>41585</v>
      </c>
      <c r="F10" s="29"/>
      <c r="G10" s="29"/>
      <c r="H10" s="49"/>
    </row>
    <row r="11" spans="1:13" ht="15" thickBot="1" x14ac:dyDescent="0.35">
      <c r="A11" s="50"/>
      <c r="B11" s="51"/>
      <c r="C11" s="52"/>
      <c r="D11" s="52"/>
      <c r="E11" s="53"/>
      <c r="F11" s="53"/>
      <c r="G11" s="53"/>
      <c r="H11" s="54"/>
    </row>
    <row r="14" spans="1:13" s="62" customFormat="1" ht="18" x14ac:dyDescent="0.35">
      <c r="B14" s="63"/>
      <c r="D14" s="64" t="s">
        <v>25</v>
      </c>
      <c r="E14" s="65"/>
      <c r="F14" s="65"/>
      <c r="G14" s="65"/>
      <c r="H14" s="65"/>
      <c r="I14" s="66"/>
      <c r="J14" s="66"/>
      <c r="K14" s="66"/>
      <c r="L14" s="66"/>
      <c r="M14" s="66"/>
    </row>
  </sheetData>
  <autoFilter ref="A3:H1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Tableau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QUIBLIER</dc:creator>
  <cp:lastModifiedBy>Cecile QUIBLIER</cp:lastModifiedBy>
  <dcterms:created xsi:type="dcterms:W3CDTF">2014-03-19T23:51:34Z</dcterms:created>
  <dcterms:modified xsi:type="dcterms:W3CDTF">2014-03-20T00:05:47Z</dcterms:modified>
</cp:coreProperties>
</file>