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2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hidePivotFieldList="1" defaultThemeVersion="124226"/>
  <bookViews>
    <workbookView xWindow="0" yWindow="0" windowWidth="19320" windowHeight="12120"/>
  </bookViews>
  <sheets>
    <sheet name="Feuil1" sheetId="1" r:id="rId1"/>
  </sheets>
  <calcPr calcId="152511"/>
  <pivotCaches>
    <pivotCache cacheId="0" r:id="rId2"/>
  </pivotCaches>
</workbook>
</file>

<file path=xl/calcChain.xml><?xml version="1.0" encoding="utf-8"?>
<calcChain xmlns="http://schemas.openxmlformats.org/spreadsheetml/2006/main">
  <c r="P4" i="1"/>
  <c r="P3"/>
  <c r="N3"/>
  <c r="L4"/>
  <c r="L3"/>
  <c r="K4"/>
  <c r="K3"/>
  <c r="J4"/>
  <c r="J3"/>
  <c r="O4" l="1"/>
  <c r="O3"/>
</calcChain>
</file>

<file path=xl/sharedStrings.xml><?xml version="1.0" encoding="utf-8"?>
<sst xmlns="http://schemas.openxmlformats.org/spreadsheetml/2006/main" count="20" uniqueCount="13">
  <si>
    <t>Somme de K€</t>
  </si>
  <si>
    <t>Étiquettes de colonnes</t>
  </si>
  <si>
    <t>Étiquettes de lignes</t>
  </si>
  <si>
    <t>Assy</t>
  </si>
  <si>
    <t>China</t>
  </si>
  <si>
    <t>Electronics</t>
  </si>
  <si>
    <t>Industrialization Parts</t>
  </si>
  <si>
    <t>PM Indus</t>
  </si>
  <si>
    <t>Total général</t>
  </si>
  <si>
    <t>January</t>
  </si>
  <si>
    <t>February</t>
  </si>
  <si>
    <t>Evolution</t>
  </si>
  <si>
    <t>Date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</si>
</sst>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1" fillId="2" borderId="2" xfId="0" applyFont="1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NumberFormat="1" applyBorder="1"/>
    <xf numFmtId="17" fontId="0" fillId="0" borderId="1" xfId="0" applyNumberFormat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38619"/>
      <color rgb="FFE9621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Workloads by department</a:t>
            </a: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spPr>
          <a:solidFill>
            <a:srgbClr val="00B0F0"/>
          </a:solidFill>
        </c:spPr>
        <c:marker>
          <c:symbol val="none"/>
        </c:marker>
      </c:pivotFmt>
      <c:pivotFmt>
        <c:idx val="2"/>
        <c:spPr>
          <a:solidFill>
            <a:srgbClr val="FF0000"/>
          </a:solidFill>
        </c:spPr>
        <c:marker>
          <c:symbol val="none"/>
        </c:marker>
      </c:pivotFmt>
      <c:pivotFmt>
        <c:idx val="3"/>
        <c:spPr>
          <a:solidFill>
            <a:srgbClr val="92D050"/>
          </a:solidFill>
        </c:spPr>
        <c:marker>
          <c:symbol val="none"/>
        </c:marker>
      </c:pivotFmt>
      <c:pivotFmt>
        <c:idx val="4"/>
        <c:spPr>
          <a:solidFill>
            <a:srgbClr val="990099"/>
          </a:solidFill>
        </c:spPr>
        <c:marker>
          <c:symbol val="none"/>
        </c:marker>
      </c:pivotFmt>
      <c:pivotFmt>
        <c:idx val="5"/>
        <c:spPr>
          <a:solidFill>
            <a:srgbClr val="FFFF00"/>
          </a:solidFill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7506561679790045"/>
          <c:y val="0.12721862148183871"/>
          <c:w val="0.54767843892931178"/>
          <c:h val="0.71046571559507465"/>
        </c:manualLayout>
      </c:layout>
      <c:barChart>
        <c:barDir val="col"/>
        <c:grouping val="stacked"/>
        <c:ser>
          <c:idx val="0"/>
          <c:order val="0"/>
          <c:tx>
            <c:v>Assy</c:v>
          </c:tx>
          <c:spPr>
            <a:solidFill>
              <a:srgbClr val="FFFF00"/>
            </a:solidFill>
          </c:spPr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31245</c:v>
              </c:pt>
              <c:pt idx="1">
                <c:v>25897.5</c:v>
              </c:pt>
            </c:numLit>
          </c:val>
        </c:ser>
        <c:ser>
          <c:idx val="1"/>
          <c:order val="1"/>
          <c:tx>
            <c:v>China</c:v>
          </c:tx>
          <c:spPr>
            <a:solidFill>
              <a:srgbClr val="00B0F0"/>
            </a:solidFill>
          </c:spPr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6784</c:v>
              </c:pt>
              <c:pt idx="1">
                <c:v>5152</c:v>
              </c:pt>
            </c:numLit>
          </c:val>
        </c:ser>
        <c:ser>
          <c:idx val="2"/>
          <c:order val="2"/>
          <c:tx>
            <c:v>Electronics</c:v>
          </c:tx>
          <c:spPr>
            <a:solidFill>
              <a:srgbClr val="FF0000"/>
            </a:solidFill>
          </c:spPr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68255.759999999995</c:v>
              </c:pt>
              <c:pt idx="1">
                <c:v>55503.6</c:v>
              </c:pt>
            </c:numLit>
          </c:val>
        </c:ser>
        <c:ser>
          <c:idx val="3"/>
          <c:order val="3"/>
          <c:tx>
            <c:v>Industrialization Parts</c:v>
          </c:tx>
          <c:spPr>
            <a:solidFill>
              <a:srgbClr val="92D050"/>
            </a:solidFill>
          </c:spPr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38161.872000000003</c:v>
              </c:pt>
              <c:pt idx="1">
                <c:v>29302.560000000001</c:v>
              </c:pt>
            </c:numLit>
          </c:val>
        </c:ser>
        <c:ser>
          <c:idx val="4"/>
          <c:order val="4"/>
          <c:tx>
            <c:v>PM Indus</c:v>
          </c:tx>
          <c:spPr>
            <a:solidFill>
              <a:srgbClr val="990099"/>
            </a:solidFill>
          </c:spPr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10950</c:v>
              </c:pt>
              <c:pt idx="1">
                <c:v>11115</c:v>
              </c:pt>
            </c:numLit>
          </c:val>
        </c:ser>
        <c:dLbls/>
        <c:overlap val="100"/>
        <c:axId val="70649728"/>
        <c:axId val="70660096"/>
      </c:barChart>
      <c:catAx>
        <c:axId val="70649728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Month</a:t>
                </a:r>
              </a:p>
            </c:rich>
          </c:tx>
          <c:layout/>
        </c:title>
        <c:numFmt formatCode="General" sourceLinked="0"/>
        <c:tickLblPos val="nextTo"/>
        <c:crossAx val="70660096"/>
        <c:crosses val="autoZero"/>
        <c:auto val="1"/>
        <c:lblAlgn val="ctr"/>
        <c:lblOffset val="100"/>
      </c:catAx>
      <c:valAx>
        <c:axId val="70660096"/>
        <c:scaling>
          <c:orientation val="minMax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en-US"/>
                  <a:t>K€</a:t>
                </a:r>
              </a:p>
            </c:rich>
          </c:tx>
          <c:layout/>
        </c:title>
        <c:numFmt formatCode="General" sourceLinked="1"/>
        <c:tickLblPos val="nextTo"/>
        <c:crossAx val="706497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396216928580146"/>
          <c:y val="0.25292576523172733"/>
          <c:w val="0.24068773048938519"/>
          <c:h val="0.49407276471393502"/>
        </c:manualLayout>
      </c:layout>
    </c:legend>
    <c:plotVisOnly val="1"/>
    <c:dispBlanksAs val="gap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stacked"/>
        <c:ser>
          <c:idx val="0"/>
          <c:order val="0"/>
          <c:tx>
            <c:strRef>
              <c:f>Feuil1!$J$2</c:f>
              <c:strCache>
                <c:ptCount val="1"/>
                <c:pt idx="0">
                  <c:v>Assy</c:v>
                </c:pt>
              </c:strCache>
            </c:strRef>
          </c:tx>
          <c:spPr>
            <a:solidFill>
              <a:srgbClr val="FF0000"/>
            </a:solidFill>
            <a:ln w="19050" cap="rnd">
              <a:solidFill>
                <a:schemeClr val="accent1"/>
              </a:solidFill>
              <a:round/>
            </a:ln>
            <a:effectLst/>
          </c:spPr>
          <c:cat>
            <c:numRef>
              <c:f>Feuil1!$I$3:$I$4</c:f>
              <c:numCache>
                <c:formatCode>mmm\-yy</c:formatCode>
                <c:ptCount val="2"/>
                <c:pt idx="0">
                  <c:v>41640</c:v>
                </c:pt>
                <c:pt idx="1">
                  <c:v>41671</c:v>
                </c:pt>
              </c:numCache>
            </c:numRef>
          </c:cat>
          <c:val>
            <c:numRef>
              <c:f>Feuil1!$J$3:$J$4</c:f>
              <c:numCache>
                <c:formatCode>General</c:formatCode>
                <c:ptCount val="2"/>
                <c:pt idx="0">
                  <c:v>31245</c:v>
                </c:pt>
                <c:pt idx="1">
                  <c:v>25897.5</c:v>
                </c:pt>
              </c:numCache>
            </c:numRef>
          </c:val>
        </c:ser>
        <c:ser>
          <c:idx val="1"/>
          <c:order val="1"/>
          <c:tx>
            <c:strRef>
              <c:f>Feuil1!$K$2</c:f>
              <c:strCache>
                <c:ptCount val="1"/>
                <c:pt idx="0">
                  <c:v>China</c:v>
                </c:pt>
              </c:strCache>
            </c:strRef>
          </c:tx>
          <c:spPr>
            <a:solidFill>
              <a:srgbClr val="F38619"/>
            </a:solidFill>
            <a:ln w="19050" cap="rnd">
              <a:solidFill>
                <a:schemeClr val="accent2"/>
              </a:solidFill>
              <a:round/>
            </a:ln>
            <a:effectLst/>
          </c:spPr>
          <c:cat>
            <c:numRef>
              <c:f>Feuil1!$I$3:$I$4</c:f>
              <c:numCache>
                <c:formatCode>mmm\-yy</c:formatCode>
                <c:ptCount val="2"/>
                <c:pt idx="0">
                  <c:v>41640</c:v>
                </c:pt>
                <c:pt idx="1">
                  <c:v>41671</c:v>
                </c:pt>
              </c:numCache>
            </c:numRef>
          </c:cat>
          <c:val>
            <c:numRef>
              <c:f>Feuil1!$K$3:$K$4</c:f>
              <c:numCache>
                <c:formatCode>General</c:formatCode>
                <c:ptCount val="2"/>
                <c:pt idx="0">
                  <c:v>6784</c:v>
                </c:pt>
                <c:pt idx="1">
                  <c:v>5152</c:v>
                </c:pt>
              </c:numCache>
            </c:numRef>
          </c:val>
        </c:ser>
        <c:ser>
          <c:idx val="2"/>
          <c:order val="2"/>
          <c:tx>
            <c:strRef>
              <c:f>Feuil1!$L$2</c:f>
              <c:strCache>
                <c:ptCount val="1"/>
                <c:pt idx="0">
                  <c:v>Electronics</c:v>
                </c:pt>
              </c:strCache>
            </c:strRef>
          </c:tx>
          <c:spPr>
            <a:solidFill>
              <a:srgbClr val="FFFF00"/>
            </a:solidFill>
            <a:ln w="19050" cap="rnd">
              <a:solidFill>
                <a:schemeClr val="accent3"/>
              </a:solidFill>
              <a:round/>
            </a:ln>
            <a:effectLst/>
          </c:spPr>
          <c:cat>
            <c:numRef>
              <c:f>Feuil1!$I$3:$I$4</c:f>
              <c:numCache>
                <c:formatCode>mmm\-yy</c:formatCode>
                <c:ptCount val="2"/>
                <c:pt idx="0">
                  <c:v>41640</c:v>
                </c:pt>
                <c:pt idx="1">
                  <c:v>41671</c:v>
                </c:pt>
              </c:numCache>
            </c:numRef>
          </c:cat>
          <c:val>
            <c:numRef>
              <c:f>Feuil1!$L$3:$L$4</c:f>
              <c:numCache>
                <c:formatCode>General</c:formatCode>
                <c:ptCount val="2"/>
                <c:pt idx="0">
                  <c:v>68255.759999999995</c:v>
                </c:pt>
                <c:pt idx="1">
                  <c:v>29302.560000000001</c:v>
                </c:pt>
              </c:numCache>
            </c:numRef>
          </c:val>
        </c:ser>
        <c:ser>
          <c:idx val="3"/>
          <c:order val="3"/>
          <c:tx>
            <c:strRef>
              <c:f>Feuil1!$M$2</c:f>
              <c:strCache>
                <c:ptCount val="1"/>
                <c:pt idx="0">
                  <c:v>Industrialization Parts</c:v>
                </c:pt>
              </c:strCache>
            </c:strRef>
          </c:tx>
          <c:spPr>
            <a:solidFill>
              <a:srgbClr val="92D050"/>
            </a:solidFill>
            <a:ln w="19050" cap="rnd">
              <a:solidFill>
                <a:schemeClr val="accent4"/>
              </a:solidFill>
              <a:round/>
            </a:ln>
            <a:effectLst/>
          </c:spPr>
          <c:cat>
            <c:numRef>
              <c:f>Feuil1!$I$3:$I$4</c:f>
              <c:numCache>
                <c:formatCode>mmm\-yy</c:formatCode>
                <c:ptCount val="2"/>
                <c:pt idx="0">
                  <c:v>41640</c:v>
                </c:pt>
                <c:pt idx="1">
                  <c:v>41671</c:v>
                </c:pt>
              </c:numCache>
            </c:numRef>
          </c:cat>
          <c:val>
            <c:numRef>
              <c:f>Feuil1!$M$3:$M$4</c:f>
              <c:numCache>
                <c:formatCode>General</c:formatCode>
                <c:ptCount val="2"/>
                <c:pt idx="0">
                  <c:v>38161.872000000003</c:v>
                </c:pt>
                <c:pt idx="1">
                  <c:v>29302.560000000001</c:v>
                </c:pt>
              </c:numCache>
            </c:numRef>
          </c:val>
        </c:ser>
        <c:ser>
          <c:idx val="4"/>
          <c:order val="4"/>
          <c:tx>
            <c:strRef>
              <c:f>Feuil1!$N$2</c:f>
              <c:strCache>
                <c:ptCount val="1"/>
                <c:pt idx="0">
                  <c:v>PM Indus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cat>
            <c:numRef>
              <c:f>Feuil1!$I$3:$I$4</c:f>
              <c:numCache>
                <c:formatCode>mmm\-yy</c:formatCode>
                <c:ptCount val="2"/>
                <c:pt idx="0">
                  <c:v>41640</c:v>
                </c:pt>
                <c:pt idx="1">
                  <c:v>41671</c:v>
                </c:pt>
              </c:numCache>
            </c:numRef>
          </c:cat>
          <c:val>
            <c:numRef>
              <c:f>Feuil1!$N$3:$N$4</c:f>
              <c:numCache>
                <c:formatCode>General</c:formatCode>
                <c:ptCount val="2"/>
                <c:pt idx="0">
                  <c:v>10950</c:v>
                </c:pt>
                <c:pt idx="1">
                  <c:v>11115</c:v>
                </c:pt>
              </c:numCache>
            </c:numRef>
          </c:val>
        </c:ser>
        <c:dLbls/>
        <c:overlap val="100"/>
        <c:axId val="95714304"/>
        <c:axId val="71484544"/>
      </c:barChart>
      <c:lineChart>
        <c:grouping val="standard"/>
        <c:ser>
          <c:idx val="5"/>
          <c:order val="5"/>
          <c:tx>
            <c:strRef>
              <c:f>Feuil1!$O$2</c:f>
              <c:strCache>
                <c:ptCount val="1"/>
                <c:pt idx="0">
                  <c:v>Evolution</c:v>
                </c:pt>
              </c:strCache>
            </c:strRef>
          </c:tx>
          <c:spPr>
            <a:ln w="25400" cap="rnd">
              <a:solidFill>
                <a:schemeClr val="tx1">
                  <a:lumMod val="95000"/>
                  <a:lumOff val="5000"/>
                </a:schemeClr>
              </a:solidFill>
              <a:prstDash val="sysDot"/>
              <a:round/>
              <a:tailEnd type="triangle"/>
            </a:ln>
            <a:effectLst/>
          </c:spPr>
          <c:marker>
            <c:symbol val="none"/>
          </c:marker>
          <c:cat>
            <c:numRef>
              <c:f>Feuil1!$I$3:$I$4</c:f>
              <c:numCache>
                <c:formatCode>mmm\-yy</c:formatCode>
                <c:ptCount val="2"/>
                <c:pt idx="0">
                  <c:v>41640</c:v>
                </c:pt>
                <c:pt idx="1">
                  <c:v>41671</c:v>
                </c:pt>
              </c:numCache>
            </c:numRef>
          </c:cat>
          <c:val>
            <c:numRef>
              <c:f>Feuil1!$O$3:$O$4</c:f>
              <c:numCache>
                <c:formatCode>General</c:formatCode>
                <c:ptCount val="2"/>
                <c:pt idx="0">
                  <c:v>155396.63199999998</c:v>
                </c:pt>
                <c:pt idx="1">
                  <c:v>282367.29200000002</c:v>
                </c:pt>
              </c:numCache>
            </c:numRef>
          </c:val>
        </c:ser>
        <c:marker val="1"/>
        <c:axId val="95714304"/>
        <c:axId val="71484544"/>
      </c:lineChart>
      <c:dateAx>
        <c:axId val="95714304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m\-yy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484544"/>
        <c:crosses val="autoZero"/>
        <c:auto val="1"/>
        <c:lblOffset val="100"/>
        <c:majorUnit val="30"/>
      </c:dateAx>
      <c:valAx>
        <c:axId val="7148454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7143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egendEntry>
        <c:idx val="0"/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7030A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333374</xdr:colOff>
      <xdr:row>6</xdr:row>
      <xdr:rowOff>19050</xdr:rowOff>
    </xdr:from>
    <xdr:to>
      <xdr:col>5</xdr:col>
      <xdr:colOff>323849</xdr:colOff>
      <xdr:row>30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752474</xdr:colOff>
      <xdr:row>5</xdr:row>
      <xdr:rowOff>185737</xdr:rowOff>
    </xdr:from>
    <xdr:to>
      <xdr:col>12</xdr:col>
      <xdr:colOff>845344</xdr:colOff>
      <xdr:row>35</xdr:row>
      <xdr:rowOff>104775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Patrick/AppData/Local/Microsoft/Windows/Temporary%20Internet%20Files/Content.IE5/4UR9S34Q/Finance/Fusion/2014/Suivi%20des%20heures%20Fusion%202014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SESA290355" refreshedDate="41717.591075925928" createdVersion="3" refreshedVersion="3" minRefreshableVersion="3" recordCount="41">
  <cacheSource type="worksheet">
    <worksheetSource ref="A2:AW43" sheet="TT06 Fusion tri Indus" r:id="rId2"/>
  </cacheSource>
  <cacheFields count="49">
    <cacheField name="Orga projet niveau 1" numFmtId="0">
      <sharedItems/>
    </cacheField>
    <cacheField name="Orga projet niveau 2" numFmtId="0">
      <sharedItems/>
    </cacheField>
    <cacheField name="Orga projet niveau 3" numFmtId="0">
      <sharedItems/>
    </cacheField>
    <cacheField name="Orga projet niveau 4" numFmtId="0">
      <sharedItems/>
    </cacheField>
    <cacheField name="Orga projet niveau 5" numFmtId="0">
      <sharedItems containsNonDate="0" containsString="0" containsBlank="1"/>
    </cacheField>
    <cacheField name="Orga projet niveau 6" numFmtId="0">
      <sharedItems containsNonDate="0" containsString="0" containsBlank="1"/>
    </cacheField>
    <cacheField name="Orga client niveau 1" numFmtId="0">
      <sharedItems/>
    </cacheField>
    <cacheField name="Orga client niveau 2" numFmtId="0">
      <sharedItems/>
    </cacheField>
    <cacheField name="Orga client niveau 3" numFmtId="0">
      <sharedItems/>
    </cacheField>
    <cacheField name="Code Programme" numFmtId="0">
      <sharedItems/>
    </cacheField>
    <cacheField name="Id Projet" numFmtId="0">
      <sharedItems/>
    </cacheField>
    <cacheField name="Nom projet" numFmtId="0">
      <sharedItems/>
    </cacheField>
    <cacheField name="Périmètre" numFmtId="0">
      <sharedItems/>
    </cacheField>
    <cacheField name="Catégorie" numFmtId="0">
      <sharedItems/>
    </cacheField>
    <cacheField name="Type" numFmtId="0">
      <sharedItems/>
    </cacheField>
    <cacheField name="Id Cost Code" numFmtId="0">
      <sharedItems/>
    </cacheField>
    <cacheField name="eOTP" numFmtId="0">
      <sharedItems/>
    </cacheField>
    <cacheField name="Libellé cost code" numFmtId="0">
      <sharedItems/>
    </cacheField>
    <cacheField name="CP niveau 1" numFmtId="0">
      <sharedItems/>
    </cacheField>
    <cacheField name="CP niveau 2" numFmtId="0">
      <sharedItems/>
    </cacheField>
    <cacheField name="CP niveau 3" numFmtId="0">
      <sharedItems/>
    </cacheField>
    <cacheField name="CP niveau 4" numFmtId="0">
      <sharedItems/>
    </cacheField>
    <cacheField name="CP niveau 5" numFmtId="0">
      <sharedItems containsNonDate="0" containsString="0" containsBlank="1"/>
    </cacheField>
    <cacheField name="CP niveau 6" numFmtId="0">
      <sharedItems containsNonDate="0" containsString="0" containsBlank="1"/>
    </cacheField>
    <cacheField name="CP niveau 7" numFmtId="0">
      <sharedItems containsNonDate="0" containsString="0" containsBlank="1"/>
    </cacheField>
    <cacheField name="Type2" numFmtId="0">
      <sharedItems/>
    </cacheField>
    <cacheField name="Fermé" numFmtId="0">
      <sharedItems/>
    </cacheField>
    <cacheField name="Système de gestion" numFmtId="0">
      <sharedItems containsBlank="1"/>
    </cacheField>
    <cacheField name="Nom ressource" numFmtId="0">
      <sharedItems/>
    </cacheField>
    <cacheField name="Type de contrat" numFmtId="0">
      <sharedItems/>
    </cacheField>
    <cacheField name="Orga res. niveau 1" numFmtId="0">
      <sharedItems/>
    </cacheField>
    <cacheField name="Orga res. niveau 2" numFmtId="0">
      <sharedItems/>
    </cacheField>
    <cacheField name="Orga res. niveau 3" numFmtId="0">
      <sharedItems/>
    </cacheField>
    <cacheField name="Orga res. niveau 4" numFmtId="0">
      <sharedItems/>
    </cacheField>
    <cacheField name="Orga res. niveau 5" numFmtId="0">
      <sharedItems count="5">
        <s v="Industrialization Parts"/>
        <s v="Assy"/>
        <s v="Electronics"/>
        <s v="China"/>
        <s v="PM Indus"/>
      </sharedItems>
    </cacheField>
    <cacheField name="Orga res. niveau 6" numFmtId="0">
      <sharedItems containsNonDate="0" containsString="0" containsBlank="1"/>
    </cacheField>
    <cacheField name="Orga res. niveau 7" numFmtId="0">
      <sharedItems containsNonDate="0" containsString="0" containsBlank="1"/>
    </cacheField>
    <cacheField name="Fonction" numFmtId="0">
      <sharedItems/>
    </cacheField>
    <cacheField name="Localisation 1" numFmtId="0">
      <sharedItems/>
    </cacheField>
    <cacheField name="Localisation 2" numFmtId="0">
      <sharedItems count="4">
        <s v="FR_Varces"/>
        <s v="FR_Meylan"/>
        <s v="CN_Shanghai"/>
        <s v="FR_Lattes"/>
      </sharedItems>
    </cacheField>
    <cacheField name="Calendrier" numFmtId="0">
      <sharedItems/>
    </cacheField>
    <cacheField name="Access Cost Code" numFmtId="0">
      <sharedItems/>
    </cacheField>
    <cacheField name="Centre de coût" numFmtId="0">
      <sharedItems containsMixedTypes="1" containsNumber="1" containsInteger="1" minValue="49165" maxValue="49804"/>
    </cacheField>
    <cacheField name="Mois" numFmtId="0">
      <sharedItems count="4">
        <s v="January"/>
        <s v="February"/>
        <s v="Février" u="1"/>
        <s v="Janvier" u="1"/>
      </sharedItems>
    </cacheField>
    <cacheField name="Heures" numFmtId="0">
      <sharedItems containsString="0" containsBlank="1" containsNumber="1" minValue="6.8" maxValue="167.2"/>
    </cacheField>
    <cacheField name="Heures cumulées" numFmtId="0">
      <sharedItems containsSemiMixedTypes="0" containsString="0" containsNumber="1" minValue="111" maxValue="3868.8999999999996"/>
    </cacheField>
    <cacheField name="Taux de l'heure" numFmtId="0">
      <sharedItems containsSemiMixedTypes="0" containsString="0" containsNumber="1" minValue="32" maxValue="85.68"/>
    </cacheField>
    <cacheField name="K€" numFmtId="0">
      <sharedItems containsSemiMixedTypes="0" containsString="0" containsNumber="1" minValue="0" maxValue="14325.696"/>
    </cacheField>
    <cacheField name="K€ cumulés" numFmtId="0">
      <sharedItems containsSemiMixedTypes="0" containsString="0" containsNumber="1" minValue="9510.4800000000014" maxValue="282367.292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BAUDOIN, Jean-Claude"/>
    <s v="SE-Permanent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0"/>
    <n v="111"/>
    <n v="111"/>
    <n v="85.68"/>
    <n v="9510.4800000000014"/>
    <n v="9510.4800000000014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BAUER, Guillemett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91.2"/>
    <n v="202.2"/>
    <n v="75"/>
    <n v="6840"/>
    <n v="16350.4800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CADIOU, Regis"/>
    <s v="NON SE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67.2"/>
    <n v="369.4"/>
    <n v="75"/>
    <n v="12540"/>
    <n v="28890.480000000003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DALMASSO, Thierry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5.2"/>
    <n v="384.59999999999997"/>
    <n v="75"/>
    <n v="1140"/>
    <n v="30030.480000000003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GAMBINI, Cyril"/>
    <s v="NON SE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36.80000000000001"/>
    <n v="521.4"/>
    <n v="75"/>
    <n v="10260"/>
    <n v="40290.480000000003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GARRIGUES, Veroniqu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106.4"/>
    <n v="627.79999999999995"/>
    <n v="75"/>
    <n v="7980"/>
    <n v="48270.4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Fusion V1 ph 0.1 Indus"/>
    <s v="DDGIDFUSP01.103V"/>
    <s v="Fusion V1 ph 0.1 Indus"/>
    <s v="ENERGY (End User / Cities)"/>
    <s v="AUTOMATION"/>
    <s v="SPoT Portfolio Management"/>
    <s v="Activity IED"/>
    <m/>
    <m/>
    <m/>
    <s v="NEW"/>
    <s v="non"/>
    <s v="SAP Shanghai"/>
    <s v="HUANG, Yao"/>
    <s v="SE-Permanent"/>
    <s v="ENERGY (End User / Cities)"/>
    <s v="AUTOMATION"/>
    <s v="Industrialization"/>
    <s v="Shanghai"/>
    <x v="3"/>
    <m/>
    <m/>
    <s v="Industrialization"/>
    <s v="CN-China"/>
    <x v="2"/>
    <s v="CN-China"/>
    <s v="ENERGY_SHANGHAI"/>
    <s v="5394-00258"/>
    <x v="0"/>
    <n v="108"/>
    <n v="735.8"/>
    <n v="32"/>
    <n v="3456"/>
    <n v="51726.4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INDUS_MQCT_by_AKKA, SESA55013"/>
    <s v="NON SE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0"/>
    <n v="167.2"/>
    <n v="903"/>
    <n v="85.68"/>
    <n v="14325.696"/>
    <n v="66052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IZOARD, Serg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53.2"/>
    <n v="956.2"/>
    <n v="75"/>
    <n v="3990"/>
    <n v="70042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LASSAGNE, Serg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52"/>
    <n v="1108.2"/>
    <n v="75"/>
    <n v="11400"/>
    <n v="81442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ALIVERNEY, Alain"/>
    <s v="SE-Temporary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76"/>
    <n v="1184.2"/>
    <n v="75"/>
    <n v="5700"/>
    <n v="87142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BN0050FI_T"/>
    <s v="DDFUSION.102F"/>
    <s v="Fusion IED V1 China"/>
    <s v="ENERGY (End User / Cities)"/>
    <s v="AUTOMATION"/>
    <s v="SPoT Portfolio Management"/>
    <s v="Activity IED"/>
    <m/>
    <m/>
    <m/>
    <s v="NEW"/>
    <s v="non"/>
    <m/>
    <s v="Martinez, Guillaume"/>
    <s v="SE-Permanent"/>
    <s v="ENERGY (End User / Cities)"/>
    <s v="QUALITY &amp; SUPPLY CHAIN"/>
    <s v="Industrialization"/>
    <s v="Industrialization Shanghai"/>
    <x v="3"/>
    <m/>
    <m/>
    <s v="Industrialization"/>
    <s v="CN-China"/>
    <x v="2"/>
    <s v="CN-China"/>
    <s v="China SAP"/>
    <s v="C92MV"/>
    <x v="0"/>
    <n v="48"/>
    <n v="1232.2"/>
    <n v="32"/>
    <n v="1536"/>
    <n v="88678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ENNESSIER, Christian"/>
    <s v="SE-Permanent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0"/>
    <n v="167.2"/>
    <n v="1399.4"/>
    <n v="85.68"/>
    <n v="14325.696"/>
    <n v="103003.87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ONNIN, Stephani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33"/>
    <n v="1532.4"/>
    <n v="75"/>
    <n v="9975"/>
    <n v="112978.87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5448RFUS1-02"/>
    <s v="DDGIDFUSP01.103V"/>
    <s v="Fusion V1 ph 0.1 Indus"/>
    <s v="ENERGY (End User / Cities)"/>
    <s v="AUTOMATION"/>
    <s v="SPoT Portfolio Management"/>
    <s v="Activity IED"/>
    <m/>
    <m/>
    <m/>
    <s v="NEW"/>
    <s v="non"/>
    <s v="T@IS"/>
    <s v="PHILIPPE, Gabriel"/>
    <s v="SE-Permanent"/>
    <s v="ENERGY (End User / Cities)"/>
    <s v="AUTOMATION"/>
    <s v="Industrialization"/>
    <s v="Lattes"/>
    <x v="2"/>
    <m/>
    <m/>
    <s v="Industrialization"/>
    <s v="FR-France"/>
    <x v="3"/>
    <s v="FR-France"/>
    <s v="ENERGY_LATTES"/>
    <s v="5448-3101E"/>
    <x v="0"/>
    <n v="156"/>
    <n v="1688.4"/>
    <n v="74.459999999999994"/>
    <n v="11615.759999999998"/>
    <n v="124594.63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REYDET, Philippe"/>
    <s v="SE-Permanent"/>
    <s v="ENERGY (End User / Cities)"/>
    <s v="AUTOMATION"/>
    <s v="Industrialization"/>
    <s v="Meylan"/>
    <x v="4"/>
    <m/>
    <m/>
    <s v="Industrialization"/>
    <s v="FR-France"/>
    <x v="1"/>
    <s v="FR-France"/>
    <s v="France SAP"/>
    <n v="49165"/>
    <x v="0"/>
    <n v="146"/>
    <n v="1834.4"/>
    <n v="75"/>
    <n v="10950"/>
    <n v="135544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RUZZIN, Robert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97.8"/>
    <n v="1932.2"/>
    <n v="75"/>
    <n v="7335"/>
    <n v="142879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VIRGONE, Fabric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14"/>
    <n v="1946.2"/>
    <n v="75"/>
    <n v="1050"/>
    <n v="143929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VIRGONE, Fabric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129"/>
    <n v="2075.1999999999998"/>
    <n v="75"/>
    <n v="9675"/>
    <n v="153604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BN0050FI_T"/>
    <s v="DDFUSION.102F"/>
    <s v="Fusion IED V1 China"/>
    <s v="ENERGY (End User / Cities)"/>
    <s v="AUTOMATION"/>
    <s v="SPoT Portfolio Management"/>
    <s v="Activity IED"/>
    <m/>
    <m/>
    <m/>
    <s v="NEW"/>
    <s v="non"/>
    <m/>
    <s v="WANG, ZhiWei"/>
    <s v="SE-Permanent"/>
    <s v="ENERGY (End User / Cities)"/>
    <s v="QUALITY &amp; SUPPLY CHAIN"/>
    <s v="Industrialization"/>
    <s v="Industrialization Shanghai"/>
    <x v="3"/>
    <m/>
    <m/>
    <s v="Industrialization"/>
    <s v="CN-China"/>
    <x v="2"/>
    <s v="CN-China"/>
    <s v="China SAP"/>
    <s v="C92MV"/>
    <x v="0"/>
    <n v="56"/>
    <n v="2131.1999999999998"/>
    <n v="32"/>
    <n v="1792"/>
    <n v="155396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AMAURIN, Yves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7.6"/>
    <n v="2138.7999999999997"/>
    <n v="75"/>
    <n v="570"/>
    <n v="155966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BAUDOIN, Jean-Claude"/>
    <s v="SE-Permanent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1"/>
    <n v="53.2"/>
    <n v="2191.9999999999995"/>
    <n v="85.68"/>
    <n v="4558.1760000000004"/>
    <n v="160524.8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BAUER, Guillemett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n v="123.1"/>
    <n v="2315.0999999999995"/>
    <n v="75"/>
    <n v="9232.5"/>
    <n v="169757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CADIOU, Regis"/>
    <s v="NON SE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140.6"/>
    <n v="2455.6999999999994"/>
    <n v="75"/>
    <n v="10545"/>
    <n v="180302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DALMASSO, Thierry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m/>
    <n v="2455.6999999999994"/>
    <n v="75"/>
    <n v="0"/>
    <n v="180302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GAMBINI, Cyril"/>
    <s v="NON SE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136.80000000000001"/>
    <n v="2592.4999999999995"/>
    <n v="75"/>
    <n v="10260"/>
    <n v="190562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GARRIGUES, Veroniqu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m/>
    <n v="2592.4999999999995"/>
    <n v="75"/>
    <n v="0"/>
    <n v="190562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Fusion V1 ph 0.1 Indus"/>
    <s v="DDGIDFUSP01.103V"/>
    <s v="Fusion V1 ph 0.1 Indus"/>
    <s v="ENERGY (End User / Cities)"/>
    <s v="AUTOMATION"/>
    <s v="SPoT Portfolio Management"/>
    <s v="Activity IED"/>
    <m/>
    <m/>
    <m/>
    <s v="NEW"/>
    <s v="non"/>
    <s v="SAP Shanghai"/>
    <s v="HUANG, Yao"/>
    <s v="SE-Permanent"/>
    <s v="ENERGY (End User / Cities)"/>
    <s v="AUTOMATION"/>
    <s v="Industrialization"/>
    <s v="Shanghai"/>
    <x v="3"/>
    <m/>
    <m/>
    <s v="Industrialization"/>
    <s v="CN-China"/>
    <x v="2"/>
    <s v="FR-France"/>
    <s v="ENERGY_SHANGHAI"/>
    <s v="5394-00258"/>
    <x v="1"/>
    <n v="132"/>
    <n v="2724.4999999999995"/>
    <n v="32"/>
    <n v="4224"/>
    <n v="194786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INDUS_MQCT_by_AKKA, SESA55013"/>
    <s v="NON SE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1"/>
    <n v="152"/>
    <n v="2876.4999999999995"/>
    <n v="85.68"/>
    <n v="13023.36"/>
    <n v="207809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IZOARD, Serg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56.8"/>
    <n v="2933.2999999999997"/>
    <n v="75"/>
    <n v="4260"/>
    <n v="212069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LASSAGNE, Serg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m/>
    <n v="2933.2999999999997"/>
    <n v="75"/>
    <n v="0"/>
    <n v="212069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ALIVERNEY, Alain"/>
    <s v="SE-Temporary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n v="76"/>
    <n v="3009.2999999999997"/>
    <n v="75"/>
    <n v="5700"/>
    <n v="217769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BN0050FI_T"/>
    <s v="DDFUSION.102V"/>
    <s v="Fusion IED V1 China"/>
    <s v="ENERGY (End User / Cities)"/>
    <s v="AUTOMATION"/>
    <s v="SPoT Portfolio Management"/>
    <s v="Activity IED"/>
    <m/>
    <m/>
    <m/>
    <s v="NEW"/>
    <s v="non"/>
    <m/>
    <s v="Martinez, Guillaume"/>
    <s v="SE-Permanent"/>
    <s v="ENERGY (End User / Cities)"/>
    <s v="QUALITY &amp; SUPPLY CHAIN"/>
    <s v="Industrialization"/>
    <s v="Industrialization Shanghai"/>
    <x v="3"/>
    <m/>
    <m/>
    <s v="Industrialization"/>
    <s v="CN-China"/>
    <x v="2"/>
    <s v="CN-China"/>
    <s v="China SAP"/>
    <s v="C92MV"/>
    <x v="1"/>
    <n v="29"/>
    <n v="3038.2999999999997"/>
    <n v="32"/>
    <n v="928"/>
    <n v="218697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ENNESSIER, Christian"/>
    <s v="SE-Permanent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1"/>
    <n v="136.80000000000001"/>
    <n v="3175.1"/>
    <n v="85.68"/>
    <n v="11721.024000000001"/>
    <n v="230418.692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ONNIN, Stephani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148.19999999999999"/>
    <n v="3323.2999999999997"/>
    <n v="75"/>
    <n v="11115"/>
    <n v="241533.692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5448RFUS1-02"/>
    <s v="DDGIDFUSP01.103V"/>
    <s v="Fusion V1 ph 0.1 Indus"/>
    <s v="ENERGY (End User / Cities)"/>
    <s v="AUTOMATION"/>
    <s v="SPoT Portfolio Management"/>
    <s v="Activity IED"/>
    <m/>
    <m/>
    <m/>
    <s v="NEW"/>
    <s v="non"/>
    <s v="T@IS"/>
    <s v="PHILIPPE, Gabriel"/>
    <s v="SE-Permanent"/>
    <s v="ENERGY (End User / Cities)"/>
    <s v="AUTOMATION"/>
    <s v="Industrialization"/>
    <s v="Lattes"/>
    <x v="2"/>
    <m/>
    <m/>
    <s v="Industrialization"/>
    <s v="FR-France"/>
    <x v="3"/>
    <s v="FR-France"/>
    <s v="ENERGY_LATTES"/>
    <s v="5448-3101E"/>
    <x v="1"/>
    <n v="160"/>
    <n v="3483.2999999999997"/>
    <n v="74.459999999999994"/>
    <n v="11913.599999999999"/>
    <n v="253447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REYDET, Philippe"/>
    <s v="SE-Permanent"/>
    <s v="ENERGY (End User / Cities)"/>
    <s v="AUTOMATION"/>
    <s v="Industrialization"/>
    <s v="Meylan"/>
    <x v="4"/>
    <m/>
    <m/>
    <s v="Industrialization"/>
    <s v="FR-France"/>
    <x v="1"/>
    <s v="FR-France"/>
    <s v="France SAP"/>
    <n v="49165"/>
    <x v="1"/>
    <n v="148.19999999999999"/>
    <n v="3631.4999999999995"/>
    <n v="75"/>
    <n v="11115"/>
    <n v="264562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RUZZIN, Robert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91.2"/>
    <n v="3722.6999999999994"/>
    <n v="75"/>
    <n v="6840"/>
    <n v="271402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VIRGONE, Fabric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n v="6.8"/>
    <n v="3729.4999999999995"/>
    <n v="75"/>
    <n v="510"/>
    <n v="271912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VIRGONE, Fabric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n v="139.4"/>
    <n v="3868.8999999999996"/>
    <n v="75"/>
    <n v="10455"/>
    <n v="282367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BN0050FI_T"/>
    <s v="DDFUSION.102V"/>
    <s v="Fusion IED V1 China"/>
    <s v="ENERGY (End User / Cities)"/>
    <s v="AUTOMATION"/>
    <s v="SPoT Portfolio Management"/>
    <s v="Activity IED"/>
    <m/>
    <m/>
    <m/>
    <s v="NEW"/>
    <s v="non"/>
    <m/>
    <s v="WANG, ZhiWei"/>
    <s v="SE-Permanent"/>
    <s v="ENERGY (End User / Cities)"/>
    <s v="QUALITY &amp; SUPPLY CHAIN"/>
    <s v="Industrialization"/>
    <s v="Industrialization Shanghai"/>
    <x v="3"/>
    <m/>
    <m/>
    <s v="Industrialization"/>
    <s v="CN-China"/>
    <x v="2"/>
    <s v="CN-China"/>
    <s v="China SAP"/>
    <s v="C92MV"/>
    <x v="1"/>
    <m/>
    <n v="3868.8999999999996"/>
    <n v="32"/>
    <n v="0"/>
    <n v="282367.292000000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A1:G5" firstHeaderRow="1" firstDataRow="2" firstDataCol="1"/>
  <pivotFields count="4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6">
        <item x="1"/>
        <item x="3"/>
        <item x="2"/>
        <item x="0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m="1" x="3"/>
        <item m="1" x="2"/>
        <item x="0"/>
        <item x="1"/>
        <item t="default"/>
      </items>
    </pivotField>
    <pivotField showAll="0"/>
    <pivotField showAll="0"/>
    <pivotField showAll="0"/>
    <pivotField dataField="1" showAll="0"/>
    <pivotField showAll="0"/>
  </pivotFields>
  <rowFields count="1">
    <field x="43"/>
  </rowFields>
  <rowItems count="3">
    <i>
      <x v="2"/>
    </i>
    <i>
      <x v="3"/>
    </i>
    <i t="grand">
      <x/>
    </i>
  </rowItems>
  <colFields count="1">
    <field x="34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K€" fld="47" baseField="0" baseItem="0"/>
  </dataFields>
  <chartFormats count="1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0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3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5"/>
  <sheetViews>
    <sheetView tabSelected="1" zoomScale="80" zoomScaleNormal="80" workbookViewId="0">
      <selection activeCell="N22" sqref="N22"/>
    </sheetView>
  </sheetViews>
  <sheetFormatPr baseColWidth="10" defaultRowHeight="15"/>
  <cols>
    <col min="8" max="8" width="4.7109375" customWidth="1"/>
    <col min="9" max="9" width="18.7109375" bestFit="1" customWidth="1"/>
    <col min="13" max="13" width="19.85546875" customWidth="1"/>
  </cols>
  <sheetData>
    <row r="1" spans="1:16">
      <c r="A1" s="3" t="s">
        <v>0</v>
      </c>
      <c r="B1" s="3" t="s">
        <v>1</v>
      </c>
    </row>
    <row r="2" spans="1:16">
      <c r="A2" s="3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I2" s="5" t="s">
        <v>12</v>
      </c>
      <c r="J2" s="6" t="s">
        <v>3</v>
      </c>
      <c r="K2" s="6" t="s">
        <v>4</v>
      </c>
      <c r="L2" s="6" t="s">
        <v>5</v>
      </c>
      <c r="M2" s="6" t="s">
        <v>6</v>
      </c>
      <c r="N2" s="6" t="s">
        <v>7</v>
      </c>
      <c r="O2" s="6" t="s">
        <v>11</v>
      </c>
      <c r="P2" s="4" t="s">
        <v>8</v>
      </c>
    </row>
    <row r="3" spans="1:16">
      <c r="A3" s="1" t="s">
        <v>9</v>
      </c>
      <c r="B3" s="2">
        <v>31245</v>
      </c>
      <c r="C3" s="2">
        <v>6784</v>
      </c>
      <c r="D3" s="2">
        <v>68255.759999999995</v>
      </c>
      <c r="E3" s="2">
        <v>38161.872000000003</v>
      </c>
      <c r="F3" s="2">
        <v>10950</v>
      </c>
      <c r="G3" s="2">
        <v>155396.63199999998</v>
      </c>
      <c r="I3" s="8">
        <v>41640</v>
      </c>
      <c r="J3" s="7">
        <f>GETPIVOTDATA("K€",$A$1,"Orga res. niveau 5","Assy","Mois","January")</f>
        <v>31245</v>
      </c>
      <c r="K3" s="7">
        <f>GETPIVOTDATA("K€",$A$1,"Orga res. niveau 5","China","Mois","January")</f>
        <v>6784</v>
      </c>
      <c r="L3" s="7">
        <f>GETPIVOTDATA("K€",$A$1,"Orga res. niveau 5","Electronics","Mois","January")</f>
        <v>68255.759999999995</v>
      </c>
      <c r="M3" s="7">
        <v>38161.872000000003</v>
      </c>
      <c r="N3" s="7">
        <f>GETPIVOTDATA("K€",$A$1,"Orga res. niveau 5","PM Indus","Mois","January")</f>
        <v>10950</v>
      </c>
      <c r="O3" s="7">
        <f>P3</f>
        <v>155396.63199999998</v>
      </c>
      <c r="P3">
        <f>GETPIVOTDATA("K€",$A$1,"Mois","January")</f>
        <v>155396.63199999998</v>
      </c>
    </row>
    <row r="4" spans="1:16">
      <c r="A4" s="1" t="s">
        <v>10</v>
      </c>
      <c r="B4" s="2">
        <v>25897.5</v>
      </c>
      <c r="C4" s="2">
        <v>5152</v>
      </c>
      <c r="D4" s="2">
        <v>55503.6</v>
      </c>
      <c r="E4" s="2">
        <v>29302.560000000001</v>
      </c>
      <c r="F4" s="2">
        <v>11115</v>
      </c>
      <c r="G4" s="2">
        <v>126970.66</v>
      </c>
      <c r="I4" s="8">
        <v>41671</v>
      </c>
      <c r="J4" s="7">
        <f>GETPIVOTDATA("K€",$A$1,"Orga res. niveau 5","Assy","Mois","February")</f>
        <v>25897.5</v>
      </c>
      <c r="K4" s="7">
        <f>GETPIVOTDATA("K€",$A$1,"Orga res. niveau 5","China","Mois","February")</f>
        <v>5152</v>
      </c>
      <c r="L4" s="7">
        <f>GETPIVOTDATA("K€",$A$1,"Orga res. niveau 5","Industrialization Parts","Mois","February")</f>
        <v>29302.560000000001</v>
      </c>
      <c r="M4" s="7">
        <v>29302.560000000001</v>
      </c>
      <c r="N4" s="7">
        <v>11115</v>
      </c>
      <c r="O4" s="7">
        <f>P3+P4</f>
        <v>282367.29200000002</v>
      </c>
      <c r="P4">
        <f>GETPIVOTDATA("K€",$A$1,"Mois","February")</f>
        <v>126970.66</v>
      </c>
    </row>
    <row r="5" spans="1:16">
      <c r="A5" s="1" t="s">
        <v>8</v>
      </c>
      <c r="B5" s="2">
        <v>57142.5</v>
      </c>
      <c r="C5" s="2">
        <v>11936</v>
      </c>
      <c r="D5" s="2">
        <v>123759.35999999999</v>
      </c>
      <c r="E5" s="2">
        <v>67464.432000000001</v>
      </c>
      <c r="F5" s="2">
        <v>22065</v>
      </c>
      <c r="G5" s="2">
        <v>282367.29200000002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SESA290355</dc:creator>
  <cp:lastModifiedBy>SESA290355</cp:lastModifiedBy>
  <dcterms:created xsi:type="dcterms:W3CDTF">2014-03-19T15:20:47Z</dcterms:created>
  <dcterms:modified xsi:type="dcterms:W3CDTF">2014-03-20T07:30:31Z</dcterms:modified>
</cp:coreProperties>
</file>