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150" windowWidth="15600" windowHeight="11760" tabRatio="867"/>
  </bookViews>
  <sheets>
    <sheet name="Monitorig-Recrutement" sheetId="5" r:id="rId1"/>
    <sheet name="Récap monitoring" sheetId="8" r:id="rId2"/>
    <sheet name="Mutations" sheetId="15" state="hidden" r:id="rId3"/>
    <sheet name="Liste des motifs" sheetId="11" state="hidden" r:id="rId4"/>
  </sheets>
  <calcPr calcId="124519"/>
</workbook>
</file>

<file path=xl/calcChain.xml><?xml version="1.0" encoding="utf-8"?>
<calcChain xmlns="http://schemas.openxmlformats.org/spreadsheetml/2006/main">
  <c r="C39" i="5"/>
  <c r="I36"/>
  <c r="B22" i="8" l="1"/>
  <c r="B21"/>
  <c r="B20"/>
  <c r="Q39" i="5"/>
  <c r="R39" l="1"/>
  <c r="N23"/>
  <c r="K23"/>
  <c r="N21"/>
  <c r="K21"/>
  <c r="N19"/>
  <c r="K19"/>
  <c r="N17"/>
  <c r="K17"/>
  <c r="N15"/>
  <c r="K15"/>
  <c r="N13"/>
  <c r="K13"/>
  <c r="N29"/>
  <c r="K29"/>
  <c r="N27"/>
  <c r="K27"/>
  <c r="N25"/>
  <c r="K25"/>
  <c r="K33"/>
  <c r="N33"/>
  <c r="K35"/>
  <c r="N35"/>
  <c r="K31"/>
  <c r="N31"/>
  <c r="J36" l="1"/>
  <c r="L32"/>
  <c r="M32"/>
  <c r="M34"/>
  <c r="L34"/>
  <c r="I14"/>
  <c r="J14"/>
  <c r="I18"/>
  <c r="J18"/>
  <c r="L28"/>
  <c r="M28"/>
  <c r="M14"/>
  <c r="L14"/>
  <c r="M18"/>
  <c r="L18"/>
  <c r="M22"/>
  <c r="L22"/>
  <c r="L36"/>
  <c r="M36"/>
  <c r="I16"/>
  <c r="J16"/>
  <c r="J20"/>
  <c r="I20"/>
  <c r="I24"/>
  <c r="J24"/>
  <c r="M26"/>
  <c r="L26"/>
  <c r="M30"/>
  <c r="L30"/>
  <c r="L16"/>
  <c r="M16"/>
  <c r="L20"/>
  <c r="M20"/>
  <c r="L24"/>
  <c r="M24"/>
  <c r="J34"/>
  <c r="I34"/>
  <c r="J32"/>
  <c r="I32"/>
  <c r="J30"/>
  <c r="I30"/>
  <c r="J28"/>
  <c r="I28"/>
  <c r="J26"/>
  <c r="I26"/>
  <c r="J22"/>
  <c r="I22"/>
  <c r="N37" l="1"/>
  <c r="K37"/>
  <c r="J38" l="1"/>
  <c r="I38"/>
  <c r="I39" s="1"/>
  <c r="M38"/>
  <c r="L38"/>
  <c r="N11"/>
  <c r="K11"/>
  <c r="J12" l="1"/>
  <c r="I12"/>
  <c r="L12"/>
  <c r="M12"/>
  <c r="N9" l="1"/>
  <c r="K9"/>
  <c r="N7"/>
  <c r="K7"/>
  <c r="J8" l="1"/>
  <c r="I8"/>
  <c r="I40" s="1"/>
  <c r="J10"/>
  <c r="I10"/>
  <c r="M8"/>
  <c r="L8"/>
  <c r="L10"/>
  <c r="M10"/>
  <c r="L39" l="1"/>
  <c r="B14" i="8" s="1"/>
  <c r="L40" i="5"/>
  <c r="J40"/>
  <c r="C9" i="8" s="1"/>
  <c r="M39" i="5"/>
  <c r="B15" i="8" s="1"/>
  <c r="M40" i="5"/>
  <c r="C15" i="8" s="1"/>
  <c r="J39" i="5"/>
  <c r="B9" i="8" s="1"/>
  <c r="C8"/>
  <c r="B8"/>
  <c r="C14"/>
  <c r="B16" l="1"/>
  <c r="B10"/>
</calcChain>
</file>

<file path=xl/sharedStrings.xml><?xml version="1.0" encoding="utf-8"?>
<sst xmlns="http://schemas.openxmlformats.org/spreadsheetml/2006/main" count="115" uniqueCount="68">
  <si>
    <t>Publique</t>
  </si>
  <si>
    <t>Interne</t>
  </si>
  <si>
    <t>F</t>
  </si>
  <si>
    <t>H</t>
  </si>
  <si>
    <t>TOTAL</t>
  </si>
  <si>
    <t>Service - Unité</t>
  </si>
  <si>
    <t>Dossiers reçus</t>
  </si>
  <si>
    <t>Nbre total de dossiers reçus</t>
  </si>
  <si>
    <r>
      <t xml:space="preserve">Choix du service 
</t>
    </r>
    <r>
      <rPr>
        <sz val="9"/>
        <color theme="1"/>
        <rFont val="Calibri"/>
        <family val="2"/>
        <scheme val="minor"/>
      </rPr>
      <t>(sexe et taux d'activité)</t>
    </r>
  </si>
  <si>
    <t>H, 100%</t>
  </si>
  <si>
    <t>Type d'inscription</t>
  </si>
  <si>
    <t>MONITORING DE L'EGALITE - PROCESSUS DE RECRUTEMENT</t>
  </si>
  <si>
    <t>Délai 
d'inscription</t>
  </si>
  <si>
    <t>Femmes</t>
  </si>
  <si>
    <t>Hommes</t>
  </si>
  <si>
    <t>Internes</t>
  </si>
  <si>
    <t>Publiques</t>
  </si>
  <si>
    <t>%</t>
  </si>
  <si>
    <t xml:space="preserve">TOTAL </t>
  </si>
  <si>
    <t>RECAPITULATIF</t>
  </si>
  <si>
    <t>Candidat-e-s reçu-e-s
pour un entretien</t>
  </si>
  <si>
    <t>Nbre total de candidat-e-s reçu-e-s pour un entretien</t>
  </si>
  <si>
    <t>Année 2014</t>
  </si>
  <si>
    <t>Nombre d'ouverture
de poste</t>
  </si>
  <si>
    <t>Libellé de la fonction</t>
  </si>
  <si>
    <t>A</t>
  </si>
  <si>
    <t>Constitution d'un poste avec les DB</t>
  </si>
  <si>
    <t>Démission</t>
  </si>
  <si>
    <t>le …</t>
  </si>
  <si>
    <t>Engagement sous contrat auxiliaire</t>
  </si>
  <si>
    <t>dès le …</t>
  </si>
  <si>
    <t>Mise à l'invalidité</t>
  </si>
  <si>
    <t>selon indications mentionnées dans la lettre du CA, dès le …</t>
  </si>
  <si>
    <t>Mise au concours à la DRH</t>
  </si>
  <si>
    <t>Nomination</t>
  </si>
  <si>
    <t>Nouveau poste</t>
  </si>
  <si>
    <t>budget 2012</t>
  </si>
  <si>
    <t>Préparation de l'annonce</t>
  </si>
  <si>
    <t>en cours de préparation au sein du service</t>
  </si>
  <si>
    <t>Recrutement en cours</t>
  </si>
  <si>
    <t>réception des candidatures</t>
  </si>
  <si>
    <t>Retraite</t>
  </si>
  <si>
    <t>Retraite anticipée</t>
  </si>
  <si>
    <t>Décès</t>
  </si>
  <si>
    <t>le ..</t>
  </si>
  <si>
    <t>Transfert</t>
  </si>
  <si>
    <t>Transformation</t>
  </si>
  <si>
    <t>Catégorie</t>
  </si>
  <si>
    <t>Liste des motifs</t>
  </si>
  <si>
    <t>Explications des motifs</t>
  </si>
  <si>
    <t>pour traitement à la DRH</t>
  </si>
  <si>
    <t>No 
du poste</t>
  </si>
  <si>
    <t>Taux 
d'activité</t>
  </si>
  <si>
    <t>Liste des mutations</t>
  </si>
  <si>
    <t>Engagement</t>
  </si>
  <si>
    <t>Transfert article 41 dans le même service avec un chgt d'unité structurelle</t>
  </si>
  <si>
    <t>Transfert article 41 dans un autre service du dpt</t>
  </si>
  <si>
    <t>Transfert article 41 dans un autre service de la VdG</t>
  </si>
  <si>
    <t>Nomination  dans une nouvelle foncton article 40</t>
  </si>
  <si>
    <t>Mise à l'AI</t>
  </si>
  <si>
    <t>Echec lié à la formation</t>
  </si>
  <si>
    <t>Résiliation pdt la période d'essai</t>
  </si>
  <si>
    <t>Résiliation après la période d'essai</t>
  </si>
  <si>
    <t>Ouvrier-ère</t>
  </si>
  <si>
    <t>B</t>
  </si>
  <si>
    <t>X</t>
  </si>
  <si>
    <t>Employé-e administratif-tive</t>
  </si>
  <si>
    <t>F,100%</t>
  </si>
</sst>
</file>

<file path=xl/styles.xml><?xml version="1.0" encoding="utf-8"?>
<styleSheet xmlns="http://schemas.openxmlformats.org/spreadsheetml/2006/main">
  <numFmts count="2">
    <numFmt numFmtId="164" formatCode="dd/mm/yyyy;@"/>
    <numFmt numFmtId="165" formatCode="####\ ####"/>
  </numFmts>
  <fonts count="15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0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indexed="9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 style="medium">
        <color auto="1"/>
      </right>
      <top/>
      <bottom style="double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double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6">
    <xf numFmtId="0" fontId="0" fillId="0" borderId="0" xfId="0"/>
    <xf numFmtId="0" fontId="0" fillId="0" borderId="0" xfId="0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6" fillId="0" borderId="0" xfId="0" applyFont="1" applyBorder="1" applyAlignment="1">
      <alignment vertical="center"/>
    </xf>
    <xf numFmtId="10" fontId="6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0" fontId="9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3" borderId="19" xfId="0" applyFont="1" applyFill="1" applyBorder="1" applyAlignment="1">
      <alignment vertical="center"/>
    </xf>
    <xf numFmtId="0" fontId="0" fillId="3" borderId="0" xfId="0" applyFill="1" applyBorder="1" applyAlignment="1">
      <alignment horizontal="center" vertical="center"/>
    </xf>
    <xf numFmtId="10" fontId="6" fillId="0" borderId="0" xfId="0" applyNumberFormat="1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1" fontId="6" fillId="0" borderId="15" xfId="0" applyNumberFormat="1" applyFont="1" applyBorder="1" applyAlignment="1">
      <alignment vertical="center"/>
    </xf>
    <xf numFmtId="0" fontId="8" fillId="0" borderId="0" xfId="0" quotePrefix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center" vertical="center"/>
    </xf>
    <xf numFmtId="10" fontId="6" fillId="0" borderId="17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3" xfId="0" quotePrefix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" fontId="8" fillId="3" borderId="1" xfId="0" applyNumberFormat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8" fillId="3" borderId="24" xfId="0" applyFont="1" applyFill="1" applyBorder="1" applyAlignment="1">
      <alignment vertical="center"/>
    </xf>
    <xf numFmtId="3" fontId="8" fillId="0" borderId="30" xfId="0" applyNumberFormat="1" applyFont="1" applyBorder="1" applyAlignment="1">
      <alignment horizontal="center" vertical="center"/>
    </xf>
    <xf numFmtId="0" fontId="11" fillId="0" borderId="0" xfId="0" applyFont="1" applyFill="1"/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22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9" fillId="7" borderId="41" xfId="0" applyFont="1" applyFill="1" applyBorder="1" applyAlignment="1">
      <alignment vertical="center"/>
    </xf>
    <xf numFmtId="0" fontId="9" fillId="7" borderId="42" xfId="0" applyFont="1" applyFill="1" applyBorder="1" applyAlignment="1">
      <alignment vertical="center"/>
    </xf>
    <xf numFmtId="0" fontId="6" fillId="7" borderId="42" xfId="0" applyFont="1" applyFill="1" applyBorder="1" applyAlignment="1">
      <alignment vertical="center"/>
    </xf>
    <xf numFmtId="0" fontId="6" fillId="7" borderId="5" xfId="0" applyFont="1" applyFill="1" applyBorder="1" applyAlignment="1">
      <alignment vertical="center"/>
    </xf>
    <xf numFmtId="3" fontId="0" fillId="0" borderId="23" xfId="0" applyNumberFormat="1" applyBorder="1" applyAlignment="1">
      <alignment horizontal="center" vertical="center"/>
    </xf>
    <xf numFmtId="165" fontId="0" fillId="3" borderId="8" xfId="0" applyNumberFormat="1" applyFill="1" applyBorder="1" applyAlignment="1">
      <alignment horizontal="center" vertical="center"/>
    </xf>
    <xf numFmtId="165" fontId="8" fillId="3" borderId="18" xfId="0" applyNumberFormat="1" applyFont="1" applyFill="1" applyBorder="1" applyAlignment="1">
      <alignment vertical="center"/>
    </xf>
    <xf numFmtId="0" fontId="11" fillId="0" borderId="0" xfId="0" applyFont="1" applyBorder="1" applyAlignment="1">
      <alignment horizontal="left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3" fontId="8" fillId="0" borderId="26" xfId="0" applyNumberFormat="1" applyFont="1" applyBorder="1" applyAlignment="1">
      <alignment horizontal="center" vertical="center"/>
    </xf>
    <xf numFmtId="3" fontId="0" fillId="0" borderId="53" xfId="0" applyNumberFormat="1" applyFont="1" applyBorder="1" applyAlignment="1">
      <alignment horizontal="center" vertical="center"/>
    </xf>
    <xf numFmtId="3" fontId="0" fillId="0" borderId="53" xfId="0" applyNumberFormat="1" applyBorder="1" applyAlignment="1">
      <alignment horizontal="center" vertical="center"/>
    </xf>
    <xf numFmtId="3" fontId="6" fillId="0" borderId="36" xfId="0" applyNumberFormat="1" applyFont="1" applyBorder="1" applyAlignment="1">
      <alignment horizontal="center" vertical="center"/>
    </xf>
    <xf numFmtId="3" fontId="8" fillId="0" borderId="40" xfId="0" applyNumberFormat="1" applyFont="1" applyBorder="1" applyAlignment="1">
      <alignment horizontal="center" vertical="center"/>
    </xf>
    <xf numFmtId="3" fontId="8" fillId="0" borderId="50" xfId="0" applyNumberFormat="1" applyFont="1" applyBorder="1" applyAlignment="1">
      <alignment horizontal="center" vertical="center"/>
    </xf>
    <xf numFmtId="3" fontId="6" fillId="0" borderId="54" xfId="0" applyNumberFormat="1" applyFont="1" applyBorder="1" applyAlignment="1">
      <alignment horizontal="center" vertical="center"/>
    </xf>
    <xf numFmtId="10" fontId="6" fillId="0" borderId="57" xfId="0" applyNumberFormat="1" applyFont="1" applyBorder="1" applyAlignment="1">
      <alignment horizontal="center" vertical="center"/>
    </xf>
    <xf numFmtId="1" fontId="6" fillId="3" borderId="58" xfId="0" applyNumberFormat="1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vertical="center"/>
    </xf>
    <xf numFmtId="0" fontId="8" fillId="8" borderId="44" xfId="0" applyFont="1" applyFill="1" applyBorder="1" applyAlignment="1">
      <alignment vertical="center"/>
    </xf>
    <xf numFmtId="0" fontId="0" fillId="3" borderId="60" xfId="0" applyFill="1" applyBorder="1" applyAlignment="1">
      <alignment horizontal="center" vertical="center"/>
    </xf>
    <xf numFmtId="10" fontId="6" fillId="3" borderId="61" xfId="0" applyNumberFormat="1" applyFont="1" applyFill="1" applyBorder="1" applyAlignment="1">
      <alignment horizontal="center" vertical="center"/>
    </xf>
    <xf numFmtId="0" fontId="8" fillId="3" borderId="62" xfId="0" applyFont="1" applyFill="1" applyBorder="1" applyAlignment="1">
      <alignment vertical="center"/>
    </xf>
    <xf numFmtId="0" fontId="6" fillId="0" borderId="30" xfId="0" applyNumberFormat="1" applyFont="1" applyBorder="1" applyAlignment="1">
      <alignment horizontal="center" vertical="center"/>
    </xf>
    <xf numFmtId="0" fontId="6" fillId="0" borderId="53" xfId="0" applyNumberFormat="1" applyFont="1" applyBorder="1" applyAlignment="1">
      <alignment horizontal="center" vertical="center"/>
    </xf>
    <xf numFmtId="0" fontId="6" fillId="0" borderId="33" xfId="0" applyNumberFormat="1" applyFont="1" applyBorder="1" applyAlignment="1">
      <alignment horizontal="left" vertical="center" wrapText="1"/>
    </xf>
    <xf numFmtId="0" fontId="6" fillId="0" borderId="49" xfId="0" applyNumberFormat="1" applyFont="1" applyBorder="1" applyAlignment="1">
      <alignment horizontal="left" vertical="center" wrapText="1"/>
    </xf>
    <xf numFmtId="0" fontId="6" fillId="0" borderId="41" xfId="0" applyNumberFormat="1" applyFont="1" applyBorder="1" applyAlignment="1">
      <alignment horizontal="left" vertical="center" wrapText="1"/>
    </xf>
    <xf numFmtId="0" fontId="6" fillId="0" borderId="28" xfId="0" applyNumberFormat="1" applyFont="1" applyBorder="1" applyAlignment="1">
      <alignment horizontal="left" vertical="center" wrapText="1"/>
    </xf>
    <xf numFmtId="0" fontId="6" fillId="0" borderId="50" xfId="0" applyNumberFormat="1" applyFont="1" applyBorder="1" applyAlignment="1">
      <alignment horizontal="left" vertical="center" wrapText="1"/>
    </xf>
    <xf numFmtId="0" fontId="6" fillId="0" borderId="0" xfId="0" applyNumberFormat="1" applyFont="1" applyBorder="1" applyAlignment="1">
      <alignment horizontal="left" vertical="center" wrapText="1"/>
    </xf>
    <xf numFmtId="0" fontId="6" fillId="0" borderId="39" xfId="0" applyNumberFormat="1" applyFont="1" applyBorder="1" applyAlignment="1">
      <alignment horizontal="left" vertical="center" wrapText="1"/>
    </xf>
    <xf numFmtId="0" fontId="6" fillId="0" borderId="42" xfId="0" applyNumberFormat="1" applyFont="1" applyBorder="1" applyAlignment="1">
      <alignment horizontal="left" vertical="center" wrapText="1"/>
    </xf>
    <xf numFmtId="165" fontId="6" fillId="0" borderId="52" xfId="0" applyNumberFormat="1" applyFon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9" fontId="6" fillId="0" borderId="52" xfId="0" applyNumberFormat="1" applyFont="1" applyBorder="1" applyAlignment="1">
      <alignment horizontal="center" vertical="center"/>
    </xf>
    <xf numFmtId="9" fontId="6" fillId="0" borderId="4" xfId="0" applyNumberFormat="1" applyFont="1" applyBorder="1" applyAlignment="1">
      <alignment horizontal="center" vertical="center"/>
    </xf>
    <xf numFmtId="0" fontId="6" fillId="0" borderId="50" xfId="0" applyNumberFormat="1" applyFont="1" applyBorder="1" applyAlignment="1">
      <alignment horizontal="center" vertical="center"/>
    </xf>
    <xf numFmtId="0" fontId="0" fillId="0" borderId="39" xfId="0" applyNumberFormat="1" applyBorder="1" applyAlignment="1">
      <alignment horizontal="center" vertical="center"/>
    </xf>
    <xf numFmtId="0" fontId="6" fillId="0" borderId="49" xfId="0" applyNumberFormat="1" applyFon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164" fontId="6" fillId="0" borderId="52" xfId="0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6" fillId="0" borderId="52" xfId="0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6" fillId="0" borderId="34" xfId="0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9" fontId="6" fillId="0" borderId="3" xfId="0" applyNumberFormat="1" applyFont="1" applyBorder="1" applyAlignment="1">
      <alignment horizontal="center" vertical="center"/>
    </xf>
    <xf numFmtId="9" fontId="6" fillId="0" borderId="17" xfId="0" applyNumberFormat="1" applyFont="1" applyBorder="1" applyAlignment="1">
      <alignment horizontal="center" vertical="center"/>
    </xf>
    <xf numFmtId="0" fontId="6" fillId="0" borderId="59" xfId="0" applyNumberFormat="1" applyFont="1" applyBorder="1" applyAlignment="1">
      <alignment horizontal="center" vertical="center"/>
    </xf>
    <xf numFmtId="0" fontId="6" fillId="0" borderId="57" xfId="0" applyNumberFormat="1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164" fontId="6" fillId="0" borderId="17" xfId="0" applyNumberFormat="1" applyFont="1" applyBorder="1" applyAlignment="1">
      <alignment horizontal="center" vertical="center"/>
    </xf>
    <xf numFmtId="0" fontId="8" fillId="3" borderId="31" xfId="0" applyNumberFormat="1" applyFont="1" applyFill="1" applyBorder="1" applyAlignment="1">
      <alignment horizontal="left" vertical="center"/>
    </xf>
    <xf numFmtId="0" fontId="8" fillId="3" borderId="29" xfId="0" applyNumberFormat="1" applyFont="1" applyFill="1" applyBorder="1" applyAlignment="1">
      <alignment horizontal="left" vertical="center"/>
    </xf>
    <xf numFmtId="0" fontId="8" fillId="3" borderId="35" xfId="0" applyNumberFormat="1" applyFont="1" applyFill="1" applyBorder="1" applyAlignment="1">
      <alignment horizontal="left" vertical="center"/>
    </xf>
    <xf numFmtId="0" fontId="8" fillId="3" borderId="24" xfId="0" applyNumberFormat="1" applyFont="1" applyFill="1" applyBorder="1" applyAlignment="1">
      <alignment horizontal="left" vertical="center"/>
    </xf>
    <xf numFmtId="3" fontId="8" fillId="3" borderId="38" xfId="0" applyNumberFormat="1" applyFont="1" applyFill="1" applyBorder="1" applyAlignment="1">
      <alignment horizontal="center" vertical="center"/>
    </xf>
    <xf numFmtId="3" fontId="8" fillId="3" borderId="25" xfId="0" applyNumberFormat="1" applyFont="1" applyFill="1" applyBorder="1" applyAlignment="1">
      <alignment horizontal="center" vertical="center"/>
    </xf>
    <xf numFmtId="3" fontId="8" fillId="3" borderId="29" xfId="0" applyNumberFormat="1" applyFont="1" applyFill="1" applyBorder="1" applyAlignment="1">
      <alignment horizontal="center" vertical="center"/>
    </xf>
    <xf numFmtId="3" fontId="8" fillId="3" borderId="37" xfId="0" applyNumberFormat="1" applyFont="1" applyFill="1" applyBorder="1" applyAlignment="1">
      <alignment horizontal="center" vertical="center"/>
    </xf>
    <xf numFmtId="3" fontId="8" fillId="3" borderId="19" xfId="0" applyNumberFormat="1" applyFont="1" applyFill="1" applyBorder="1" applyAlignment="1">
      <alignment horizontal="center" vertical="center"/>
    </xf>
    <xf numFmtId="3" fontId="8" fillId="3" borderId="24" xfId="0" applyNumberFormat="1" applyFont="1" applyFill="1" applyBorder="1" applyAlignment="1">
      <alignment horizontal="center" vertical="center"/>
    </xf>
    <xf numFmtId="0" fontId="4" fillId="0" borderId="43" xfId="0" applyNumberFormat="1" applyFont="1" applyBorder="1" applyAlignment="1">
      <alignment horizontal="left" vertical="center" wrapText="1"/>
    </xf>
    <xf numFmtId="0" fontId="6" fillId="0" borderId="27" xfId="0" applyNumberFormat="1" applyFont="1" applyBorder="1" applyAlignment="1">
      <alignment horizontal="left" vertical="center" wrapText="1"/>
    </xf>
    <xf numFmtId="0" fontId="6" fillId="0" borderId="45" xfId="0" applyNumberFormat="1" applyFont="1" applyBorder="1" applyAlignment="1">
      <alignment horizontal="left" vertical="center" wrapText="1"/>
    </xf>
    <xf numFmtId="0" fontId="6" fillId="0" borderId="47" xfId="0" applyNumberFormat="1" applyFont="1" applyBorder="1" applyAlignment="1">
      <alignment horizontal="left" vertical="center" wrapText="1"/>
    </xf>
    <xf numFmtId="0" fontId="2" fillId="0" borderId="40" xfId="0" applyNumberFormat="1" applyFont="1" applyBorder="1" applyAlignment="1">
      <alignment horizontal="left" vertical="center" wrapText="1"/>
    </xf>
    <xf numFmtId="0" fontId="6" fillId="0" borderId="15" xfId="0" applyNumberFormat="1" applyFont="1" applyBorder="1" applyAlignment="1">
      <alignment horizontal="left" vertical="center" wrapText="1"/>
    </xf>
    <xf numFmtId="0" fontId="6" fillId="0" borderId="48" xfId="0" applyNumberFormat="1" applyFont="1" applyBorder="1" applyAlignment="1">
      <alignment horizontal="left" vertical="center" wrapText="1"/>
    </xf>
    <xf numFmtId="0" fontId="6" fillId="0" borderId="10" xfId="0" applyNumberFormat="1" applyFont="1" applyBorder="1" applyAlignment="1">
      <alignment horizontal="left" vertical="center" wrapText="1"/>
    </xf>
    <xf numFmtId="0" fontId="3" fillId="0" borderId="43" xfId="0" applyNumberFormat="1" applyFont="1" applyBorder="1" applyAlignment="1">
      <alignment horizontal="left" vertical="center" wrapText="1"/>
    </xf>
    <xf numFmtId="0" fontId="6" fillId="0" borderId="43" xfId="0" applyNumberFormat="1" applyFont="1" applyBorder="1" applyAlignment="1">
      <alignment horizontal="left" vertical="center" wrapText="1"/>
    </xf>
    <xf numFmtId="0" fontId="6" fillId="0" borderId="40" xfId="0" applyNumberFormat="1" applyFont="1" applyBorder="1" applyAlignment="1">
      <alignment horizontal="left" vertical="center" wrapText="1"/>
    </xf>
    <xf numFmtId="0" fontId="5" fillId="7" borderId="31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0" fontId="5" fillId="7" borderId="32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5" fillId="7" borderId="34" xfId="0" applyFont="1" applyFill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2" fillId="0" borderId="14" xfId="0" applyNumberFormat="1" applyFont="1" applyBorder="1" applyAlignment="1">
      <alignment horizontal="center" vertical="center"/>
    </xf>
    <xf numFmtId="0" fontId="0" fillId="0" borderId="46" xfId="0" applyNumberFormat="1" applyBorder="1" applyAlignment="1">
      <alignment horizontal="center" vertical="center"/>
    </xf>
    <xf numFmtId="0" fontId="4" fillId="0" borderId="14" xfId="0" applyNumberFormat="1" applyFont="1" applyBorder="1" applyAlignment="1">
      <alignment horizontal="center" vertical="center"/>
    </xf>
    <xf numFmtId="0" fontId="0" fillId="0" borderId="46" xfId="0" applyNumberFormat="1" applyFont="1" applyBorder="1" applyAlignment="1">
      <alignment horizontal="center" vertical="center"/>
    </xf>
    <xf numFmtId="0" fontId="8" fillId="2" borderId="11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165" fontId="0" fillId="0" borderId="17" xfId="0" applyNumberFormat="1" applyBorder="1" applyAlignment="1">
      <alignment horizontal="center" vertical="center"/>
    </xf>
    <xf numFmtId="0" fontId="4" fillId="0" borderId="40" xfId="0" applyNumberFormat="1" applyFont="1" applyBorder="1" applyAlignment="1">
      <alignment horizontal="center" vertical="center"/>
    </xf>
    <xf numFmtId="0" fontId="0" fillId="0" borderId="48" xfId="0" applyNumberFormat="1" applyBorder="1" applyAlignment="1">
      <alignment horizontal="center" vertical="center"/>
    </xf>
    <xf numFmtId="0" fontId="2" fillId="0" borderId="27" xfId="0" applyNumberFormat="1" applyFont="1" applyBorder="1" applyAlignment="1">
      <alignment horizontal="center" vertical="center"/>
    </xf>
    <xf numFmtId="0" fontId="0" fillId="0" borderId="47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8" fillId="6" borderId="31" xfId="0" applyFont="1" applyFill="1" applyBorder="1" applyAlignment="1">
      <alignment horizontal="center" vertical="center" wrapText="1"/>
    </xf>
    <xf numFmtId="0" fontId="8" fillId="6" borderId="29" xfId="0" applyFont="1" applyFill="1" applyBorder="1" applyAlignment="1">
      <alignment horizontal="center" vertical="center" wrapText="1"/>
    </xf>
    <xf numFmtId="0" fontId="8" fillId="6" borderId="41" xfId="0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 wrapText="1"/>
    </xf>
    <xf numFmtId="0" fontId="8" fillId="6" borderId="38" xfId="0" applyFont="1" applyFill="1" applyBorder="1" applyAlignment="1">
      <alignment horizontal="center" vertical="center" wrapText="1"/>
    </xf>
    <xf numFmtId="0" fontId="8" fillId="6" borderId="25" xfId="0" applyFont="1" applyFill="1" applyBorder="1" applyAlignment="1">
      <alignment horizontal="center" vertical="center" wrapText="1"/>
    </xf>
    <xf numFmtId="0" fontId="8" fillId="6" borderId="39" xfId="0" applyFont="1" applyFill="1" applyBorder="1" applyAlignment="1">
      <alignment horizontal="center" vertical="center" wrapText="1"/>
    </xf>
    <xf numFmtId="0" fontId="8" fillId="6" borderId="42" xfId="0" applyFont="1" applyFill="1" applyBorder="1" applyAlignment="1">
      <alignment horizontal="center" vertical="center" wrapText="1"/>
    </xf>
    <xf numFmtId="0" fontId="0" fillId="0" borderId="48" xfId="0" applyNumberFormat="1" applyFont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 wrapText="1"/>
    </xf>
    <xf numFmtId="1" fontId="8" fillId="3" borderId="16" xfId="0" applyNumberFormat="1" applyFont="1" applyFill="1" applyBorder="1" applyAlignment="1">
      <alignment horizontal="center" vertical="center"/>
    </xf>
    <xf numFmtId="1" fontId="8" fillId="3" borderId="20" xfId="0" applyNumberFormat="1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 wrapText="1"/>
    </xf>
    <xf numFmtId="0" fontId="7" fillId="6" borderId="23" xfId="0" applyFont="1" applyFill="1" applyBorder="1" applyAlignment="1">
      <alignment horizontal="center" vertical="center"/>
    </xf>
    <xf numFmtId="1" fontId="8" fillId="3" borderId="8" xfId="0" applyNumberFormat="1" applyFont="1" applyFill="1" applyBorder="1" applyAlignment="1">
      <alignment horizontal="center" vertical="center"/>
    </xf>
    <xf numFmtId="1" fontId="8" fillId="3" borderId="18" xfId="0" applyNumberFormat="1" applyFont="1" applyFill="1" applyBorder="1" applyAlignment="1">
      <alignment horizontal="center" vertical="center"/>
    </xf>
    <xf numFmtId="0" fontId="7" fillId="6" borderId="39" xfId="0" applyFont="1" applyFill="1" applyBorder="1" applyAlignment="1">
      <alignment horizontal="center" vertical="center"/>
    </xf>
    <xf numFmtId="0" fontId="8" fillId="6" borderId="5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1" fillId="0" borderId="27" xfId="0" applyNumberFormat="1" applyFont="1" applyBorder="1" applyAlignment="1">
      <alignment horizontal="center" vertical="center"/>
    </xf>
    <xf numFmtId="0" fontId="0" fillId="0" borderId="47" xfId="0" applyNumberFormat="1" applyFont="1" applyBorder="1" applyAlignment="1">
      <alignment horizontal="center" vertical="center"/>
    </xf>
    <xf numFmtId="164" fontId="0" fillId="0" borderId="17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 wrapText="1"/>
    </xf>
    <xf numFmtId="0" fontId="7" fillId="6" borderId="28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9" fontId="0" fillId="3" borderId="8" xfId="0" applyNumberFormat="1" applyFill="1" applyBorder="1" applyAlignment="1">
      <alignment horizontal="center" vertical="center"/>
    </xf>
    <xf numFmtId="9" fontId="0" fillId="3" borderId="18" xfId="0" applyNumberFormat="1" applyFill="1" applyBorder="1" applyAlignment="1">
      <alignment horizontal="center" vertical="center"/>
    </xf>
    <xf numFmtId="0" fontId="2" fillId="0" borderId="40" xfId="0" applyNumberFormat="1" applyFont="1" applyBorder="1" applyAlignment="1">
      <alignment horizontal="center" vertical="center"/>
    </xf>
    <xf numFmtId="0" fontId="6" fillId="0" borderId="17" xfId="0" applyNumberFormat="1" applyFont="1" applyBorder="1" applyAlignment="1">
      <alignment horizontal="center" vertical="center"/>
    </xf>
    <xf numFmtId="0" fontId="2" fillId="0" borderId="30" xfId="0" applyNumberFormat="1" applyFont="1" applyBorder="1" applyAlignment="1">
      <alignment horizontal="center" vertical="center"/>
    </xf>
    <xf numFmtId="0" fontId="2" fillId="0" borderId="59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3" xfId="0" applyNumberFormat="1" applyFont="1" applyBorder="1" applyAlignment="1">
      <alignment horizontal="left" vertical="center" wrapText="1"/>
    </xf>
    <xf numFmtId="0" fontId="2" fillId="0" borderId="27" xfId="0" applyNumberFormat="1" applyFont="1" applyBorder="1" applyAlignment="1">
      <alignment horizontal="left" vertical="center" wrapText="1"/>
    </xf>
    <xf numFmtId="0" fontId="2" fillId="0" borderId="45" xfId="0" applyNumberFormat="1" applyFont="1" applyBorder="1" applyAlignment="1">
      <alignment horizontal="left" vertical="center" wrapText="1"/>
    </xf>
    <xf numFmtId="0" fontId="2" fillId="0" borderId="47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7" borderId="42" xfId="0" applyFont="1" applyFill="1" applyBorder="1" applyAlignment="1">
      <alignment vertical="center"/>
    </xf>
    <xf numFmtId="0" fontId="12" fillId="6" borderId="56" xfId="0" applyFont="1" applyFill="1" applyBorder="1" applyAlignment="1">
      <alignment horizontal="center" vertical="center"/>
    </xf>
    <xf numFmtId="3" fontId="11" fillId="9" borderId="54" xfId="0" applyNumberFormat="1" applyFont="1" applyFill="1" applyBorder="1" applyAlignment="1">
      <alignment horizontal="center" vertical="center"/>
    </xf>
    <xf numFmtId="10" fontId="11" fillId="0" borderId="57" xfId="0" applyNumberFormat="1" applyFont="1" applyBorder="1" applyAlignment="1">
      <alignment horizontal="center" vertical="center"/>
    </xf>
    <xf numFmtId="3" fontId="11" fillId="0" borderId="54" xfId="0" applyNumberFormat="1" applyFont="1" applyBorder="1" applyAlignment="1">
      <alignment horizontal="center" vertical="center"/>
    </xf>
    <xf numFmtId="1" fontId="11" fillId="3" borderId="58" xfId="0" applyNumberFormat="1" applyFont="1" applyFill="1" applyBorder="1" applyAlignment="1">
      <alignment horizontal="center" vertical="center"/>
    </xf>
    <xf numFmtId="10" fontId="11" fillId="3" borderId="61" xfId="0" applyNumberFormat="1" applyFont="1" applyFill="1" applyBorder="1" applyAlignment="1">
      <alignment horizontal="center" vertical="center"/>
    </xf>
    <xf numFmtId="10" fontId="13" fillId="0" borderId="0" xfId="0" applyNumberFormat="1" applyFont="1"/>
    <xf numFmtId="3" fontId="14" fillId="0" borderId="0" xfId="0" applyNumberFormat="1" applyFont="1"/>
    <xf numFmtId="10" fontId="11" fillId="0" borderId="0" xfId="0" applyNumberFormat="1" applyFont="1" applyBorder="1" applyAlignment="1">
      <alignment horizontal="center" vertical="center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A7468"/>
      <color rgb="FFCEEAB0"/>
      <color rgb="FFFFFFCC"/>
      <color rgb="FF68E04C"/>
      <color rgb="FFB8E08C"/>
      <color rgb="FFAFDC7E"/>
      <color rgb="FF92D050"/>
      <color rgb="FF44CE24"/>
      <color rgb="FF60DE42"/>
      <color rgb="FF428E5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24"/>
  <sheetViews>
    <sheetView tabSelected="1" topLeftCell="A38" workbookViewId="0">
      <selection activeCell="I38" sqref="I1:I1048576"/>
    </sheetView>
  </sheetViews>
  <sheetFormatPr baseColWidth="10" defaultRowHeight="15.95" customHeight="1"/>
  <cols>
    <col min="1" max="8" width="11.7109375" style="2" customWidth="1"/>
    <col min="9" max="9" width="11.7109375" style="195" customWidth="1"/>
    <col min="10" max="15" width="11.7109375" style="2" customWidth="1"/>
    <col min="16" max="16" width="12.28515625" style="2" customWidth="1"/>
    <col min="17" max="18" width="11.7109375" style="2" customWidth="1"/>
    <col min="19" max="16384" width="11.42578125" style="2"/>
  </cols>
  <sheetData>
    <row r="1" spans="1:19" ht="24.95" customHeight="1">
      <c r="A1" s="122" t="s">
        <v>11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4"/>
    </row>
    <row r="2" spans="1:19" ht="15" customHeight="1">
      <c r="A2" s="125" t="s">
        <v>22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7"/>
      <c r="S2" s="14"/>
    </row>
    <row r="3" spans="1:19" s="3" customFormat="1" ht="15" customHeight="1" thickBot="1">
      <c r="A3" s="45"/>
      <c r="B3" s="46"/>
      <c r="C3" s="46"/>
      <c r="D3" s="46"/>
      <c r="E3" s="46"/>
      <c r="F3" s="46"/>
      <c r="G3" s="46"/>
      <c r="H3" s="47"/>
      <c r="I3" s="185"/>
      <c r="J3" s="47"/>
      <c r="K3" s="47"/>
      <c r="L3" s="47"/>
      <c r="M3" s="47"/>
      <c r="N3" s="47"/>
      <c r="O3" s="47"/>
      <c r="P3" s="47"/>
      <c r="Q3" s="47"/>
      <c r="R3" s="48"/>
    </row>
    <row r="4" spans="1:19" s="4" customFormat="1" ht="75" customHeight="1">
      <c r="A4" s="143" t="s">
        <v>5</v>
      </c>
      <c r="B4" s="144"/>
      <c r="C4" s="147" t="s">
        <v>24</v>
      </c>
      <c r="D4" s="148"/>
      <c r="E4" s="144"/>
      <c r="F4" s="152" t="s">
        <v>51</v>
      </c>
      <c r="G4" s="152" t="s">
        <v>52</v>
      </c>
      <c r="H4" s="147" t="s">
        <v>47</v>
      </c>
      <c r="I4" s="162" t="s">
        <v>6</v>
      </c>
      <c r="J4" s="163"/>
      <c r="K4" s="157" t="s">
        <v>7</v>
      </c>
      <c r="L4" s="168" t="s">
        <v>20</v>
      </c>
      <c r="M4" s="163"/>
      <c r="N4" s="157" t="s">
        <v>21</v>
      </c>
      <c r="O4" s="144" t="s">
        <v>8</v>
      </c>
      <c r="P4" s="152" t="s">
        <v>12</v>
      </c>
      <c r="Q4" s="170" t="s">
        <v>10</v>
      </c>
      <c r="R4" s="171"/>
    </row>
    <row r="5" spans="1:19" s="5" customFormat="1" ht="20.100000000000001" customHeight="1" thickBot="1">
      <c r="A5" s="145"/>
      <c r="B5" s="146"/>
      <c r="C5" s="149"/>
      <c r="D5" s="150"/>
      <c r="E5" s="146"/>
      <c r="F5" s="153"/>
      <c r="G5" s="154"/>
      <c r="H5" s="161"/>
      <c r="I5" s="186" t="s">
        <v>2</v>
      </c>
      <c r="J5" s="41" t="s">
        <v>3</v>
      </c>
      <c r="K5" s="158"/>
      <c r="L5" s="42" t="s">
        <v>2</v>
      </c>
      <c r="M5" s="41" t="s">
        <v>3</v>
      </c>
      <c r="N5" s="158"/>
      <c r="O5" s="169"/>
      <c r="P5" s="153"/>
      <c r="Q5" s="43" t="s">
        <v>0</v>
      </c>
      <c r="R5" s="44" t="s">
        <v>1</v>
      </c>
    </row>
    <row r="6" spans="1:19" s="5" customFormat="1" ht="24.95" customHeight="1">
      <c r="A6" s="134"/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6"/>
    </row>
    <row r="7" spans="1:19" s="3" customFormat="1" ht="24.95" customHeight="1">
      <c r="A7" s="111"/>
      <c r="B7" s="112"/>
      <c r="C7" s="115" t="s">
        <v>63</v>
      </c>
      <c r="D7" s="116"/>
      <c r="E7" s="112"/>
      <c r="F7" s="93">
        <v>50006483</v>
      </c>
      <c r="G7" s="95">
        <v>1</v>
      </c>
      <c r="H7" s="138" t="s">
        <v>25</v>
      </c>
      <c r="I7" s="187">
        <v>1</v>
      </c>
      <c r="J7" s="58">
        <v>7</v>
      </c>
      <c r="K7" s="59">
        <f>I7+J7</f>
        <v>8</v>
      </c>
      <c r="L7" s="61">
        <v>1</v>
      </c>
      <c r="M7" s="58">
        <v>3</v>
      </c>
      <c r="N7" s="35">
        <f>L7+M7</f>
        <v>4</v>
      </c>
      <c r="O7" s="164" t="s">
        <v>9</v>
      </c>
      <c r="P7" s="99">
        <v>41579</v>
      </c>
      <c r="Q7" s="128"/>
      <c r="R7" s="132" t="s">
        <v>65</v>
      </c>
    </row>
    <row r="8" spans="1:19" s="3" customFormat="1" ht="24.95" customHeight="1">
      <c r="A8" s="113"/>
      <c r="B8" s="114"/>
      <c r="C8" s="117"/>
      <c r="D8" s="118"/>
      <c r="E8" s="114"/>
      <c r="F8" s="94"/>
      <c r="G8" s="96"/>
      <c r="H8" s="151"/>
      <c r="I8" s="188">
        <f>I7/K7</f>
        <v>0.125</v>
      </c>
      <c r="J8" s="26">
        <f>J7/K7</f>
        <v>0.875</v>
      </c>
      <c r="K8" s="56"/>
      <c r="L8" s="62">
        <f>L7/N7</f>
        <v>0.25</v>
      </c>
      <c r="M8" s="62">
        <f>M7/N7</f>
        <v>0.75</v>
      </c>
      <c r="N8" s="56"/>
      <c r="O8" s="165"/>
      <c r="P8" s="166"/>
      <c r="Q8" s="167"/>
      <c r="R8" s="133"/>
    </row>
    <row r="9" spans="1:19" s="3" customFormat="1" ht="24.95" customHeight="1">
      <c r="A9" s="111"/>
      <c r="B9" s="112"/>
      <c r="C9" s="115" t="s">
        <v>63</v>
      </c>
      <c r="D9" s="116"/>
      <c r="E9" s="112"/>
      <c r="F9" s="93">
        <v>50006818</v>
      </c>
      <c r="G9" s="95">
        <v>1</v>
      </c>
      <c r="H9" s="138" t="s">
        <v>25</v>
      </c>
      <c r="I9" s="187">
        <v>1</v>
      </c>
      <c r="J9" s="58">
        <v>7</v>
      </c>
      <c r="K9" s="59">
        <f>I9+J9</f>
        <v>8</v>
      </c>
      <c r="L9" s="61">
        <v>1</v>
      </c>
      <c r="M9" s="58">
        <v>3</v>
      </c>
      <c r="N9" s="35">
        <f>L9+M9</f>
        <v>4</v>
      </c>
      <c r="O9" s="140" t="s">
        <v>9</v>
      </c>
      <c r="P9" s="99">
        <v>41579</v>
      </c>
      <c r="Q9" s="128"/>
      <c r="R9" s="130"/>
    </row>
    <row r="10" spans="1:19" s="3" customFormat="1" ht="24.95" customHeight="1">
      <c r="A10" s="113"/>
      <c r="B10" s="114"/>
      <c r="C10" s="117"/>
      <c r="D10" s="118"/>
      <c r="E10" s="114"/>
      <c r="F10" s="137"/>
      <c r="G10" s="96"/>
      <c r="H10" s="139"/>
      <c r="I10" s="188">
        <f>I9/K9</f>
        <v>0.125</v>
      </c>
      <c r="J10" s="26">
        <f>J9/K9</f>
        <v>0.875</v>
      </c>
      <c r="K10" s="57"/>
      <c r="L10" s="62">
        <f>L9/N9</f>
        <v>0.25</v>
      </c>
      <c r="M10" s="62">
        <f>M9/N9</f>
        <v>0.75</v>
      </c>
      <c r="N10" s="57"/>
      <c r="O10" s="141"/>
      <c r="P10" s="142"/>
      <c r="Q10" s="129"/>
      <c r="R10" s="131"/>
    </row>
    <row r="11" spans="1:19" s="3" customFormat="1" ht="24.95" customHeight="1">
      <c r="A11" s="119"/>
      <c r="B11" s="112"/>
      <c r="C11" s="115" t="s">
        <v>63</v>
      </c>
      <c r="D11" s="116"/>
      <c r="E11" s="112"/>
      <c r="F11" s="93">
        <v>50007913</v>
      </c>
      <c r="G11" s="95">
        <v>1</v>
      </c>
      <c r="H11" s="174" t="s">
        <v>25</v>
      </c>
      <c r="I11" s="187">
        <v>1</v>
      </c>
      <c r="J11" s="58">
        <v>7</v>
      </c>
      <c r="K11" s="59">
        <f>I11+J11</f>
        <v>8</v>
      </c>
      <c r="L11" s="61">
        <v>1</v>
      </c>
      <c r="M11" s="58">
        <v>3</v>
      </c>
      <c r="N11" s="35">
        <f>L11+M11</f>
        <v>4</v>
      </c>
      <c r="O11" s="140" t="s">
        <v>9</v>
      </c>
      <c r="P11" s="99">
        <v>41604</v>
      </c>
      <c r="Q11" s="128"/>
      <c r="R11" s="130" t="s">
        <v>65</v>
      </c>
    </row>
    <row r="12" spans="1:19" s="3" customFormat="1" ht="24.95" customHeight="1">
      <c r="A12" s="113"/>
      <c r="B12" s="114"/>
      <c r="C12" s="117"/>
      <c r="D12" s="118"/>
      <c r="E12" s="114"/>
      <c r="F12" s="137"/>
      <c r="G12" s="96"/>
      <c r="H12" s="139"/>
      <c r="I12" s="188">
        <f>I11/K11</f>
        <v>0.125</v>
      </c>
      <c r="J12" s="26">
        <f>J11/K11</f>
        <v>0.875</v>
      </c>
      <c r="K12" s="57"/>
      <c r="L12" s="62">
        <f>L11/N11</f>
        <v>0.25</v>
      </c>
      <c r="M12" s="62">
        <f>M11/N11</f>
        <v>0.75</v>
      </c>
      <c r="N12" s="57"/>
      <c r="O12" s="141"/>
      <c r="P12" s="142"/>
      <c r="Q12" s="129"/>
      <c r="R12" s="131"/>
    </row>
    <row r="13" spans="1:19" s="3" customFormat="1" ht="24.95" customHeight="1">
      <c r="A13" s="119"/>
      <c r="B13" s="112"/>
      <c r="C13" s="115" t="s">
        <v>63</v>
      </c>
      <c r="D13" s="116"/>
      <c r="E13" s="112"/>
      <c r="F13" s="93">
        <v>50006492</v>
      </c>
      <c r="G13" s="95">
        <v>1</v>
      </c>
      <c r="H13" s="176" t="s">
        <v>25</v>
      </c>
      <c r="I13" s="187">
        <v>1</v>
      </c>
      <c r="J13" s="58">
        <v>7</v>
      </c>
      <c r="K13" s="60">
        <f>I13+J13</f>
        <v>8</v>
      </c>
      <c r="L13" s="61">
        <v>1</v>
      </c>
      <c r="M13" s="58">
        <v>3</v>
      </c>
      <c r="N13" s="55">
        <f>L13+M13</f>
        <v>4</v>
      </c>
      <c r="O13" s="97"/>
      <c r="P13" s="99">
        <v>41604</v>
      </c>
      <c r="Q13" s="128"/>
      <c r="R13" s="69"/>
    </row>
    <row r="14" spans="1:19" s="3" customFormat="1" ht="24.95" customHeight="1">
      <c r="A14" s="113"/>
      <c r="B14" s="114"/>
      <c r="C14" s="117"/>
      <c r="D14" s="118"/>
      <c r="E14" s="114"/>
      <c r="F14" s="94"/>
      <c r="G14" s="96"/>
      <c r="H14" s="70"/>
      <c r="I14" s="188">
        <f>I13*100/100/K13</f>
        <v>0.125</v>
      </c>
      <c r="J14" s="26">
        <f>J13*100/100/K13</f>
        <v>0.875</v>
      </c>
      <c r="K14" s="57"/>
      <c r="L14" s="62">
        <f>L13/N13</f>
        <v>0.25</v>
      </c>
      <c r="M14" s="62">
        <f>M13/N13</f>
        <v>0.75</v>
      </c>
      <c r="N14" s="57"/>
      <c r="O14" s="98"/>
      <c r="P14" s="100"/>
      <c r="Q14" s="175"/>
      <c r="R14" s="70"/>
    </row>
    <row r="15" spans="1:19" s="3" customFormat="1" ht="24.95" customHeight="1">
      <c r="A15" s="119"/>
      <c r="B15" s="112"/>
      <c r="C15" s="115" t="s">
        <v>63</v>
      </c>
      <c r="D15" s="116"/>
      <c r="E15" s="112"/>
      <c r="F15" s="93">
        <v>50005825</v>
      </c>
      <c r="G15" s="95">
        <v>1</v>
      </c>
      <c r="H15" s="176" t="s">
        <v>25</v>
      </c>
      <c r="I15" s="187">
        <v>1</v>
      </c>
      <c r="J15" s="58">
        <v>7</v>
      </c>
      <c r="K15" s="60">
        <f>I15+J15</f>
        <v>8</v>
      </c>
      <c r="L15" s="61">
        <v>1</v>
      </c>
      <c r="M15" s="58">
        <v>3</v>
      </c>
      <c r="N15" s="55">
        <f>L15+M15</f>
        <v>4</v>
      </c>
      <c r="O15" s="97"/>
      <c r="P15" s="99">
        <v>41604</v>
      </c>
      <c r="Q15" s="128"/>
      <c r="R15" s="69"/>
    </row>
    <row r="16" spans="1:19" s="3" customFormat="1" ht="24.95" customHeight="1">
      <c r="A16" s="113"/>
      <c r="B16" s="114"/>
      <c r="C16" s="117"/>
      <c r="D16" s="118"/>
      <c r="E16" s="114"/>
      <c r="F16" s="94"/>
      <c r="G16" s="96"/>
      <c r="H16" s="70"/>
      <c r="I16" s="188">
        <f>I15*100/100/K15</f>
        <v>0.125</v>
      </c>
      <c r="J16" s="26">
        <f>J15*100/100/K15</f>
        <v>0.875</v>
      </c>
      <c r="K16" s="57"/>
      <c r="L16" s="62">
        <f>L15/N15</f>
        <v>0.25</v>
      </c>
      <c r="M16" s="62">
        <f>M15/N15</f>
        <v>0.75</v>
      </c>
      <c r="N16" s="57"/>
      <c r="O16" s="98"/>
      <c r="P16" s="100"/>
      <c r="Q16" s="175"/>
      <c r="R16" s="70"/>
    </row>
    <row r="17" spans="1:18" s="3" customFormat="1" ht="24.95" customHeight="1">
      <c r="A17" s="119"/>
      <c r="B17" s="112"/>
      <c r="C17" s="115" t="s">
        <v>63</v>
      </c>
      <c r="D17" s="116"/>
      <c r="E17" s="112"/>
      <c r="F17" s="93">
        <v>50012669</v>
      </c>
      <c r="G17" s="95">
        <v>1</v>
      </c>
      <c r="H17" s="176" t="s">
        <v>25</v>
      </c>
      <c r="I17" s="189">
        <v>1</v>
      </c>
      <c r="J17" s="58">
        <v>7</v>
      </c>
      <c r="K17" s="60">
        <f>I17+J17</f>
        <v>8</v>
      </c>
      <c r="L17" s="61">
        <v>1</v>
      </c>
      <c r="M17" s="58">
        <v>3</v>
      </c>
      <c r="N17" s="55">
        <f>L17+M17</f>
        <v>4</v>
      </c>
      <c r="O17" s="97"/>
      <c r="P17" s="99">
        <v>41604</v>
      </c>
      <c r="Q17" s="128"/>
      <c r="R17" s="69"/>
    </row>
    <row r="18" spans="1:18" s="3" customFormat="1" ht="24.95" customHeight="1">
      <c r="A18" s="113"/>
      <c r="B18" s="114"/>
      <c r="C18" s="117"/>
      <c r="D18" s="118"/>
      <c r="E18" s="114"/>
      <c r="F18" s="94"/>
      <c r="G18" s="96"/>
      <c r="H18" s="70"/>
      <c r="I18" s="188">
        <f>I17*100/100/K17</f>
        <v>0.125</v>
      </c>
      <c r="J18" s="26">
        <f>J17*100/100/K17</f>
        <v>0.875</v>
      </c>
      <c r="K18" s="57"/>
      <c r="L18" s="62">
        <f>L17/N17</f>
        <v>0.25</v>
      </c>
      <c r="M18" s="62">
        <f>M17/N17</f>
        <v>0.75</v>
      </c>
      <c r="N18" s="57"/>
      <c r="O18" s="98"/>
      <c r="P18" s="100"/>
      <c r="Q18" s="175"/>
      <c r="R18" s="70"/>
    </row>
    <row r="19" spans="1:18" s="3" customFormat="1" ht="24.95" customHeight="1">
      <c r="A19" s="179"/>
      <c r="B19" s="180"/>
      <c r="C19" s="115" t="s">
        <v>66</v>
      </c>
      <c r="D19" s="116"/>
      <c r="E19" s="112"/>
      <c r="F19" s="93">
        <v>50003308</v>
      </c>
      <c r="G19" s="95">
        <v>1</v>
      </c>
      <c r="H19" s="176" t="s">
        <v>64</v>
      </c>
      <c r="I19" s="189">
        <v>1</v>
      </c>
      <c r="J19" s="58">
        <v>7</v>
      </c>
      <c r="K19" s="60">
        <f>I19+J19</f>
        <v>8</v>
      </c>
      <c r="L19" s="61">
        <v>1</v>
      </c>
      <c r="M19" s="58">
        <v>3</v>
      </c>
      <c r="N19" s="55">
        <f>L19+M19</f>
        <v>4</v>
      </c>
      <c r="O19" s="177" t="s">
        <v>67</v>
      </c>
      <c r="P19" s="99">
        <v>41642</v>
      </c>
      <c r="Q19" s="128"/>
      <c r="R19" s="176" t="s">
        <v>65</v>
      </c>
    </row>
    <row r="20" spans="1:18" s="3" customFormat="1" ht="24.95" customHeight="1">
      <c r="A20" s="181"/>
      <c r="B20" s="182"/>
      <c r="C20" s="117"/>
      <c r="D20" s="118"/>
      <c r="E20" s="114"/>
      <c r="F20" s="94"/>
      <c r="G20" s="96"/>
      <c r="H20" s="70"/>
      <c r="I20" s="188">
        <f>I19/K19</f>
        <v>0.125</v>
      </c>
      <c r="J20" s="26">
        <f>J19/K19</f>
        <v>0.875</v>
      </c>
      <c r="K20" s="57"/>
      <c r="L20" s="62">
        <f>L19/N19</f>
        <v>0.25</v>
      </c>
      <c r="M20" s="62">
        <f>M19/N19</f>
        <v>0.75</v>
      </c>
      <c r="N20" s="57"/>
      <c r="O20" s="98"/>
      <c r="P20" s="100"/>
      <c r="Q20" s="175"/>
      <c r="R20" s="70"/>
    </row>
    <row r="21" spans="1:18" s="3" customFormat="1" ht="24.95" customHeight="1">
      <c r="A21" s="119"/>
      <c r="B21" s="112"/>
      <c r="C21" s="115" t="s">
        <v>63</v>
      </c>
      <c r="D21" s="116"/>
      <c r="E21" s="112"/>
      <c r="F21" s="93">
        <v>50006812</v>
      </c>
      <c r="G21" s="95">
        <v>1</v>
      </c>
      <c r="H21" s="176" t="s">
        <v>25</v>
      </c>
      <c r="I21" s="189">
        <v>1</v>
      </c>
      <c r="J21" s="58">
        <v>7</v>
      </c>
      <c r="K21" s="60">
        <f>I21+J21</f>
        <v>8</v>
      </c>
      <c r="L21" s="61">
        <v>1</v>
      </c>
      <c r="M21" s="58">
        <v>3</v>
      </c>
      <c r="N21" s="55">
        <f>L21+M21</f>
        <v>4</v>
      </c>
      <c r="O21" s="97"/>
      <c r="P21" s="99"/>
      <c r="Q21" s="178" t="s">
        <v>65</v>
      </c>
      <c r="R21" s="69"/>
    </row>
    <row r="22" spans="1:18" s="3" customFormat="1" ht="24.95" customHeight="1">
      <c r="A22" s="113"/>
      <c r="B22" s="114"/>
      <c r="C22" s="117"/>
      <c r="D22" s="118"/>
      <c r="E22" s="114"/>
      <c r="F22" s="94"/>
      <c r="G22" s="96"/>
      <c r="H22" s="70"/>
      <c r="I22" s="188">
        <f>I21/K21</f>
        <v>0.125</v>
      </c>
      <c r="J22" s="26">
        <f>J21/K21</f>
        <v>0.875</v>
      </c>
      <c r="K22" s="57"/>
      <c r="L22" s="62">
        <f>L21/N21</f>
        <v>0.25</v>
      </c>
      <c r="M22" s="62">
        <f>M21/N21</f>
        <v>0.75</v>
      </c>
      <c r="N22" s="57"/>
      <c r="O22" s="98"/>
      <c r="P22" s="100"/>
      <c r="Q22" s="175"/>
      <c r="R22" s="70"/>
    </row>
    <row r="23" spans="1:18" s="3" customFormat="1" ht="24.95" customHeight="1">
      <c r="A23" s="119"/>
      <c r="B23" s="112"/>
      <c r="C23" s="115" t="s">
        <v>63</v>
      </c>
      <c r="D23" s="116"/>
      <c r="E23" s="112"/>
      <c r="F23" s="93">
        <v>50006852</v>
      </c>
      <c r="G23" s="95">
        <v>1</v>
      </c>
      <c r="H23" s="176" t="s">
        <v>25</v>
      </c>
      <c r="I23" s="189">
        <v>1</v>
      </c>
      <c r="J23" s="58">
        <v>7</v>
      </c>
      <c r="K23" s="60">
        <f>I23+J23</f>
        <v>8</v>
      </c>
      <c r="L23" s="61">
        <v>1</v>
      </c>
      <c r="M23" s="58">
        <v>3</v>
      </c>
      <c r="N23" s="55">
        <f>L23+M23</f>
        <v>4</v>
      </c>
      <c r="O23" s="97"/>
      <c r="P23" s="99"/>
      <c r="Q23" s="128"/>
      <c r="R23" s="69"/>
    </row>
    <row r="24" spans="1:18" s="3" customFormat="1" ht="24.95" customHeight="1">
      <c r="A24" s="113"/>
      <c r="B24" s="114"/>
      <c r="C24" s="117"/>
      <c r="D24" s="118"/>
      <c r="E24" s="114"/>
      <c r="F24" s="94"/>
      <c r="G24" s="96"/>
      <c r="H24" s="70"/>
      <c r="I24" s="188">
        <f>I23/K23</f>
        <v>0.125</v>
      </c>
      <c r="J24" s="26">
        <f>J23/K23</f>
        <v>0.875</v>
      </c>
      <c r="K24" s="57"/>
      <c r="L24" s="62">
        <f>L23/N23</f>
        <v>0.25</v>
      </c>
      <c r="M24" s="62">
        <f>M23/N23</f>
        <v>0.75</v>
      </c>
      <c r="N24" s="57"/>
      <c r="O24" s="98"/>
      <c r="P24" s="100"/>
      <c r="Q24" s="175"/>
      <c r="R24" s="70"/>
    </row>
    <row r="25" spans="1:18" s="3" customFormat="1" ht="24.95" customHeight="1">
      <c r="A25" s="119"/>
      <c r="B25" s="112"/>
      <c r="C25" s="115" t="s">
        <v>63</v>
      </c>
      <c r="D25" s="116"/>
      <c r="E25" s="112"/>
      <c r="F25" s="93">
        <v>50006024</v>
      </c>
      <c r="G25" s="95">
        <v>1</v>
      </c>
      <c r="H25" s="176" t="s">
        <v>25</v>
      </c>
      <c r="I25" s="189">
        <v>1</v>
      </c>
      <c r="J25" s="58">
        <v>7</v>
      </c>
      <c r="K25" s="60">
        <f>I25+J25</f>
        <v>8</v>
      </c>
      <c r="L25" s="61">
        <v>1</v>
      </c>
      <c r="M25" s="58">
        <v>3</v>
      </c>
      <c r="N25" s="55">
        <f>L25+M25</f>
        <v>4</v>
      </c>
      <c r="O25" s="97"/>
      <c r="P25" s="99"/>
      <c r="Q25" s="128"/>
      <c r="R25" s="69"/>
    </row>
    <row r="26" spans="1:18" s="3" customFormat="1" ht="24.95" customHeight="1">
      <c r="A26" s="113"/>
      <c r="B26" s="114"/>
      <c r="C26" s="117"/>
      <c r="D26" s="118"/>
      <c r="E26" s="114"/>
      <c r="F26" s="94"/>
      <c r="G26" s="96"/>
      <c r="H26" s="70"/>
      <c r="I26" s="188">
        <f>I25/K25</f>
        <v>0.125</v>
      </c>
      <c r="J26" s="26">
        <f>J25/K25</f>
        <v>0.875</v>
      </c>
      <c r="K26" s="57"/>
      <c r="L26" s="62">
        <f>L25/N25</f>
        <v>0.25</v>
      </c>
      <c r="M26" s="62">
        <f>M25/N25</f>
        <v>0.75</v>
      </c>
      <c r="N26" s="57"/>
      <c r="O26" s="98"/>
      <c r="P26" s="100"/>
      <c r="Q26" s="175"/>
      <c r="R26" s="70"/>
    </row>
    <row r="27" spans="1:18" s="3" customFormat="1" ht="24.95" customHeight="1">
      <c r="A27" s="119"/>
      <c r="B27" s="112"/>
      <c r="C27" s="115" t="s">
        <v>63</v>
      </c>
      <c r="D27" s="116"/>
      <c r="E27" s="112"/>
      <c r="F27" s="93">
        <v>50007490</v>
      </c>
      <c r="G27" s="95">
        <v>1</v>
      </c>
      <c r="H27" s="176" t="s">
        <v>25</v>
      </c>
      <c r="I27" s="189">
        <v>1</v>
      </c>
      <c r="J27" s="58">
        <v>7</v>
      </c>
      <c r="K27" s="60">
        <f>I27+J27</f>
        <v>8</v>
      </c>
      <c r="L27" s="61">
        <v>1</v>
      </c>
      <c r="M27" s="58">
        <v>3</v>
      </c>
      <c r="N27" s="55">
        <f>L27+M27</f>
        <v>4</v>
      </c>
      <c r="O27" s="97"/>
      <c r="P27" s="99"/>
      <c r="Q27" s="128"/>
      <c r="R27" s="69"/>
    </row>
    <row r="28" spans="1:18" s="3" customFormat="1" ht="24.95" customHeight="1">
      <c r="A28" s="113"/>
      <c r="B28" s="114"/>
      <c r="C28" s="117"/>
      <c r="D28" s="118"/>
      <c r="E28" s="114"/>
      <c r="F28" s="94"/>
      <c r="G28" s="96"/>
      <c r="H28" s="70"/>
      <c r="I28" s="188">
        <f>I27/K27</f>
        <v>0.125</v>
      </c>
      <c r="J28" s="62">
        <f>J27/K27</f>
        <v>0.875</v>
      </c>
      <c r="K28" s="57"/>
      <c r="L28" s="62">
        <f>L27/N27</f>
        <v>0.25</v>
      </c>
      <c r="M28" s="62">
        <f>M27/N27</f>
        <v>0.75</v>
      </c>
      <c r="N28" s="57"/>
      <c r="O28" s="98"/>
      <c r="P28" s="100"/>
      <c r="Q28" s="175"/>
      <c r="R28" s="70"/>
    </row>
    <row r="29" spans="1:18" s="3" customFormat="1" ht="24.95" customHeight="1">
      <c r="A29" s="119"/>
      <c r="B29" s="112"/>
      <c r="C29" s="115" t="s">
        <v>63</v>
      </c>
      <c r="D29" s="116"/>
      <c r="E29" s="112"/>
      <c r="F29" s="93">
        <v>50006474</v>
      </c>
      <c r="G29" s="95">
        <v>1</v>
      </c>
      <c r="H29" s="176" t="s">
        <v>25</v>
      </c>
      <c r="I29" s="189">
        <v>1</v>
      </c>
      <c r="J29" s="58">
        <v>7</v>
      </c>
      <c r="K29" s="60">
        <f>I29+J29</f>
        <v>8</v>
      </c>
      <c r="L29" s="61">
        <v>1</v>
      </c>
      <c r="M29" s="58">
        <v>3</v>
      </c>
      <c r="N29" s="55">
        <f>L29+M29</f>
        <v>4</v>
      </c>
      <c r="O29" s="97"/>
      <c r="P29" s="99"/>
      <c r="Q29" s="128"/>
      <c r="R29" s="69"/>
    </row>
    <row r="30" spans="1:18" s="3" customFormat="1" ht="24.95" customHeight="1">
      <c r="A30" s="113"/>
      <c r="B30" s="114"/>
      <c r="C30" s="117"/>
      <c r="D30" s="118"/>
      <c r="E30" s="114"/>
      <c r="F30" s="94"/>
      <c r="G30" s="96"/>
      <c r="H30" s="70"/>
      <c r="I30" s="188">
        <f>I29/K29</f>
        <v>0.125</v>
      </c>
      <c r="J30" s="62">
        <f>J29/K29</f>
        <v>0.875</v>
      </c>
      <c r="K30" s="57"/>
      <c r="L30" s="62">
        <f>L29/N29</f>
        <v>0.25</v>
      </c>
      <c r="M30" s="62">
        <f>M29/N29</f>
        <v>0.75</v>
      </c>
      <c r="N30" s="57"/>
      <c r="O30" s="98"/>
      <c r="P30" s="100"/>
      <c r="Q30" s="175"/>
      <c r="R30" s="70"/>
    </row>
    <row r="31" spans="1:18" s="3" customFormat="1" ht="24.95" customHeight="1">
      <c r="A31" s="119"/>
      <c r="B31" s="112"/>
      <c r="C31" s="115" t="s">
        <v>63</v>
      </c>
      <c r="D31" s="116"/>
      <c r="E31" s="112"/>
      <c r="F31" s="93">
        <v>50033254</v>
      </c>
      <c r="G31" s="95">
        <v>1</v>
      </c>
      <c r="H31" s="176" t="s">
        <v>25</v>
      </c>
      <c r="I31" s="189">
        <v>1</v>
      </c>
      <c r="J31" s="58">
        <v>7</v>
      </c>
      <c r="K31" s="60">
        <f>I31+J31</f>
        <v>8</v>
      </c>
      <c r="L31" s="61">
        <v>1</v>
      </c>
      <c r="M31" s="58">
        <v>3</v>
      </c>
      <c r="N31" s="55">
        <f>L31+M31</f>
        <v>4</v>
      </c>
      <c r="O31" s="97"/>
      <c r="P31" s="99"/>
      <c r="Q31" s="128"/>
      <c r="R31" s="69"/>
    </row>
    <row r="32" spans="1:18" s="3" customFormat="1" ht="24.95" customHeight="1">
      <c r="A32" s="113"/>
      <c r="B32" s="114"/>
      <c r="C32" s="117"/>
      <c r="D32" s="118"/>
      <c r="E32" s="114"/>
      <c r="F32" s="94"/>
      <c r="G32" s="96"/>
      <c r="H32" s="70"/>
      <c r="I32" s="188">
        <f>I31/K31</f>
        <v>0.125</v>
      </c>
      <c r="J32" s="62">
        <f>J31/K31</f>
        <v>0.875</v>
      </c>
      <c r="K32" s="57"/>
      <c r="L32" s="62">
        <f>L31/N31</f>
        <v>0.25</v>
      </c>
      <c r="M32" s="62">
        <f>M31/N31</f>
        <v>0.75</v>
      </c>
      <c r="N32" s="57"/>
      <c r="O32" s="98"/>
      <c r="P32" s="100"/>
      <c r="Q32" s="175"/>
      <c r="R32" s="70"/>
    </row>
    <row r="33" spans="1:19" s="3" customFormat="1" ht="24.95" customHeight="1">
      <c r="A33" s="120"/>
      <c r="B33" s="112"/>
      <c r="C33" s="121"/>
      <c r="D33" s="116"/>
      <c r="E33" s="112"/>
      <c r="F33" s="93"/>
      <c r="G33" s="95"/>
      <c r="H33" s="69"/>
      <c r="I33" s="189">
        <v>1</v>
      </c>
      <c r="J33" s="58">
        <v>7</v>
      </c>
      <c r="K33" s="60">
        <f>I33+J33</f>
        <v>8</v>
      </c>
      <c r="L33" s="61">
        <v>1</v>
      </c>
      <c r="M33" s="58">
        <v>3</v>
      </c>
      <c r="N33" s="55">
        <f>L33+M33</f>
        <v>4</v>
      </c>
      <c r="O33" s="97"/>
      <c r="P33" s="99"/>
      <c r="Q33" s="128"/>
      <c r="R33" s="69"/>
    </row>
    <row r="34" spans="1:19" s="3" customFormat="1" ht="24.95" customHeight="1">
      <c r="A34" s="113"/>
      <c r="B34" s="114"/>
      <c r="C34" s="117"/>
      <c r="D34" s="118"/>
      <c r="E34" s="114"/>
      <c r="F34" s="94"/>
      <c r="G34" s="96"/>
      <c r="H34" s="70"/>
      <c r="I34" s="188">
        <f>I33/K33</f>
        <v>0.125</v>
      </c>
      <c r="J34" s="62">
        <f>J33/K33</f>
        <v>0.875</v>
      </c>
      <c r="K34" s="57"/>
      <c r="L34" s="62">
        <f>L33/N33</f>
        <v>0.25</v>
      </c>
      <c r="M34" s="62">
        <f>M33/N33</f>
        <v>0.75</v>
      </c>
      <c r="N34" s="57"/>
      <c r="O34" s="98"/>
      <c r="P34" s="100"/>
      <c r="Q34" s="175"/>
      <c r="R34" s="70"/>
    </row>
    <row r="35" spans="1:19" s="3" customFormat="1" ht="24.95" customHeight="1">
      <c r="A35" s="120"/>
      <c r="B35" s="112"/>
      <c r="C35" s="121"/>
      <c r="D35" s="116"/>
      <c r="E35" s="112"/>
      <c r="F35" s="93"/>
      <c r="G35" s="95"/>
      <c r="H35" s="69"/>
      <c r="I35" s="189">
        <v>1</v>
      </c>
      <c r="J35" s="58">
        <v>7</v>
      </c>
      <c r="K35" s="60">
        <f>I35+J35</f>
        <v>8</v>
      </c>
      <c r="L35" s="61">
        <v>1</v>
      </c>
      <c r="M35" s="58">
        <v>3</v>
      </c>
      <c r="N35" s="55">
        <f>L35+M35</f>
        <v>4</v>
      </c>
      <c r="O35" s="97"/>
      <c r="P35" s="99"/>
      <c r="Q35" s="128"/>
      <c r="R35" s="69"/>
    </row>
    <row r="36" spans="1:19" s="3" customFormat="1" ht="24.95" customHeight="1">
      <c r="A36" s="113"/>
      <c r="B36" s="114"/>
      <c r="C36" s="117"/>
      <c r="D36" s="118"/>
      <c r="E36" s="114"/>
      <c r="F36" s="94"/>
      <c r="G36" s="96"/>
      <c r="H36" s="70"/>
      <c r="I36" s="188">
        <f>I35/K35</f>
        <v>0.125</v>
      </c>
      <c r="J36" s="62">
        <f>J35/K35</f>
        <v>0.875</v>
      </c>
      <c r="K36" s="57"/>
      <c r="L36" s="62">
        <f>L35/N35</f>
        <v>0.25</v>
      </c>
      <c r="M36" s="62">
        <f>M35/N35</f>
        <v>0.75</v>
      </c>
      <c r="N36" s="57"/>
      <c r="O36" s="98"/>
      <c r="P36" s="100"/>
      <c r="Q36" s="175"/>
      <c r="R36" s="70"/>
    </row>
    <row r="37" spans="1:19" s="3" customFormat="1" ht="24.95" customHeight="1">
      <c r="A37" s="71"/>
      <c r="B37" s="72"/>
      <c r="C37" s="75"/>
      <c r="D37" s="76"/>
      <c r="E37" s="72"/>
      <c r="F37" s="79"/>
      <c r="G37" s="81"/>
      <c r="H37" s="83"/>
      <c r="I37" s="189">
        <v>1</v>
      </c>
      <c r="J37" s="58">
        <v>7</v>
      </c>
      <c r="K37" s="60">
        <f>I37+J37</f>
        <v>8</v>
      </c>
      <c r="L37" s="61">
        <v>1</v>
      </c>
      <c r="M37" s="58">
        <v>3</v>
      </c>
      <c r="N37" s="55">
        <f>L37+M37</f>
        <v>4</v>
      </c>
      <c r="O37" s="85"/>
      <c r="P37" s="87"/>
      <c r="Q37" s="89"/>
      <c r="R37" s="91"/>
    </row>
    <row r="38" spans="1:19" s="3" customFormat="1" ht="24.95" customHeight="1" thickBot="1">
      <c r="A38" s="73"/>
      <c r="B38" s="74"/>
      <c r="C38" s="77"/>
      <c r="D38" s="78"/>
      <c r="E38" s="74"/>
      <c r="F38" s="80"/>
      <c r="G38" s="82"/>
      <c r="H38" s="84"/>
      <c r="I38" s="188">
        <f>I37/K37</f>
        <v>0.125</v>
      </c>
      <c r="J38" s="62">
        <f>J37/K37</f>
        <v>0.875</v>
      </c>
      <c r="K38" s="49"/>
      <c r="L38" s="62">
        <f>L37/N37</f>
        <v>0.25</v>
      </c>
      <c r="M38" s="62">
        <f>M37/N37</f>
        <v>0.75</v>
      </c>
      <c r="N38" s="49"/>
      <c r="O38" s="86"/>
      <c r="P38" s="88"/>
      <c r="Q38" s="90"/>
      <c r="R38" s="92"/>
    </row>
    <row r="39" spans="1:19" s="9" customFormat="1" ht="24.95" customHeight="1">
      <c r="A39" s="101" t="s">
        <v>4</v>
      </c>
      <c r="B39" s="102"/>
      <c r="C39" s="105">
        <f>COUNTA(C7:C38)</f>
        <v>13</v>
      </c>
      <c r="D39" s="106"/>
      <c r="E39" s="107"/>
      <c r="F39" s="50"/>
      <c r="G39" s="172"/>
      <c r="H39" s="19"/>
      <c r="I39" s="190">
        <f>SUMPRODUCT(((MOD(ROW(I7:I38),2)=1)*I7:I38))</f>
        <v>16</v>
      </c>
      <c r="J39" s="63">
        <f>SUMPRODUCT(((MOD(ROW(J7:J38),2)=1)*J7:J38))</f>
        <v>112</v>
      </c>
      <c r="K39" s="66"/>
      <c r="L39" s="63">
        <f>SUMPRODUCT(((MOD(ROW(L7:L38),2)=1)*L7:L38))</f>
        <v>16</v>
      </c>
      <c r="M39" s="63">
        <f>SUMPRODUCT(((MOD(ROW(M7:M38),2)=1)*M7:M38))</f>
        <v>48</v>
      </c>
      <c r="N39" s="66"/>
      <c r="O39" s="33"/>
      <c r="P39" s="19"/>
      <c r="Q39" s="159">
        <f>COUNTA(Q7:Q38)</f>
        <v>1</v>
      </c>
      <c r="R39" s="155">
        <f>COUNTA(R7:R38)</f>
        <v>3</v>
      </c>
    </row>
    <row r="40" spans="1:19" s="5" customFormat="1" ht="24.95" customHeight="1" thickBot="1">
      <c r="A40" s="103"/>
      <c r="B40" s="104"/>
      <c r="C40" s="108"/>
      <c r="D40" s="109"/>
      <c r="E40" s="110"/>
      <c r="F40" s="51"/>
      <c r="G40" s="173"/>
      <c r="H40" s="18"/>
      <c r="I40" s="191">
        <f>SUMPRODUCT(((MOD(ROW(I7:I38),2)=0)*I7:I38))/(COUNTA(I7:I38)/2)</f>
        <v>0.125</v>
      </c>
      <c r="J40" s="67">
        <f>SUMPRODUCT(((MOD(ROW(J7:J38),2)=0)*J7:J38))/(COUNTA(J7:J38)/2)</f>
        <v>0.875</v>
      </c>
      <c r="K40" s="68"/>
      <c r="L40" s="67">
        <f>SUMPRODUCT(((MOD(ROW(L7:L38),2)=0)*L7:L38))/(COUNTA(L7:L38)/2)</f>
        <v>0.25</v>
      </c>
      <c r="M40" s="67">
        <f>SUMPRODUCT(((MOD(ROW(M7:M38),2)=0)*M7:M38))/(COUNTA(M7:M38)/2)</f>
        <v>0.75</v>
      </c>
      <c r="N40" s="68"/>
      <c r="O40" s="34"/>
      <c r="P40" s="18"/>
      <c r="Q40" s="160"/>
      <c r="R40" s="156"/>
    </row>
    <row r="41" spans="1:19" s="6" customFormat="1" ht="24.95" customHeight="1" thickTop="1">
      <c r="E41" s="8"/>
      <c r="F41" s="11"/>
      <c r="G41" s="11"/>
      <c r="H41" s="11"/>
      <c r="I41" s="192"/>
      <c r="J41" s="12"/>
      <c r="K41" s="13"/>
      <c r="L41" s="12"/>
      <c r="M41" s="12"/>
      <c r="N41" s="13"/>
      <c r="O41" s="13"/>
      <c r="P41" s="11"/>
      <c r="Q41" s="13"/>
      <c r="R41" s="13"/>
    </row>
    <row r="42" spans="1:19" s="9" customFormat="1" ht="24.95" customHeight="1">
      <c r="A42" s="8"/>
      <c r="B42" s="8"/>
      <c r="C42" s="8"/>
      <c r="D42" s="8"/>
      <c r="E42" s="2"/>
      <c r="F42" s="1"/>
      <c r="G42" s="1"/>
      <c r="H42" s="1"/>
      <c r="I42" s="193"/>
      <c r="J42" s="10"/>
      <c r="K42" s="1"/>
      <c r="L42" s="10"/>
      <c r="M42" s="10"/>
      <c r="N42" s="1"/>
      <c r="O42" s="1"/>
      <c r="P42" s="1"/>
      <c r="Q42" s="1"/>
    </row>
    <row r="43" spans="1:19" s="9" customFormat="1" ht="24.95" customHeight="1">
      <c r="A43" s="8"/>
      <c r="B43" s="8"/>
      <c r="C43" s="8"/>
      <c r="D43" s="8"/>
      <c r="E43" s="8"/>
      <c r="F43" s="1"/>
      <c r="G43" s="1"/>
      <c r="H43" s="1"/>
      <c r="I43" s="194"/>
      <c r="J43" s="10"/>
      <c r="K43" s="1"/>
      <c r="L43" s="10"/>
      <c r="M43" s="10"/>
      <c r="N43" s="1"/>
      <c r="O43" s="1"/>
      <c r="P43" s="1"/>
      <c r="Q43" s="1"/>
    </row>
    <row r="44" spans="1:19" s="9" customFormat="1" ht="24.95" customHeight="1">
      <c r="A44" s="8"/>
      <c r="B44" s="8"/>
      <c r="C44" s="8"/>
      <c r="D44" s="8"/>
      <c r="E44" s="2"/>
      <c r="F44" s="1"/>
      <c r="G44" s="1"/>
      <c r="H44" s="1"/>
      <c r="I44" s="194"/>
      <c r="J44" s="10"/>
      <c r="K44" s="1"/>
      <c r="L44" s="10"/>
      <c r="M44" s="10"/>
      <c r="N44" s="1"/>
      <c r="O44" s="1"/>
      <c r="P44" s="1"/>
      <c r="Q44" s="1"/>
      <c r="S44" s="36"/>
    </row>
    <row r="45" spans="1:19" ht="24.95" customHeight="1">
      <c r="E45" s="8"/>
    </row>
    <row r="46" spans="1:19" ht="24.95" customHeight="1"/>
    <row r="47" spans="1:19" ht="24.95" customHeight="1">
      <c r="E47" s="8"/>
    </row>
    <row r="48" spans="1:19" ht="24.95" customHeight="1"/>
    <row r="49" spans="5:5" ht="24.95" customHeight="1">
      <c r="E49" s="8"/>
    </row>
    <row r="50" spans="5:5" ht="24.95" customHeight="1"/>
    <row r="51" spans="5:5" ht="24.95" customHeight="1">
      <c r="E51" s="8"/>
    </row>
    <row r="52" spans="5:5" ht="24.95" customHeight="1"/>
    <row r="53" spans="5:5" ht="24.95" customHeight="1">
      <c r="E53" s="8"/>
    </row>
    <row r="54" spans="5:5" ht="24.95" customHeight="1"/>
    <row r="55" spans="5:5" ht="24.95" customHeight="1"/>
    <row r="56" spans="5:5" ht="24.95" customHeight="1"/>
    <row r="57" spans="5:5" ht="24.95" customHeight="1"/>
    <row r="58" spans="5:5" ht="24.95" customHeight="1"/>
    <row r="59" spans="5:5" ht="24.95" customHeight="1"/>
    <row r="60" spans="5:5" ht="24.95" customHeight="1"/>
    <row r="61" spans="5:5" ht="24.95" customHeight="1"/>
    <row r="62" spans="5:5" ht="24.95" customHeight="1"/>
    <row r="63" spans="5:5" ht="24.95" customHeight="1"/>
    <row r="64" spans="5:5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  <row r="95" ht="24.95" customHeight="1"/>
    <row r="96" ht="24.95" customHeight="1"/>
    <row r="97" ht="24.95" customHeight="1"/>
    <row r="98" ht="24.95" customHeight="1"/>
    <row r="99" ht="24.95" customHeight="1"/>
    <row r="100" ht="24.95" customHeight="1"/>
    <row r="101" ht="24.95" customHeight="1"/>
    <row r="102" ht="24.95" customHeight="1"/>
    <row r="103" ht="24.95" customHeight="1"/>
    <row r="104" ht="24.95" customHeight="1"/>
    <row r="105" ht="24.95" customHeight="1"/>
    <row r="106" ht="24.95" customHeight="1"/>
    <row r="107" ht="24.95" customHeight="1"/>
    <row r="108" ht="24.95" customHeight="1"/>
    <row r="109" ht="24.95" customHeight="1"/>
    <row r="110" ht="24.95" customHeight="1"/>
    <row r="111" ht="24.95" customHeight="1"/>
    <row r="112" ht="24.95" customHeight="1"/>
    <row r="113" ht="24.95" customHeight="1"/>
    <row r="114" ht="24.95" customHeight="1"/>
    <row r="115" ht="24.95" customHeight="1"/>
    <row r="116" ht="24.95" customHeight="1"/>
    <row r="117" ht="24.95" customHeight="1"/>
    <row r="118" ht="24.95" customHeight="1"/>
    <row r="119" ht="24.95" customHeight="1"/>
    <row r="120" ht="24.95" customHeight="1"/>
    <row r="121" ht="24.95" customHeight="1"/>
    <row r="122" ht="24.95" customHeight="1"/>
    <row r="123" ht="24.95" customHeight="1"/>
    <row r="124" ht="24.95" customHeight="1"/>
  </sheetData>
  <mergeCells count="164">
    <mergeCell ref="O23:O24"/>
    <mergeCell ref="P23:P24"/>
    <mergeCell ref="Q23:Q24"/>
    <mergeCell ref="R23:R24"/>
    <mergeCell ref="A23:B24"/>
    <mergeCell ref="C23:E24"/>
    <mergeCell ref="F23:F24"/>
    <mergeCell ref="G23:G24"/>
    <mergeCell ref="H23:H24"/>
    <mergeCell ref="O19:O20"/>
    <mergeCell ref="P19:P20"/>
    <mergeCell ref="Q19:Q20"/>
    <mergeCell ref="R19:R20"/>
    <mergeCell ref="A21:B22"/>
    <mergeCell ref="C21:E22"/>
    <mergeCell ref="F21:F22"/>
    <mergeCell ref="G21:G22"/>
    <mergeCell ref="H21:H22"/>
    <mergeCell ref="O21:O22"/>
    <mergeCell ref="P21:P22"/>
    <mergeCell ref="Q21:Q22"/>
    <mergeCell ref="R21:R22"/>
    <mergeCell ref="A19:B20"/>
    <mergeCell ref="C19:E20"/>
    <mergeCell ref="F19:F20"/>
    <mergeCell ref="G19:G20"/>
    <mergeCell ref="H19:H20"/>
    <mergeCell ref="O15:O16"/>
    <mergeCell ref="P15:P16"/>
    <mergeCell ref="Q15:Q16"/>
    <mergeCell ref="R15:R16"/>
    <mergeCell ref="A17:B18"/>
    <mergeCell ref="C17:E18"/>
    <mergeCell ref="F17:F18"/>
    <mergeCell ref="G17:G18"/>
    <mergeCell ref="H17:H18"/>
    <mergeCell ref="O17:O18"/>
    <mergeCell ref="P17:P18"/>
    <mergeCell ref="Q17:Q18"/>
    <mergeCell ref="R17:R18"/>
    <mergeCell ref="Q29:Q30"/>
    <mergeCell ref="R29:R30"/>
    <mergeCell ref="A13:B14"/>
    <mergeCell ref="C13:E14"/>
    <mergeCell ref="F13:F14"/>
    <mergeCell ref="G13:G14"/>
    <mergeCell ref="H13:H14"/>
    <mergeCell ref="O13:O14"/>
    <mergeCell ref="P13:P14"/>
    <mergeCell ref="Q13:Q14"/>
    <mergeCell ref="R13:R14"/>
    <mergeCell ref="A15:B16"/>
    <mergeCell ref="C15:E16"/>
    <mergeCell ref="F15:F16"/>
    <mergeCell ref="G15:G16"/>
    <mergeCell ref="H15:H16"/>
    <mergeCell ref="F29:F30"/>
    <mergeCell ref="G29:G30"/>
    <mergeCell ref="H29:H30"/>
    <mergeCell ref="O29:O30"/>
    <mergeCell ref="P29:P30"/>
    <mergeCell ref="Q25:Q26"/>
    <mergeCell ref="R25:R26"/>
    <mergeCell ref="A27:B28"/>
    <mergeCell ref="F27:F28"/>
    <mergeCell ref="G27:G28"/>
    <mergeCell ref="H27:H28"/>
    <mergeCell ref="O27:O28"/>
    <mergeCell ref="P27:P28"/>
    <mergeCell ref="Q27:Q28"/>
    <mergeCell ref="R27:R28"/>
    <mergeCell ref="F25:F26"/>
    <mergeCell ref="G25:G26"/>
    <mergeCell ref="H25:H26"/>
    <mergeCell ref="O25:O26"/>
    <mergeCell ref="P25:P26"/>
    <mergeCell ref="Q31:Q32"/>
    <mergeCell ref="R31:R32"/>
    <mergeCell ref="A33:B34"/>
    <mergeCell ref="C33:E34"/>
    <mergeCell ref="F33:F34"/>
    <mergeCell ref="G33:G34"/>
    <mergeCell ref="H33:H34"/>
    <mergeCell ref="O33:O34"/>
    <mergeCell ref="P33:P34"/>
    <mergeCell ref="Q33:Q34"/>
    <mergeCell ref="R33:R34"/>
    <mergeCell ref="F31:F32"/>
    <mergeCell ref="G31:G32"/>
    <mergeCell ref="H31:H32"/>
    <mergeCell ref="O31:O32"/>
    <mergeCell ref="P31:P32"/>
    <mergeCell ref="R39:R40"/>
    <mergeCell ref="K4:K5"/>
    <mergeCell ref="Q39:Q40"/>
    <mergeCell ref="F4:F5"/>
    <mergeCell ref="H4:H5"/>
    <mergeCell ref="I4:J4"/>
    <mergeCell ref="O7:O8"/>
    <mergeCell ref="P7:P8"/>
    <mergeCell ref="Q7:Q8"/>
    <mergeCell ref="L4:M4"/>
    <mergeCell ref="N4:N5"/>
    <mergeCell ref="O4:O5"/>
    <mergeCell ref="Q4:R4"/>
    <mergeCell ref="G7:G8"/>
    <mergeCell ref="G9:G10"/>
    <mergeCell ref="G39:G40"/>
    <mergeCell ref="Q11:Q12"/>
    <mergeCell ref="R11:R12"/>
    <mergeCell ref="F11:F12"/>
    <mergeCell ref="G11:G12"/>
    <mergeCell ref="H11:H12"/>
    <mergeCell ref="O11:O12"/>
    <mergeCell ref="P11:P12"/>
    <mergeCell ref="Q35:Q36"/>
    <mergeCell ref="A1:R1"/>
    <mergeCell ref="A2:R2"/>
    <mergeCell ref="Q9:Q10"/>
    <mergeCell ref="R9:R10"/>
    <mergeCell ref="R7:R8"/>
    <mergeCell ref="A6:R6"/>
    <mergeCell ref="F9:F10"/>
    <mergeCell ref="H9:H10"/>
    <mergeCell ref="O9:O10"/>
    <mergeCell ref="P9:P10"/>
    <mergeCell ref="A4:B5"/>
    <mergeCell ref="C4:E5"/>
    <mergeCell ref="F7:F8"/>
    <mergeCell ref="H7:H8"/>
    <mergeCell ref="P4:P5"/>
    <mergeCell ref="G4:G5"/>
    <mergeCell ref="A39:B40"/>
    <mergeCell ref="C39:E40"/>
    <mergeCell ref="A7:B8"/>
    <mergeCell ref="C7:E8"/>
    <mergeCell ref="A9:B10"/>
    <mergeCell ref="C9:E10"/>
    <mergeCell ref="A11:B12"/>
    <mergeCell ref="C11:E12"/>
    <mergeCell ref="A35:B36"/>
    <mergeCell ref="C35:E36"/>
    <mergeCell ref="A31:B32"/>
    <mergeCell ref="C31:E32"/>
    <mergeCell ref="A25:B26"/>
    <mergeCell ref="C25:E26"/>
    <mergeCell ref="A29:B30"/>
    <mergeCell ref="C29:E30"/>
    <mergeCell ref="C27:E28"/>
    <mergeCell ref="R35:R36"/>
    <mergeCell ref="A37:B38"/>
    <mergeCell ref="C37:E38"/>
    <mergeCell ref="F37:F38"/>
    <mergeCell ref="G37:G38"/>
    <mergeCell ref="H37:H38"/>
    <mergeCell ref="O37:O38"/>
    <mergeCell ref="P37:P38"/>
    <mergeCell ref="Q37:Q38"/>
    <mergeCell ref="R37:R38"/>
    <mergeCell ref="F35:F36"/>
    <mergeCell ref="G35:G36"/>
    <mergeCell ref="H35:H36"/>
    <mergeCell ref="O35:O36"/>
    <mergeCell ref="P35:P36"/>
  </mergeCells>
  <printOptions horizontalCentered="1"/>
  <pageMargins left="0" right="0" top="0.39370078740157483" bottom="0.78740157480314965" header="0.31496062992125984" footer="0.39370078740157483"/>
  <pageSetup paperSize="9" scale="68" orientation="landscape" cellComments="asDisplayed" r:id="rId1"/>
  <headerFooter>
    <oddFooter>&amp;L&amp;"Calibri,Normal"&amp;9- &amp;N -&amp;C&amp;"Calibri,Normal"&amp;9Monitoring de l'égalité - Processus de recrutement - DEUS&amp;R&amp;"Calibri,Normal"&amp;9&amp;D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J133"/>
  <sheetViews>
    <sheetView workbookViewId="0">
      <selection activeCell="D5" sqref="D5"/>
    </sheetView>
  </sheetViews>
  <sheetFormatPr baseColWidth="10" defaultRowHeight="15.95" customHeight="1"/>
  <cols>
    <col min="1" max="1" width="20.7109375" style="2" customWidth="1"/>
    <col min="2" max="2" width="25.7109375" style="2" customWidth="1"/>
    <col min="3" max="5" width="11.7109375" style="2" customWidth="1"/>
    <col min="6" max="6" width="13.7109375" style="2" customWidth="1"/>
    <col min="7" max="7" width="11.7109375" style="2" customWidth="1"/>
    <col min="8" max="8" width="12.7109375" style="2" customWidth="1"/>
    <col min="9" max="9" width="10.7109375" style="2" customWidth="1"/>
    <col min="10" max="16384" width="11.42578125" style="2"/>
  </cols>
  <sheetData>
    <row r="1" spans="1:10" ht="20.100000000000001" customHeight="1">
      <c r="A1" s="183" t="s">
        <v>19</v>
      </c>
      <c r="B1" s="183"/>
      <c r="C1" s="183"/>
      <c r="D1" s="14"/>
      <c r="E1" s="14"/>
      <c r="F1" s="14"/>
      <c r="G1" s="14"/>
      <c r="H1" s="14"/>
      <c r="I1" s="14"/>
      <c r="J1" s="14"/>
    </row>
    <row r="2" spans="1:10" ht="20.100000000000001" customHeight="1">
      <c r="A2" s="183" t="s">
        <v>11</v>
      </c>
      <c r="B2" s="183"/>
      <c r="C2" s="183"/>
      <c r="D2" s="14"/>
      <c r="E2" s="14"/>
      <c r="F2" s="14"/>
      <c r="G2" s="14"/>
      <c r="H2" s="14"/>
      <c r="I2" s="14"/>
      <c r="J2" s="14"/>
    </row>
    <row r="3" spans="1:10" ht="20.100000000000001" customHeight="1">
      <c r="A3" s="183" t="s">
        <v>22</v>
      </c>
      <c r="B3" s="183"/>
      <c r="C3" s="183"/>
      <c r="D3" s="14"/>
      <c r="E3" s="14"/>
      <c r="F3" s="14"/>
      <c r="G3" s="14"/>
      <c r="H3" s="14"/>
      <c r="I3" s="14"/>
      <c r="J3" s="14"/>
    </row>
    <row r="4" spans="1:10" ht="20.100000000000001" customHeight="1">
      <c r="A4" s="14"/>
      <c r="B4" s="14"/>
      <c r="C4" s="14"/>
      <c r="D4" s="14"/>
      <c r="E4" s="14"/>
      <c r="F4" s="14"/>
      <c r="G4" s="14"/>
      <c r="H4" s="14"/>
      <c r="I4" s="14"/>
      <c r="J4" s="14"/>
    </row>
    <row r="5" spans="1:10" s="9" customFormat="1" ht="20.100000000000001" customHeight="1">
      <c r="A5" s="184"/>
      <c r="B5" s="184"/>
      <c r="C5" s="184"/>
      <c r="D5" s="10"/>
      <c r="E5" s="10"/>
      <c r="F5" s="15"/>
      <c r="G5" s="15"/>
      <c r="H5" s="15"/>
      <c r="I5" s="15"/>
    </row>
    <row r="6" spans="1:10" s="9" customFormat="1" ht="20.100000000000001" customHeight="1">
      <c r="C6" s="15"/>
      <c r="D6" s="10"/>
      <c r="E6" s="10"/>
      <c r="F6" s="15"/>
      <c r="G6" s="15"/>
      <c r="H6" s="15"/>
      <c r="I6" s="15"/>
    </row>
    <row r="7" spans="1:10" s="9" customFormat="1" ht="39.950000000000003" customHeight="1">
      <c r="B7" s="27" t="s">
        <v>6</v>
      </c>
      <c r="C7" s="28" t="s">
        <v>17</v>
      </c>
      <c r="D7" s="10"/>
      <c r="E7" s="10"/>
      <c r="F7" s="15"/>
      <c r="G7" s="15"/>
      <c r="H7" s="15"/>
      <c r="I7" s="15"/>
    </row>
    <row r="8" spans="1:10" s="3" customFormat="1" ht="24.95" customHeight="1">
      <c r="A8" s="16" t="s">
        <v>13</v>
      </c>
      <c r="B8" s="24">
        <f>'Monitorig-Recrutement'!I39</f>
        <v>16</v>
      </c>
      <c r="C8" s="25">
        <f>'Monitorig-Recrutement'!I40</f>
        <v>0.125</v>
      </c>
    </row>
    <row r="9" spans="1:10" s="3" customFormat="1" ht="24.95" customHeight="1">
      <c r="A9" s="16" t="s">
        <v>14</v>
      </c>
      <c r="B9" s="24">
        <f>'Monitorig-Recrutement'!J39</f>
        <v>112</v>
      </c>
      <c r="C9" s="26">
        <f>'Monitorig-Recrutement'!J40</f>
        <v>0.875</v>
      </c>
    </row>
    <row r="10" spans="1:10" s="3" customFormat="1" ht="24.95" customHeight="1">
      <c r="A10" s="30" t="s">
        <v>4</v>
      </c>
      <c r="B10" s="31">
        <f>SUM(B8:B9)</f>
        <v>128</v>
      </c>
      <c r="C10" s="20"/>
    </row>
    <row r="11" spans="1:10" s="3" customFormat="1" ht="24.95" customHeight="1">
      <c r="A11" s="15"/>
      <c r="B11" s="22"/>
      <c r="C11" s="20"/>
    </row>
    <row r="12" spans="1:10" s="3" customFormat="1" ht="24.95" customHeight="1">
      <c r="A12" s="17"/>
      <c r="B12" s="21"/>
    </row>
    <row r="13" spans="1:10" s="3" customFormat="1" ht="39.950000000000003" customHeight="1">
      <c r="A13" s="17"/>
      <c r="B13" s="29" t="s">
        <v>20</v>
      </c>
      <c r="C13" s="28" t="s">
        <v>17</v>
      </c>
    </row>
    <row r="14" spans="1:10" s="3" customFormat="1" ht="24.95" customHeight="1">
      <c r="A14" s="16" t="s">
        <v>13</v>
      </c>
      <c r="B14" s="24">
        <f>'Monitorig-Recrutement'!L39</f>
        <v>16</v>
      </c>
      <c r="C14" s="25">
        <f>'Monitorig-Recrutement'!L40</f>
        <v>0.25</v>
      </c>
    </row>
    <row r="15" spans="1:10" s="3" customFormat="1" ht="24.95" customHeight="1">
      <c r="A15" s="16" t="s">
        <v>14</v>
      </c>
      <c r="B15" s="24">
        <f>'Monitorig-Recrutement'!M39</f>
        <v>48</v>
      </c>
      <c r="C15" s="26">
        <f>'Monitorig-Recrutement'!M40</f>
        <v>0.75</v>
      </c>
    </row>
    <row r="16" spans="1:10" s="3" customFormat="1" ht="24.95" customHeight="1">
      <c r="A16" s="30" t="s">
        <v>4</v>
      </c>
      <c r="B16" s="31">
        <f>SUM(B14+B15)</f>
        <v>64</v>
      </c>
    </row>
    <row r="17" spans="1:3" s="3" customFormat="1" ht="24.95" customHeight="1">
      <c r="A17" s="17"/>
      <c r="B17" s="9"/>
    </row>
    <row r="18" spans="1:3" s="3" customFormat="1" ht="24.95" customHeight="1">
      <c r="A18" s="17"/>
      <c r="B18" s="21"/>
    </row>
    <row r="19" spans="1:3" s="3" customFormat="1" ht="39.950000000000003" customHeight="1">
      <c r="A19" s="17"/>
      <c r="B19" s="29" t="s">
        <v>23</v>
      </c>
      <c r="C19" s="23"/>
    </row>
    <row r="20" spans="1:3" s="3" customFormat="1" ht="24.95" customHeight="1">
      <c r="A20" s="16" t="s">
        <v>16</v>
      </c>
      <c r="B20" s="7">
        <f>'Monitorig-Recrutement'!Q39</f>
        <v>1</v>
      </c>
      <c r="C20" s="9"/>
    </row>
    <row r="21" spans="1:3" s="3" customFormat="1" ht="24.95" customHeight="1">
      <c r="A21" s="16" t="s">
        <v>15</v>
      </c>
      <c r="B21" s="7">
        <f>'Monitorig-Recrutement'!R39</f>
        <v>3</v>
      </c>
      <c r="C21" s="9"/>
    </row>
    <row r="22" spans="1:3" s="3" customFormat="1" ht="24.95" customHeight="1">
      <c r="A22" s="30" t="s">
        <v>18</v>
      </c>
      <c r="B22" s="32">
        <f>'Monitorig-Recrutement'!C39</f>
        <v>13</v>
      </c>
      <c r="C22" s="9"/>
    </row>
    <row r="23" spans="1:3" s="3" customFormat="1" ht="20.100000000000001" customHeight="1"/>
    <row r="24" spans="1:3" s="3" customFormat="1" ht="20.100000000000001" customHeight="1"/>
    <row r="25" spans="1:3" s="3" customFormat="1" ht="20.100000000000001" customHeight="1"/>
    <row r="26" spans="1:3" s="3" customFormat="1" ht="20.100000000000001" customHeight="1"/>
    <row r="27" spans="1:3" s="3" customFormat="1" ht="20.100000000000001" customHeight="1"/>
    <row r="28" spans="1:3" s="3" customFormat="1" ht="20.100000000000001" customHeight="1"/>
    <row r="29" spans="1:3" s="3" customFormat="1" ht="20.100000000000001" customHeight="1"/>
    <row r="30" spans="1:3" s="3" customFormat="1" ht="20.100000000000001" customHeight="1"/>
    <row r="31" spans="1:3" s="3" customFormat="1" ht="20.100000000000001" customHeight="1"/>
    <row r="32" spans="1:3" s="3" customFormat="1" ht="20.100000000000001" customHeight="1"/>
    <row r="33" s="3" customFormat="1" ht="20.100000000000001" customHeight="1"/>
    <row r="34" s="3" customFormat="1" ht="20.100000000000001" customHeight="1"/>
    <row r="35" s="3" customFormat="1" ht="20.100000000000001" customHeight="1"/>
    <row r="36" s="3" customFormat="1" ht="20.100000000000001" customHeight="1"/>
    <row r="37" s="3" customFormat="1" ht="20.100000000000001" customHeight="1"/>
    <row r="38" s="3" customFormat="1" ht="20.100000000000001" customHeight="1"/>
    <row r="39" s="3" customFormat="1" ht="20.100000000000001" customHeight="1"/>
    <row r="40" s="3" customFormat="1" ht="20.100000000000001" customHeight="1"/>
    <row r="41" s="3" customFormat="1" ht="20.100000000000001" customHeight="1"/>
    <row r="42" s="3" customFormat="1" ht="20.100000000000001" customHeight="1"/>
    <row r="43" s="3" customFormat="1" ht="20.100000000000001" customHeight="1"/>
    <row r="44" s="3" customFormat="1" ht="20.100000000000001" customHeight="1"/>
    <row r="45" s="3" customFormat="1" ht="20.100000000000001" customHeight="1"/>
    <row r="46" s="3" customFormat="1" ht="20.100000000000001" customHeight="1"/>
    <row r="47" s="3" customFormat="1" ht="20.100000000000001" customHeight="1"/>
    <row r="48" s="3" customFormat="1" ht="20.100000000000001" customHeight="1"/>
    <row r="49" s="3" customFormat="1" ht="20.100000000000001" customHeight="1"/>
    <row r="50" s="3" customFormat="1" ht="20.100000000000001" customHeight="1"/>
    <row r="51" s="3" customFormat="1" ht="20.100000000000001" customHeight="1"/>
    <row r="52" s="3" customFormat="1" ht="20.100000000000001" customHeight="1"/>
    <row r="53" s="3" customFormat="1" ht="20.100000000000001" customHeight="1"/>
    <row r="54" s="3" customFormat="1" ht="20.100000000000001" customHeight="1"/>
    <row r="55" s="3" customFormat="1" ht="20.100000000000001" customHeight="1"/>
    <row r="56" s="3" customFormat="1" ht="20.100000000000001" customHeight="1"/>
    <row r="57" s="3" customFormat="1" ht="20.100000000000001" customHeight="1"/>
    <row r="58" s="3" customFormat="1" ht="20.100000000000001" customHeight="1"/>
    <row r="59" s="3" customFormat="1" ht="20.100000000000001" customHeight="1"/>
    <row r="60" s="3" customFormat="1" ht="20.100000000000001" customHeight="1"/>
    <row r="61" s="3" customFormat="1" ht="20.100000000000001" customHeight="1"/>
    <row r="62" s="3" customFormat="1" ht="20.100000000000001" customHeight="1"/>
    <row r="63" s="3" customFormat="1" ht="20.100000000000001" customHeight="1"/>
    <row r="64" s="3" customFormat="1" ht="20.100000000000001" customHeight="1"/>
    <row r="65" s="3" customFormat="1" ht="20.100000000000001" customHeight="1"/>
    <row r="66" s="3" customFormat="1" ht="20.100000000000001" customHeight="1"/>
    <row r="67" s="3" customFormat="1" ht="20.100000000000001" customHeight="1"/>
    <row r="68" s="3" customFormat="1" ht="20.100000000000001" customHeight="1"/>
    <row r="69" s="3" customFormat="1" ht="20.100000000000001" customHeight="1"/>
    <row r="70" s="3" customFormat="1" ht="20.100000000000001" customHeight="1"/>
    <row r="71" s="3" customFormat="1" ht="20.100000000000001" customHeight="1"/>
    <row r="72" s="3" customFormat="1" ht="20.100000000000001" customHeight="1"/>
    <row r="73" s="3" customFormat="1" ht="20.100000000000001" customHeight="1"/>
    <row r="74" s="3" customFormat="1" ht="20.100000000000001" customHeight="1"/>
    <row r="75" s="3" customFormat="1" ht="20.100000000000001" customHeight="1"/>
    <row r="76" s="3" customFormat="1" ht="20.100000000000001" customHeight="1"/>
    <row r="77" s="3" customFormat="1" ht="20.100000000000001" customHeight="1"/>
    <row r="78" s="3" customFormat="1" ht="20.100000000000001" customHeight="1"/>
    <row r="79" s="3" customFormat="1" ht="20.100000000000001" customHeight="1"/>
    <row r="80" s="3" customFormat="1" ht="20.100000000000001" customHeight="1"/>
    <row r="81" s="3" customFormat="1" ht="20.100000000000001" customHeight="1"/>
    <row r="82" s="3" customFormat="1" ht="20.100000000000001" customHeight="1"/>
    <row r="83" s="3" customFormat="1" ht="20.100000000000001" customHeight="1"/>
    <row r="84" s="3" customFormat="1" ht="20.100000000000001" customHeight="1"/>
    <row r="85" s="3" customFormat="1" ht="20.100000000000001" customHeight="1"/>
    <row r="86" s="3" customFormat="1" ht="20.100000000000001" customHeight="1"/>
    <row r="87" s="3" customFormat="1" ht="20.100000000000001" customHeight="1"/>
    <row r="88" s="3" customFormat="1" ht="20.100000000000001" customHeight="1"/>
    <row r="89" s="3" customFormat="1" ht="20.100000000000001" customHeight="1"/>
    <row r="90" s="3" customFormat="1" ht="20.100000000000001" customHeight="1"/>
    <row r="91" s="3" customFormat="1" ht="20.100000000000001" customHeight="1"/>
    <row r="92" s="3" customFormat="1" ht="20.100000000000001" customHeight="1"/>
    <row r="93" s="3" customFormat="1" ht="20.100000000000001" customHeight="1"/>
    <row r="94" s="3" customFormat="1" ht="20.100000000000001" customHeight="1"/>
    <row r="95" s="3" customFormat="1" ht="20.100000000000001" customHeight="1"/>
    <row r="96" s="3" customFormat="1" ht="20.100000000000001" customHeight="1"/>
    <row r="97" s="3" customFormat="1" ht="20.100000000000001" customHeight="1"/>
    <row r="98" s="3" customFormat="1" ht="20.100000000000001" customHeight="1"/>
    <row r="99" s="3" customFormat="1" ht="20.100000000000001" customHeight="1"/>
    <row r="100" s="3" customFormat="1" ht="20.100000000000001" customHeight="1"/>
    <row r="101" s="3" customFormat="1" ht="20.100000000000001" customHeight="1"/>
    <row r="102" s="3" customFormat="1" ht="20.100000000000001" customHeight="1"/>
    <row r="103" s="3" customFormat="1" ht="20.100000000000001" customHeight="1"/>
    <row r="104" s="3" customFormat="1" ht="20.100000000000001" customHeight="1"/>
    <row r="105" s="3" customFormat="1" ht="20.100000000000001" customHeight="1"/>
    <row r="106" s="3" customFormat="1" ht="20.100000000000001" customHeight="1"/>
    <row r="107" s="3" customFormat="1" ht="20.100000000000001" customHeight="1"/>
    <row r="108" s="3" customFormat="1" ht="20.100000000000001" customHeight="1"/>
    <row r="109" s="3" customFormat="1" ht="20.100000000000001" customHeight="1"/>
    <row r="110" s="3" customFormat="1" ht="20.100000000000001" customHeight="1"/>
    <row r="111" s="3" customFormat="1" ht="20.100000000000001" customHeight="1"/>
    <row r="112" s="3" customFormat="1" ht="20.100000000000001" customHeight="1"/>
    <row r="113" s="3" customFormat="1" ht="20.100000000000001" customHeight="1"/>
    <row r="114" s="3" customFormat="1" ht="20.100000000000001" customHeight="1"/>
    <row r="115" s="3" customFormat="1" ht="20.100000000000001" customHeight="1"/>
    <row r="116" s="3" customFormat="1" ht="20.100000000000001" customHeight="1"/>
    <row r="117" s="3" customFormat="1" ht="20.100000000000001" customHeight="1"/>
    <row r="118" s="3" customFormat="1" ht="20.100000000000001" customHeight="1"/>
    <row r="119" s="3" customFormat="1" ht="20.100000000000001" customHeight="1"/>
    <row r="120" s="3" customFormat="1" ht="20.100000000000001" customHeight="1"/>
    <row r="121" s="3" customFormat="1" ht="20.100000000000001" customHeight="1"/>
    <row r="122" s="3" customFormat="1" ht="20.100000000000001" customHeight="1"/>
    <row r="123" s="3" customFormat="1" ht="20.100000000000001" customHeight="1"/>
    <row r="124" s="3" customFormat="1" ht="20.100000000000001" customHeight="1"/>
    <row r="125" s="3" customFormat="1" ht="20.100000000000001" customHeight="1"/>
    <row r="126" s="3" customFormat="1" ht="20.100000000000001" customHeight="1"/>
    <row r="127" s="3" customFormat="1" ht="20.100000000000001" customHeight="1"/>
    <row r="128" s="3" customFormat="1" ht="20.100000000000001" customHeight="1"/>
    <row r="129" s="3" customFormat="1" ht="20.100000000000001" customHeight="1"/>
    <row r="130" s="3" customFormat="1" ht="20.100000000000001" customHeight="1"/>
    <row r="131" s="3" customFormat="1" ht="20.100000000000001" customHeight="1"/>
    <row r="132" s="3" customFormat="1" ht="20.100000000000001" customHeight="1"/>
    <row r="133" s="3" customFormat="1" ht="20.100000000000001" customHeight="1"/>
  </sheetData>
  <mergeCells count="4">
    <mergeCell ref="A1:C1"/>
    <mergeCell ref="A2:C2"/>
    <mergeCell ref="A3:C3"/>
    <mergeCell ref="A5:C5"/>
  </mergeCells>
  <printOptions horizontalCentered="1"/>
  <pageMargins left="0.78740157480314965" right="0.78740157480314965" top="0.39370078740157483" bottom="0.78740157480314965" header="0.31496062992125984" footer="0.39370078740157483"/>
  <pageSetup paperSize="9" orientation="portrait" cellComments="asDisplayed" r:id="rId1"/>
  <headerFooter>
    <oddFooter>&amp;L&amp;"Calibri,Normal"&amp;9- &amp;N -&amp;C&amp;"Calibri,Normal"&amp;9Récapitulation - Monitoring de l'égalité - Processus de recrutement - DEUS&amp;R&amp;"-,Normal"&amp;9&amp;D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C28"/>
  <sheetViews>
    <sheetView workbookViewId="0"/>
  </sheetViews>
  <sheetFormatPr baseColWidth="10" defaultRowHeight="15"/>
  <cols>
    <col min="1" max="1" width="72.42578125" style="2" bestFit="1" customWidth="1"/>
    <col min="2" max="16384" width="11.42578125" style="2"/>
  </cols>
  <sheetData>
    <row r="1" spans="1:3" s="3" customFormat="1" ht="20.100000000000001" customHeight="1" thickBot="1">
      <c r="A1" s="64" t="s">
        <v>53</v>
      </c>
    </row>
    <row r="2" spans="1:3" s="3" customFormat="1" ht="20.100000000000001" customHeight="1" thickTop="1">
      <c r="A2" s="54" t="s">
        <v>54</v>
      </c>
      <c r="B2" s="40"/>
      <c r="C2" s="39"/>
    </row>
    <row r="3" spans="1:3" s="3" customFormat="1" ht="20.100000000000001" customHeight="1">
      <c r="A3" s="53" t="s">
        <v>27</v>
      </c>
    </row>
    <row r="4" spans="1:3" s="3" customFormat="1" ht="20.100000000000001" customHeight="1">
      <c r="A4" s="53" t="s">
        <v>41</v>
      </c>
    </row>
    <row r="5" spans="1:3" s="3" customFormat="1" ht="20.100000000000001" customHeight="1">
      <c r="A5" s="53" t="s">
        <v>42</v>
      </c>
    </row>
    <row r="6" spans="1:3" s="3" customFormat="1" ht="20.100000000000001" customHeight="1">
      <c r="A6" s="53" t="s">
        <v>43</v>
      </c>
    </row>
    <row r="7" spans="1:3" s="3" customFormat="1" ht="20.100000000000001" customHeight="1">
      <c r="A7" s="53" t="s">
        <v>55</v>
      </c>
    </row>
    <row r="8" spans="1:3" s="3" customFormat="1" ht="20.100000000000001" customHeight="1">
      <c r="A8" s="53" t="s">
        <v>56</v>
      </c>
    </row>
    <row r="9" spans="1:3" s="3" customFormat="1" ht="20.100000000000001" customHeight="1">
      <c r="A9" s="53" t="s">
        <v>57</v>
      </c>
    </row>
    <row r="10" spans="1:3" s="3" customFormat="1" ht="20.100000000000001" customHeight="1">
      <c r="A10" s="53" t="s">
        <v>58</v>
      </c>
    </row>
    <row r="11" spans="1:3" s="3" customFormat="1" ht="20.100000000000001" customHeight="1">
      <c r="A11" s="53" t="s">
        <v>59</v>
      </c>
    </row>
    <row r="12" spans="1:3" s="3" customFormat="1" ht="20.100000000000001" customHeight="1">
      <c r="A12" s="53" t="s">
        <v>60</v>
      </c>
      <c r="B12" s="40"/>
      <c r="C12" s="39"/>
    </row>
    <row r="13" spans="1:3" s="3" customFormat="1" ht="20.100000000000001" customHeight="1">
      <c r="A13" s="53" t="s">
        <v>61</v>
      </c>
      <c r="B13" s="40"/>
      <c r="C13" s="39"/>
    </row>
    <row r="14" spans="1:3" s="3" customFormat="1" ht="20.100000000000001" customHeight="1">
      <c r="A14" s="52" t="s">
        <v>62</v>
      </c>
      <c r="B14" s="40"/>
      <c r="C14" s="39"/>
    </row>
    <row r="15" spans="1:3" s="3" customFormat="1" ht="20.100000000000001" customHeight="1">
      <c r="A15" s="40"/>
      <c r="B15" s="40"/>
      <c r="C15" s="39"/>
    </row>
    <row r="16" spans="1:3" s="3" customFormat="1" ht="20.100000000000001" customHeight="1">
      <c r="A16" s="40"/>
      <c r="B16" s="40"/>
      <c r="C16" s="39"/>
    </row>
    <row r="17" spans="1:3" s="3" customFormat="1" ht="20.100000000000001" customHeight="1">
      <c r="A17" s="40"/>
      <c r="B17" s="40"/>
      <c r="C17" s="39"/>
    </row>
    <row r="18" spans="1:3" s="3" customFormat="1" ht="20.100000000000001" customHeight="1">
      <c r="A18" s="40"/>
      <c r="B18" s="40"/>
      <c r="C18" s="39"/>
    </row>
    <row r="19" spans="1:3" s="3" customFormat="1" ht="20.100000000000001" customHeight="1">
      <c r="A19" s="40"/>
      <c r="B19" s="40"/>
      <c r="C19" s="39"/>
    </row>
    <row r="20" spans="1:3" s="3" customFormat="1" ht="20.100000000000001" customHeight="1">
      <c r="A20" s="40"/>
      <c r="B20" s="40"/>
      <c r="C20" s="39"/>
    </row>
    <row r="21" spans="1:3" s="3" customFormat="1" ht="20.100000000000001" customHeight="1">
      <c r="A21" s="39"/>
      <c r="B21" s="40"/>
      <c r="C21" s="39"/>
    </row>
    <row r="22" spans="1:3" s="3" customFormat="1" ht="20.100000000000001" customHeight="1">
      <c r="A22" s="39"/>
      <c r="B22" s="40"/>
      <c r="C22" s="39"/>
    </row>
    <row r="23" spans="1:3" s="3" customFormat="1" ht="20.100000000000001" customHeight="1">
      <c r="A23" s="39"/>
      <c r="B23" s="40"/>
      <c r="C23" s="39"/>
    </row>
    <row r="24" spans="1:3" s="3" customFormat="1" ht="20.100000000000001" customHeight="1">
      <c r="A24" s="39"/>
      <c r="B24" s="40"/>
      <c r="C24" s="39"/>
    </row>
    <row r="25" spans="1:3" s="3" customFormat="1" ht="20.100000000000001" customHeight="1">
      <c r="A25" s="39"/>
      <c r="B25" s="40"/>
      <c r="C25" s="39"/>
    </row>
    <row r="26" spans="1:3" s="3" customFormat="1" ht="20.100000000000001" customHeight="1"/>
    <row r="27" spans="1:3" s="3" customFormat="1" ht="20.100000000000001" customHeight="1"/>
    <row r="28" spans="1:3" s="3" customFormat="1" ht="20.100000000000001" customHeight="1"/>
  </sheetData>
  <dataValidations count="1">
    <dataValidation type="list" allowBlank="1" showInputMessage="1" showErrorMessage="1" sqref="A2">
      <formula1>$A$2:$A$14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F26"/>
  <sheetViews>
    <sheetView workbookViewId="0"/>
  </sheetViews>
  <sheetFormatPr baseColWidth="10" defaultRowHeight="15"/>
  <cols>
    <col min="1" max="1" width="32.5703125" style="2" bestFit="1" customWidth="1"/>
    <col min="2" max="2" width="52.7109375" style="2" bestFit="1" customWidth="1"/>
    <col min="3" max="16384" width="11.42578125" style="2"/>
  </cols>
  <sheetData>
    <row r="1" spans="1:6" s="3" customFormat="1" ht="20.100000000000001" customHeight="1" thickBot="1">
      <c r="A1" s="65" t="s">
        <v>48</v>
      </c>
      <c r="B1" s="65" t="s">
        <v>49</v>
      </c>
    </row>
    <row r="2" spans="1:6" s="3" customFormat="1" ht="20.100000000000001" customHeight="1" thickTop="1">
      <c r="A2" s="37" t="s">
        <v>37</v>
      </c>
      <c r="B2" s="37" t="s">
        <v>38</v>
      </c>
      <c r="C2" s="40"/>
      <c r="D2" s="39"/>
      <c r="E2" s="40"/>
      <c r="F2" s="39"/>
    </row>
    <row r="3" spans="1:6" s="3" customFormat="1" ht="20.100000000000001" customHeight="1">
      <c r="A3" s="37" t="s">
        <v>33</v>
      </c>
      <c r="B3" s="37" t="s">
        <v>50</v>
      </c>
    </row>
    <row r="4" spans="1:6" s="3" customFormat="1" ht="20.100000000000001" customHeight="1">
      <c r="A4" s="38" t="s">
        <v>39</v>
      </c>
      <c r="B4" s="37" t="s">
        <v>40</v>
      </c>
    </row>
    <row r="5" spans="1:6" s="3" customFormat="1" ht="20.100000000000001" customHeight="1">
      <c r="A5" s="38" t="s">
        <v>34</v>
      </c>
      <c r="B5" s="3" t="s">
        <v>30</v>
      </c>
    </row>
    <row r="6" spans="1:6" s="3" customFormat="1" ht="20.100000000000001" customHeight="1">
      <c r="A6" s="38" t="s">
        <v>27</v>
      </c>
      <c r="B6" s="39" t="s">
        <v>28</v>
      </c>
    </row>
    <row r="7" spans="1:6" s="3" customFormat="1" ht="20.100000000000001" customHeight="1">
      <c r="A7" s="38" t="s">
        <v>31</v>
      </c>
      <c r="B7" s="37" t="s">
        <v>32</v>
      </c>
    </row>
    <row r="8" spans="1:6" s="3" customFormat="1" ht="20.100000000000001" customHeight="1">
      <c r="A8" s="38" t="s">
        <v>41</v>
      </c>
      <c r="B8" s="39" t="s">
        <v>30</v>
      </c>
    </row>
    <row r="9" spans="1:6" s="3" customFormat="1" ht="20.100000000000001" customHeight="1">
      <c r="A9" s="38" t="s">
        <v>42</v>
      </c>
      <c r="B9" s="39" t="s">
        <v>30</v>
      </c>
    </row>
    <row r="10" spans="1:6" s="3" customFormat="1" ht="20.100000000000001" customHeight="1">
      <c r="A10" s="38" t="s">
        <v>43</v>
      </c>
      <c r="B10" s="39" t="s">
        <v>44</v>
      </c>
      <c r="C10" s="39"/>
      <c r="D10" s="39"/>
      <c r="E10" s="40"/>
      <c r="F10" s="39"/>
    </row>
    <row r="11" spans="1:6" s="3" customFormat="1" ht="20.100000000000001" customHeight="1">
      <c r="A11" s="37" t="s">
        <v>29</v>
      </c>
      <c r="B11" s="37" t="s">
        <v>30</v>
      </c>
      <c r="C11" s="39"/>
      <c r="D11" s="39"/>
      <c r="E11" s="40"/>
      <c r="F11" s="39"/>
    </row>
    <row r="12" spans="1:6" s="3" customFormat="1" ht="20.100000000000001" customHeight="1">
      <c r="A12" s="38" t="s">
        <v>26</v>
      </c>
      <c r="B12" s="39"/>
      <c r="C12" s="39"/>
      <c r="D12" s="39"/>
      <c r="E12" s="40"/>
      <c r="F12" s="39"/>
    </row>
    <row r="13" spans="1:6" s="3" customFormat="1" ht="20.100000000000001" customHeight="1">
      <c r="A13" s="38" t="s">
        <v>35</v>
      </c>
      <c r="B13" s="39" t="s">
        <v>36</v>
      </c>
      <c r="C13" s="40"/>
      <c r="D13" s="39"/>
      <c r="E13" s="40"/>
      <c r="F13" s="39"/>
    </row>
    <row r="14" spans="1:6" s="3" customFormat="1" ht="20.100000000000001" customHeight="1">
      <c r="A14" s="38" t="s">
        <v>45</v>
      </c>
      <c r="B14" s="39" t="s">
        <v>30</v>
      </c>
      <c r="C14" s="40"/>
      <c r="D14" s="39"/>
      <c r="E14" s="40"/>
      <c r="F14" s="39"/>
    </row>
    <row r="15" spans="1:6" s="3" customFormat="1" ht="20.100000000000001" customHeight="1">
      <c r="A15" s="38" t="s">
        <v>46</v>
      </c>
      <c r="B15" s="38" t="s">
        <v>30</v>
      </c>
      <c r="C15" s="40"/>
      <c r="D15" s="39"/>
      <c r="E15" s="40"/>
      <c r="F15" s="39"/>
    </row>
    <row r="16" spans="1:6" s="3" customFormat="1" ht="20.100000000000001" customHeight="1">
      <c r="C16" s="40"/>
      <c r="D16" s="39"/>
      <c r="E16" s="40"/>
      <c r="F16" s="39"/>
    </row>
    <row r="17" spans="1:6" s="3" customFormat="1" ht="20.100000000000001" customHeight="1">
      <c r="C17" s="40"/>
      <c r="D17" s="39"/>
      <c r="E17" s="40"/>
      <c r="F17" s="39"/>
    </row>
    <row r="18" spans="1:6" s="3" customFormat="1" ht="20.100000000000001" customHeight="1">
      <c r="B18" s="39"/>
      <c r="C18" s="40"/>
      <c r="D18" s="39"/>
      <c r="E18" s="40"/>
      <c r="F18" s="39"/>
    </row>
    <row r="19" spans="1:6" s="3" customFormat="1" ht="20.100000000000001" customHeight="1">
      <c r="C19" s="39"/>
      <c r="D19" s="39"/>
      <c r="E19" s="40"/>
      <c r="F19" s="39"/>
    </row>
    <row r="20" spans="1:6" s="3" customFormat="1" ht="20.100000000000001" customHeight="1">
      <c r="A20" s="37"/>
      <c r="B20" s="37"/>
      <c r="C20" s="39"/>
      <c r="D20" s="39"/>
      <c r="E20" s="40"/>
      <c r="F20" s="39"/>
    </row>
    <row r="21" spans="1:6" s="3" customFormat="1" ht="20.100000000000001" customHeight="1">
      <c r="A21" s="38"/>
      <c r="B21" s="37"/>
      <c r="C21" s="39"/>
      <c r="D21" s="39"/>
      <c r="E21" s="40"/>
      <c r="F21" s="39"/>
    </row>
    <row r="22" spans="1:6" s="3" customFormat="1" ht="20.100000000000001" customHeight="1">
      <c r="C22" s="39"/>
      <c r="D22" s="39"/>
      <c r="E22" s="40"/>
      <c r="F22" s="39"/>
    </row>
    <row r="23" spans="1:6" s="3" customFormat="1" ht="20.100000000000001" customHeight="1">
      <c r="C23" s="39"/>
      <c r="D23" s="39"/>
      <c r="E23" s="40"/>
      <c r="F23" s="39"/>
    </row>
    <row r="24" spans="1:6" s="3" customFormat="1" ht="20.100000000000001" customHeight="1"/>
    <row r="25" spans="1:6" s="3" customFormat="1" ht="20.100000000000001" customHeight="1"/>
    <row r="26" spans="1:6" s="3" customFormat="1" ht="20.100000000000001" customHeight="1"/>
  </sheetData>
  <dataValidations count="3">
    <dataValidation allowBlank="1" showInputMessage="1" showErrorMessage="1" promptTitle="Motifs" sqref="B12"/>
    <dataValidation type="list" allowBlank="1" showInputMessage="1" showErrorMessage="1" sqref="A20:A21">
      <formula1>$A$12:$A$21</formula1>
    </dataValidation>
    <dataValidation type="list" allowBlank="1" showInputMessage="1" showErrorMessage="1" sqref="A2:A15">
      <formula1>$A$2:$A$21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Monitorig-Recrutement</vt:lpstr>
      <vt:lpstr>Récap monitoring</vt:lpstr>
      <vt:lpstr>Mutations</vt:lpstr>
      <vt:lpstr>Liste des motifs</vt:lpstr>
    </vt:vector>
  </TitlesOfParts>
  <Company>Ville de Geneve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 de Geneve</dc:creator>
  <cp:lastModifiedBy>brémont alexandre</cp:lastModifiedBy>
  <cp:lastPrinted>2014-02-05T16:12:30Z</cp:lastPrinted>
  <dcterms:created xsi:type="dcterms:W3CDTF">2013-07-15T06:27:59Z</dcterms:created>
  <dcterms:modified xsi:type="dcterms:W3CDTF">2014-04-08T15:11:51Z</dcterms:modified>
</cp:coreProperties>
</file>