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Développement Outils\Evaluation\Evaluator 0.0\"/>
    </mc:Choice>
  </mc:AlternateContent>
  <bookViews>
    <workbookView xWindow="0" yWindow="0" windowWidth="20490" windowHeight="8340"/>
  </bookViews>
  <sheets>
    <sheet name="IMMOS" sheetId="1" r:id="rId1"/>
    <sheet name="Bâtiment" sheetId="2" r:id="rId2"/>
    <sheet name="matériel élevage" sheetId="3" r:id="rId3"/>
    <sheet name="matériel cultures" sheetId="4" r:id="rId4"/>
    <sheet name="matériel divers" sheetId="5" r:id="rId5"/>
  </sheets>
  <externalReferences>
    <externalReference r:id="rId6"/>
    <externalReference r:id="rId7"/>
  </externalReferences>
  <definedNames>
    <definedName name="_SCV11">[1]CultVte!$S$29</definedName>
    <definedName name="_SCV110">[1]CultVte!#REF!</definedName>
    <definedName name="_SCV111">[1]CultVte!#REF!</definedName>
    <definedName name="_SCV12">[1]CultVte!$S$49</definedName>
    <definedName name="_SCV13">[1]CultVte!$S$69</definedName>
    <definedName name="_SCV14">[1]CultVte!$S$89</definedName>
    <definedName name="_SCV15">[1]CultVte!$S$109</definedName>
    <definedName name="_SCV16">[1]CultVte!#REF!</definedName>
    <definedName name="_SCV17">[1]CultVte!#REF!</definedName>
    <definedName name="_SCV18">[1]CultVte!#REF!</definedName>
    <definedName name="_SCV19">[1]CultVte!#REF!</definedName>
    <definedName name="_SCV51">[1]CultVte!#REF!</definedName>
    <definedName name="_SCV510">[1]CultVte!#REF!</definedName>
    <definedName name="_SCV511">[1]CultVte!#REF!</definedName>
    <definedName name="_SCV52">[1]CultVte!#REF!</definedName>
    <definedName name="_SCV53">[1]CultVte!#REF!</definedName>
    <definedName name="_SCV54">[1]CultVte!#REF!</definedName>
    <definedName name="_SCV55">[1]CultVte!#REF!</definedName>
    <definedName name="_SCV56">[1]CultVte!#REF!</definedName>
    <definedName name="_SCV57">[1]CultVte!#REF!</definedName>
    <definedName name="_SCV58">[1]CultVte!#REF!</definedName>
    <definedName name="_SCV59">[1]CultVte!#REF!</definedName>
    <definedName name="_SFP11">[1]SFP_Lait!$P$24</definedName>
    <definedName name="_SFP12">[1]SFP_Lait!$P$43</definedName>
    <definedName name="_SFP13">[1]SFP_Lait!$P$62</definedName>
    <definedName name="_SFP14">[1]SFP_Lait!$P$81</definedName>
    <definedName name="_SFP15">[1]SFP_Lait!$P$100</definedName>
    <definedName name="_SFP51">[1]SFP_Lait!#REF!</definedName>
    <definedName name="_SFP52">[1]SFP_Lait!#REF!</definedName>
    <definedName name="_SFP53">[1]SFP_Lait!#REF!</definedName>
    <definedName name="_SFP54">[1]SFP_Lait!#REF!</definedName>
    <definedName name="_SFP55">[1]SFP_Lait!#REF!</definedName>
    <definedName name="Abat_autres_femelles">#REF!</definedName>
    <definedName name="Abat_bovins_sup_7m">#REF!</definedName>
    <definedName name="Abat_génisses">#REF!</definedName>
    <definedName name="Abat_veaux">#REF!</definedName>
    <definedName name="Abattage_veaux___7_mois">#REF!</definedName>
    <definedName name="Age_X" localSheetId="2">'matériel élevage'!#REF!</definedName>
    <definedName name="Année_N_5">#REF!</definedName>
    <definedName name="Autres_femelles">#REF!</definedName>
    <definedName name="_xlnm.Database" localSheetId="1">Bâtiment!$B$14:$F$15</definedName>
    <definedName name="_xlnm.Database" localSheetId="4">'matériel divers'!#REF!</definedName>
    <definedName name="Bœufs">#REF!</definedName>
    <definedName name="Bovins_mâles___7_mois">#REF!</definedName>
    <definedName name="Chargt_lait">[1]TKLait!$F$62</definedName>
    <definedName name="chargt_viande">[1]TKLait!$G$62</definedName>
    <definedName name="coefperspect">#REF!</definedName>
    <definedName name="coutsfpVAréf">[2]SFPAllaitant!$D$112</definedName>
    <definedName name="coutsfpvaréfN_5">[2]SFPAllaitant!$E$112</definedName>
    <definedName name="Extensification_Niveau_1">#REF!</definedName>
    <definedName name="Extensification_Niveau_2">#REF!</definedName>
    <definedName name="Génisses_allaitantes">#REF!</definedName>
    <definedName name="indices_bat">[1]indices!$B$5:$C$302</definedName>
    <definedName name="liste_bat">Bâtiment!$A$13:$F$140</definedName>
    <definedName name="Liste_mat_cult">'matériel cultures'!$B$9:$G$151</definedName>
    <definedName name="liste_mat_div">'matériel divers'!$B$12:$G$184</definedName>
    <definedName name="liste_mat_élev">'matériel élevage'!$A$11:$F$133</definedName>
    <definedName name="Litrage_à_produire">[1]TKLait!$C$14</definedName>
    <definedName name="Maïs__Lait">[1]TKLait!$D$57</definedName>
    <definedName name="Maïs_Viande">[1]TKLait!$F$57</definedName>
    <definedName name="MATELEVBIL" localSheetId="2">'matériel élevage'!#REF!</definedName>
    <definedName name="MATELEVORIG" localSheetId="2">'matériel élevage'!#REF!</definedName>
    <definedName name="Moy_product_vache">[1]TKLait!$B$19</definedName>
    <definedName name="Nb_1000L">#REF!</definedName>
    <definedName name="Nb_Ha">[1]RECAP!#REF!</definedName>
    <definedName name="Nb_ha_Lait">#REF!</definedName>
    <definedName name="Nb_truies">[1]RECAP!#REF!</definedName>
    <definedName name="Nombre_10">#REF!</definedName>
    <definedName name="Nombre_9">#REF!</definedName>
    <definedName name="Nombre1">#REF!</definedName>
    <definedName name="Nombre2">#REF!</definedName>
    <definedName name="Nombre3">#REF!</definedName>
    <definedName name="Nombre4">#REF!</definedName>
    <definedName name="Nombre5">#REF!</definedName>
    <definedName name="Nombre6">#REF!</definedName>
    <definedName name="Nombre7">#REF!</definedName>
    <definedName name="Nombre8">#REF!</definedName>
    <definedName name="notespersperct">#REF!</definedName>
    <definedName name="PrimeMaïsRéf">[2]SFPAllaitant!$D$9</definedName>
    <definedName name="PrimeMaïsRéfN5">[2]SFPAllaitant!$E$9</definedName>
    <definedName name="Primes_bpeufs">#REF!</definedName>
    <definedName name="Primes_ext_niv1">#REF!</definedName>
    <definedName name="Primes_ext_niv2">#REF!</definedName>
    <definedName name="PrimesPSBM">#REF!</definedName>
    <definedName name="PrimesVA_inf40l">#REF!</definedName>
    <definedName name="PrimesVa_sup40">#REF!</definedName>
    <definedName name="PSBM">#REF!</definedName>
    <definedName name="Réf_lait">[1]TKLait!$D$9</definedName>
    <definedName name="réf_mg">[1]TKLait!$G$12</definedName>
    <definedName name="sfp_lait">[1]TKLait!$F$63</definedName>
    <definedName name="SFP_Totale">[1]TKLait!$D$63</definedName>
    <definedName name="SFPVAréf">[2]SFPAllaitant!$D$111</definedName>
    <definedName name="SFPVAréfN_5">[2]SFPAllaitant!$E$111</definedName>
    <definedName name="SFPviande">[1]TKLait!$G$63</definedName>
    <definedName name="SurfMaïsRéfVA">[2]SFPAllaitant!$D$5</definedName>
    <definedName name="SurfMaïsVARéfN5">[2]SFPAllaitant!$E$5</definedName>
    <definedName name="taux_prélèv">'[1]Valeur  la part'!#REF!</definedName>
    <definedName name="TBréalisé">[1]TKLait!$G$13</definedName>
    <definedName name="TOTALPrimesanimales">'[2]Primes animales'!$B$42:$H$42</definedName>
    <definedName name="TotEngraisExo1CV">[1]CultVte!#REF!</definedName>
    <definedName name="TotEngraisExo1SFP">[1]SFP_Lait!#REF!</definedName>
    <definedName name="TotEngraisExo1SFPViande">[1]SFP_Viande!#REF!</definedName>
    <definedName name="TotEngraisExo5CV">[1]CultVte!#REF!</definedName>
    <definedName name="TotEngraisExo5SFP">[1]SFP_Lait!#REF!</definedName>
    <definedName name="TotEngraisExo5SFPViande">[1]SFP_Viande!#REF!</definedName>
    <definedName name="TotTraitementsExo1CV">[1]CultVte!#REF!</definedName>
    <definedName name="TotTraitementsExo1SFP">[1]SFP_Lait!#REF!</definedName>
    <definedName name="TotTraitementsExo1SFPViande">[1]SFP_Viande!#REF!</definedName>
    <definedName name="TotTraitementsExo5CV">[1]CultVte!#REF!</definedName>
    <definedName name="TotTraitementsExo5SFP">[1]SFP_Lait!#REF!</definedName>
    <definedName name="TotTraitementsExo5SFPViande">[1]SFP_Viande!#REF!</definedName>
    <definedName name="UGB_tot_bovviande">[1]TKLait!$E$54</definedName>
    <definedName name="Ugbgéni_lait">[1]TKLait!$E$34</definedName>
    <definedName name="UGBVL_lait">[1]TKLait!$B$21</definedName>
    <definedName name="VA_inf_40">#REF!</definedName>
    <definedName name="VA_sup_40">#REF!</definedName>
    <definedName name="_xlnm.Print_Area" localSheetId="1">Bâtiment!$A$6:$F$82</definedName>
    <definedName name="_xlnm.Print_Area" localSheetId="3">'matériel cultures'!$B$4:$G$50</definedName>
    <definedName name="_xlnm.Print_Area" localSheetId="4">'matériel divers'!$B$6:$G$34</definedName>
    <definedName name="_xlnm.Print_Area" localSheetId="2">'matériel élevage'!$A$7:$F$62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5" l="1"/>
  <c r="G4" i="5"/>
  <c r="F4" i="5"/>
  <c r="G2" i="4"/>
  <c r="F2" i="4"/>
  <c r="A3" i="3"/>
  <c r="A2" i="3"/>
  <c r="B2" i="3" s="1"/>
  <c r="A1" i="3"/>
  <c r="F3" i="2"/>
  <c r="E3" i="2"/>
  <c r="B3" i="2"/>
  <c r="F2" i="2"/>
  <c r="E2" i="2"/>
  <c r="B2" i="2"/>
  <c r="F1" i="2"/>
  <c r="E1" i="2"/>
  <c r="B1" i="2"/>
  <c r="E2" i="3" l="1"/>
  <c r="E4" i="2"/>
  <c r="E5" i="2" s="1"/>
  <c r="F4" i="2"/>
  <c r="F5" i="2" s="1"/>
  <c r="C9" i="3"/>
  <c r="F1" i="3"/>
  <c r="F3" i="3"/>
  <c r="B1" i="3"/>
  <c r="B3" i="3"/>
  <c r="D6" i="4"/>
  <c r="E1" i="3"/>
  <c r="F2" i="3"/>
  <c r="E3" i="3"/>
  <c r="E4" i="3" l="1"/>
  <c r="E5" i="3" s="1"/>
  <c r="F4" i="3"/>
  <c r="F5" i="3" s="1"/>
</calcChain>
</file>

<file path=xl/sharedStrings.xml><?xml version="1.0" encoding="utf-8"?>
<sst xmlns="http://schemas.openxmlformats.org/spreadsheetml/2006/main" count="1149" uniqueCount="338">
  <si>
    <t xml:space="preserve">Compte  </t>
  </si>
  <si>
    <t xml:space="preserve">No    </t>
  </si>
  <si>
    <t xml:space="preserve">Libellé                                 </t>
  </si>
  <si>
    <t xml:space="preserve">Dt Achat </t>
  </si>
  <si>
    <t xml:space="preserve">V. acquis. </t>
  </si>
  <si>
    <t xml:space="preserve">Mode Amort      </t>
  </si>
  <si>
    <t>Dt Amort</t>
  </si>
  <si>
    <t>V. Amortis.</t>
  </si>
  <si>
    <t>D.Amt</t>
  </si>
  <si>
    <t xml:space="preserve">DPU JACHERE12.2ORG=022040307            </t>
  </si>
  <si>
    <t>Non amortissable</t>
  </si>
  <si>
    <t xml:space="preserve">DPU NORMAUX109.03ORG=022040307          </t>
  </si>
  <si>
    <t>22/02/2007</t>
  </si>
  <si>
    <t xml:space="preserve">DPU SANS OBJET                          </t>
  </si>
  <si>
    <t>30/12/2010</t>
  </si>
  <si>
    <t xml:space="preserve">SOUS SOLAGE TERRA                       </t>
  </si>
  <si>
    <t xml:space="preserve">Linéaire        </t>
  </si>
  <si>
    <t xml:space="preserve">DRAINAGE                                </t>
  </si>
  <si>
    <t xml:space="preserve">DRAINAGE 350M                           </t>
  </si>
  <si>
    <t xml:space="preserve">DRAINAGE 1200M                          </t>
  </si>
  <si>
    <t xml:space="preserve">LSM DRAINAGE                            </t>
  </si>
  <si>
    <t>30/06/1984</t>
  </si>
  <si>
    <t xml:space="preserve">DRAINAGE 3 TRANCH                       </t>
  </si>
  <si>
    <t>30/04/1993</t>
  </si>
  <si>
    <t>31/05/2001</t>
  </si>
  <si>
    <t xml:space="preserve">ARASEMENT TALUS                         </t>
  </si>
  <si>
    <t xml:space="preserve">HANGAR OCCASION                         </t>
  </si>
  <si>
    <t xml:space="preserve">PUITS 50M                               </t>
  </si>
  <si>
    <t xml:space="preserve">VNC PUITS N33                           </t>
  </si>
  <si>
    <t xml:space="preserve">HANGAR                                  </t>
  </si>
  <si>
    <t xml:space="preserve">Dérogatoire     </t>
  </si>
  <si>
    <t xml:space="preserve">LOCAL GROUPE                            </t>
  </si>
  <si>
    <t xml:space="preserve">PLATE FORME SRTP                        </t>
  </si>
  <si>
    <t xml:space="preserve">HANGAR ETABLE VL                        </t>
  </si>
  <si>
    <t xml:space="preserve">PORCHERIE                               </t>
  </si>
  <si>
    <t xml:space="preserve">SILO TAURILLON                          </t>
  </si>
  <si>
    <t xml:space="preserve">QUAI EMBARQUEMENT                       </t>
  </si>
  <si>
    <t xml:space="preserve">ETABLE TAURILLON                        </t>
  </si>
  <si>
    <t xml:space="preserve">PORCH ENGRAIST                          </t>
  </si>
  <si>
    <t xml:space="preserve">VNC ENGRAIST N27                        </t>
  </si>
  <si>
    <t>30/09/1983</t>
  </si>
  <si>
    <t xml:space="preserve">VNC ETABLE TAURIL                       </t>
  </si>
  <si>
    <t xml:space="preserve">NURSERY 27 PL                           </t>
  </si>
  <si>
    <t xml:space="preserve">GESTANTE 65PL                           </t>
  </si>
  <si>
    <t xml:space="preserve">VNC GESTANTE N35                        </t>
  </si>
  <si>
    <t xml:space="preserve">RALLONGE HANGAR FOURRA                  </t>
  </si>
  <si>
    <t>15/08/1990</t>
  </si>
  <si>
    <t xml:space="preserve">FOSSE GESTANTE                          </t>
  </si>
  <si>
    <t xml:space="preserve">RALLONGE ETABLE VEAUX                   </t>
  </si>
  <si>
    <t>28/02/1991</t>
  </si>
  <si>
    <t xml:space="preserve">EXTENT° TAURILL+HANGAR MATERIE          </t>
  </si>
  <si>
    <t>15/04/2006</t>
  </si>
  <si>
    <t xml:space="preserve">VNC FOSSE GESTANT                       </t>
  </si>
  <si>
    <t xml:space="preserve">AMENAGEMENT BAT TAURILLONS              </t>
  </si>
  <si>
    <t>30/06/2011</t>
  </si>
  <si>
    <t xml:space="preserve">MATERNITE 7CAGES                        </t>
  </si>
  <si>
    <t xml:space="preserve">VNC MAT 7 N41                           </t>
  </si>
  <si>
    <t xml:space="preserve">LOCAL MACH A SOUPE                      </t>
  </si>
  <si>
    <t>16/04/1982</t>
  </si>
  <si>
    <t xml:space="preserve">VNC LOCAL MAS                           </t>
  </si>
  <si>
    <t xml:space="preserve">VNC ENGRAIST                            </t>
  </si>
  <si>
    <t xml:space="preserve">POST SEVRAGE                            </t>
  </si>
  <si>
    <t>30/03/1983</t>
  </si>
  <si>
    <t xml:space="preserve">VNC POST SEVRAGE                        </t>
  </si>
  <si>
    <t xml:space="preserve">SILO TOUR                               </t>
  </si>
  <si>
    <t xml:space="preserve">LSM MATERNITE                           </t>
  </si>
  <si>
    <t>28/02/1986</t>
  </si>
  <si>
    <t xml:space="preserve">REFECTION TOITURE                       </t>
  </si>
  <si>
    <t>15/01/1986</t>
  </si>
  <si>
    <t xml:space="preserve">LSM GESTANTE VERR                       </t>
  </si>
  <si>
    <t xml:space="preserve">MATERNITE+VERRATERIE                    </t>
  </si>
  <si>
    <t xml:space="preserve">SEVRAGE                                 </t>
  </si>
  <si>
    <t xml:space="preserve">COQUE ENGRAISSEMENT                     </t>
  </si>
  <si>
    <t xml:space="preserve">FOSSE LISIER 1000 M3                    </t>
  </si>
  <si>
    <t xml:space="preserve">ENGRAISSEMENT 330 P                     </t>
  </si>
  <si>
    <t xml:space="preserve">LSM BLOC MATERNITE SEVRAGE              </t>
  </si>
  <si>
    <t>31/01/2009</t>
  </si>
  <si>
    <t xml:space="preserve">ENGRAISSEMENT ISOL+ELECT                </t>
  </si>
  <si>
    <t xml:space="preserve">INSTAL POMPE                            </t>
  </si>
  <si>
    <t xml:space="preserve">VNC INSTAL POMPE                        </t>
  </si>
  <si>
    <t xml:space="preserve">AMENENAGEMENT BUREAU                    </t>
  </si>
  <si>
    <t>30/01/1998</t>
  </si>
  <si>
    <t xml:space="preserve">EAU PORCH ENG                           </t>
  </si>
  <si>
    <t xml:space="preserve">JUPES PORCH ENG                         </t>
  </si>
  <si>
    <t xml:space="preserve">ELECTRIC MATERN                         </t>
  </si>
  <si>
    <t xml:space="preserve">ISOLATION VIEUX                         </t>
  </si>
  <si>
    <t>30/04/1984</t>
  </si>
  <si>
    <t xml:space="preserve">TRANSF MATERNITE                        </t>
  </si>
  <si>
    <t xml:space="preserve">VNC MATERNITE N29                       </t>
  </si>
  <si>
    <t xml:space="preserve">AMENAGT PREENGRAI                       </t>
  </si>
  <si>
    <t xml:space="preserve">VNC PREENGRAIST                         </t>
  </si>
  <si>
    <t xml:space="preserve">VENTILATION                             </t>
  </si>
  <si>
    <t xml:space="preserve">VNC VENTILATION                         </t>
  </si>
  <si>
    <t xml:space="preserve">PLAFONDS PREENG                         </t>
  </si>
  <si>
    <t>14/06/1983</t>
  </si>
  <si>
    <t xml:space="preserve">VNC PLAFONDS PREE                       </t>
  </si>
  <si>
    <t xml:space="preserve">INST ELECT                              </t>
  </si>
  <si>
    <t>13/02/1985</t>
  </si>
  <si>
    <t xml:space="preserve">VENTILATION ENGRAISST                   </t>
  </si>
  <si>
    <t xml:space="preserve">ISOLATION ENGRAISSEMET                  </t>
  </si>
  <si>
    <t>15/01/1993</t>
  </si>
  <si>
    <t xml:space="preserve">ISOLATo PRE ENGRAIST                    </t>
  </si>
  <si>
    <t xml:space="preserve">AMENAGT 1ERE SAL MATER                  </t>
  </si>
  <si>
    <t xml:space="preserve">AMENAGT 2EME SAL MATER                  </t>
  </si>
  <si>
    <t>15/07/1997</t>
  </si>
  <si>
    <t xml:space="preserve">AMENAGT ENGRAISSEMENT                   </t>
  </si>
  <si>
    <t xml:space="preserve">AMENAGT BAT TAURILLONS                  </t>
  </si>
  <si>
    <t>31/03/2012</t>
  </si>
  <si>
    <t xml:space="preserve">BROYEUR ALIMENT                         </t>
  </si>
  <si>
    <t xml:space="preserve">VIS A GRAIN                             </t>
  </si>
  <si>
    <t xml:space="preserve">SILO ALIMENT 6T                         </t>
  </si>
  <si>
    <t xml:space="preserve">PORTE ETABLE TAUR                       </t>
  </si>
  <si>
    <t xml:space="preserve">7 CAGES MISES BAS                       </t>
  </si>
  <si>
    <t xml:space="preserve">CHARIOT POMPE REC                       </t>
  </si>
  <si>
    <t xml:space="preserve">VIS FARINE M.A.S                        </t>
  </si>
  <si>
    <t xml:space="preserve">DESILEUSE                               </t>
  </si>
  <si>
    <t xml:space="preserve">BROYEUR                                 </t>
  </si>
  <si>
    <t>18/10/1985</t>
  </si>
  <si>
    <t xml:space="preserve">VENTILATEUR                             </t>
  </si>
  <si>
    <t>14/03/1986</t>
  </si>
  <si>
    <t xml:space="preserve">2 SILOS TOLES                           </t>
  </si>
  <si>
    <t>30/07/1987</t>
  </si>
  <si>
    <t xml:space="preserve">VIS GRAIN OCC                           </t>
  </si>
  <si>
    <t>29/07/1988</t>
  </si>
  <si>
    <t xml:space="preserve">MACHINE A SOUPE                         </t>
  </si>
  <si>
    <t>31/12/1989</t>
  </si>
  <si>
    <t xml:space="preserve">INSTALL MAS                             </t>
  </si>
  <si>
    <t xml:space="preserve">GENERATEUR                              </t>
  </si>
  <si>
    <t>14/12/1990</t>
  </si>
  <si>
    <t xml:space="preserve">GENERATEUR AIR CHAUD                    </t>
  </si>
  <si>
    <t xml:space="preserve">DETECTEUR GESTATION                     </t>
  </si>
  <si>
    <t>31/07/1992</t>
  </si>
  <si>
    <t xml:space="preserve">INSTAL SOUPE PRE ENG                    </t>
  </si>
  <si>
    <t>25/04/1993</t>
  </si>
  <si>
    <t xml:space="preserve">KITS DE CAGES MATERNIE                  </t>
  </si>
  <si>
    <t>22/02/1993</t>
  </si>
  <si>
    <t xml:space="preserve">20 REFECTOIRES TECHNEL                  </t>
  </si>
  <si>
    <t>25/03/1994</t>
  </si>
  <si>
    <t xml:space="preserve">POMPE DOSEUSE                           </t>
  </si>
  <si>
    <t>27/06/1994</t>
  </si>
  <si>
    <t xml:space="preserve">REFECTo POMPE LAVAGE                    </t>
  </si>
  <si>
    <t>31/08/1994</t>
  </si>
  <si>
    <t xml:space="preserve">ELECTRO BIOTIC                          </t>
  </si>
  <si>
    <t xml:space="preserve">CAISSE FRIGO PoCADAVR                   </t>
  </si>
  <si>
    <t>13/03/1997</t>
  </si>
  <si>
    <t xml:space="preserve">POMPES LISIER                           </t>
  </si>
  <si>
    <t>18/08/1999</t>
  </si>
  <si>
    <t xml:space="preserve">DESILEUSE MELANGEUSE PAILLEUSE          </t>
  </si>
  <si>
    <t>20/03/2000</t>
  </si>
  <si>
    <t xml:space="preserve">NETTOYEUR HP LAMA                       </t>
  </si>
  <si>
    <t>26/01/2001</t>
  </si>
  <si>
    <t xml:space="preserve">CASES GESTANTE GALVEPOR                 </t>
  </si>
  <si>
    <t xml:space="preserve">SEVR'EAU MAX                            </t>
  </si>
  <si>
    <t>25/10/2002</t>
  </si>
  <si>
    <t xml:space="preserve">ALARME 15 SALLES                        </t>
  </si>
  <si>
    <t>31/05/2003</t>
  </si>
  <si>
    <t xml:space="preserve">GROUPE ELECTROGENE 100 KVA              </t>
  </si>
  <si>
    <t xml:space="preserve">ENSEMBLE 4 SILOS ROUSSEAU               </t>
  </si>
  <si>
    <t>23/03/2004</t>
  </si>
  <si>
    <t xml:space="preserve">66 CASES GESTANTES                      </t>
  </si>
  <si>
    <t>30/04/2004</t>
  </si>
  <si>
    <t xml:space="preserve">BRIGANT SILO 3 T3                       </t>
  </si>
  <si>
    <t>26/01/2005</t>
  </si>
  <si>
    <t xml:space="preserve">ASSERVA BROYEUR BLE                     </t>
  </si>
  <si>
    <t>14/02/2005</t>
  </si>
  <si>
    <t xml:space="preserve">TONNE A EAU                             </t>
  </si>
  <si>
    <t xml:space="preserve">CHAUFFE EAU 50%                         </t>
  </si>
  <si>
    <t xml:space="preserve">CHAUFFE EAU                             </t>
  </si>
  <si>
    <t xml:space="preserve">POMPE DESINFECTIO                       </t>
  </si>
  <si>
    <t xml:space="preserve">MOTOREDUCTEUR                           </t>
  </si>
  <si>
    <t xml:space="preserve">POMPE JAVELLISANTE                      </t>
  </si>
  <si>
    <t xml:space="preserve">SILO 3T                                 </t>
  </si>
  <si>
    <t>23/07/2007</t>
  </si>
  <si>
    <t xml:space="preserve">SILO 5T4                                </t>
  </si>
  <si>
    <t xml:space="preserve">INSTALLATION SOUPE                      </t>
  </si>
  <si>
    <t>17/12/2007</t>
  </si>
  <si>
    <t xml:space="preserve">ORDINATEUR SOUPE                        </t>
  </si>
  <si>
    <t>16/09/2008</t>
  </si>
  <si>
    <t xml:space="preserve">CHAINE ALIMENTATION SEVRAGE             </t>
  </si>
  <si>
    <t xml:space="preserve">BARRIERES MAT. SEV.                     </t>
  </si>
  <si>
    <t xml:space="preserve">NOURRISSEURS MAT.SEV.                   </t>
  </si>
  <si>
    <t xml:space="preserve">AUGES MAT.SEV.                          </t>
  </si>
  <si>
    <t xml:space="preserve">PANNEAUX MAT.SEV.                       </t>
  </si>
  <si>
    <t xml:space="preserve">SILO FAO 134.5 TONNES                   </t>
  </si>
  <si>
    <t>20/07/2009</t>
  </si>
  <si>
    <t xml:space="preserve">DESILEUSE CALYPSO 2003                  </t>
  </si>
  <si>
    <t xml:space="preserve">ROULEAU                                 </t>
  </si>
  <si>
    <t xml:space="preserve">ROTOHERSE                               </t>
  </si>
  <si>
    <t xml:space="preserve">SULO DROGUET                            </t>
  </si>
  <si>
    <t xml:space="preserve">CULTIPACKER                             </t>
  </si>
  <si>
    <t>19/04/1985</t>
  </si>
  <si>
    <t xml:space="preserve">ROTOVATOR                               </t>
  </si>
  <si>
    <t>15/10/1988</t>
  </si>
  <si>
    <t xml:space="preserve">COVER CROOP                             </t>
  </si>
  <si>
    <t xml:space="preserve">ROTALABOUR                              </t>
  </si>
  <si>
    <t xml:space="preserve">CHARRUE 7 SOCS                          </t>
  </si>
  <si>
    <t>16/10/1991</t>
  </si>
  <si>
    <t xml:space="preserve">SEMOIR ENGRAIS RACN                     </t>
  </si>
  <si>
    <t>27/12/1996</t>
  </si>
  <si>
    <t xml:space="preserve">45% TONNE LISIER+ENFOU                  </t>
  </si>
  <si>
    <t>30/06/1997</t>
  </si>
  <si>
    <t xml:space="preserve">SOUS-SOLEUSE OCC                        </t>
  </si>
  <si>
    <t>25/09/1997</t>
  </si>
  <si>
    <t xml:space="preserve">PART ENFOUISSEUR                        </t>
  </si>
  <si>
    <t xml:space="preserve">TITAN BONNEL                            </t>
  </si>
  <si>
    <t xml:space="preserve">PART HERSE                              </t>
  </si>
  <si>
    <t>26/09/2001</t>
  </si>
  <si>
    <t xml:space="preserve">ACCELERATEUR LISIER SODIMAC             </t>
  </si>
  <si>
    <t>18/04/2002</t>
  </si>
  <si>
    <t xml:space="preserve">CULTIVATEUR                             </t>
  </si>
  <si>
    <t>21/04/2006</t>
  </si>
  <si>
    <t xml:space="preserve">HERSE  ROTATIVE                         </t>
  </si>
  <si>
    <t>26/04/2011</t>
  </si>
  <si>
    <t xml:space="preserve">CUVE A FUEL                             </t>
  </si>
  <si>
    <t xml:space="preserve">BETONNIERE                              </t>
  </si>
  <si>
    <t xml:space="preserve">POMPE LAVAGE                            </t>
  </si>
  <si>
    <t xml:space="preserve">CUVE A EAU 1000L                        </t>
  </si>
  <si>
    <t xml:space="preserve">COUR                                    </t>
  </si>
  <si>
    <t xml:space="preserve">EXTINCTEUR                              </t>
  </si>
  <si>
    <t>16/06/1987</t>
  </si>
  <si>
    <t xml:space="preserve">COMPRESSEUR                             </t>
  </si>
  <si>
    <t xml:space="preserve">KIT DE GRAISSAGE                        </t>
  </si>
  <si>
    <t xml:space="preserve">POMPE HYDRAULIQUE OCC                   </t>
  </si>
  <si>
    <t xml:space="preserve">DEBROUSAILLEUSE                         </t>
  </si>
  <si>
    <t>30/03/1996</t>
  </si>
  <si>
    <t xml:space="preserve">TRONCONNEUSE                            </t>
  </si>
  <si>
    <t>18/02/1997</t>
  </si>
  <si>
    <t xml:space="preserve">PELLE YUMBO OCC                         </t>
  </si>
  <si>
    <t>23/01/1999</t>
  </si>
  <si>
    <t>30/01/2009</t>
  </si>
  <si>
    <t xml:space="preserve">POMPE PUITS                             </t>
  </si>
  <si>
    <t xml:space="preserve">TONDEUSE ISEKI SXG 15                   </t>
  </si>
  <si>
    <t xml:space="preserve">COMPRESSEUR 150 L TRIPHASE              </t>
  </si>
  <si>
    <t xml:space="preserve">REMORQUE 5T                             </t>
  </si>
  <si>
    <t xml:space="preserve">REMORQUE                                </t>
  </si>
  <si>
    <t>13/10/1987</t>
  </si>
  <si>
    <t xml:space="preserve">ROUES A TRAITER                         </t>
  </si>
  <si>
    <t>22/04/1991</t>
  </si>
  <si>
    <t xml:space="preserve">PART BROYEUR TIGES MAIS                 </t>
  </si>
  <si>
    <t xml:space="preserve">SEMOIR CEREALES                         </t>
  </si>
  <si>
    <t xml:space="preserve">SEMOIR MAIS OCC                         </t>
  </si>
  <si>
    <t xml:space="preserve">PULVE 2800 LITRES                       </t>
  </si>
  <si>
    <t>15/11/2006</t>
  </si>
  <si>
    <t xml:space="preserve">MOISSONNEUSE                            </t>
  </si>
  <si>
    <t xml:space="preserve">GRILLE MAIS                             </t>
  </si>
  <si>
    <t xml:space="preserve">CEUILLEUR MAIS                          </t>
  </si>
  <si>
    <t>20/08/2007</t>
  </si>
  <si>
    <t xml:space="preserve">30% ENSILEUSE JAGUAR 860                </t>
  </si>
  <si>
    <t>31/08/2009</t>
  </si>
  <si>
    <t xml:space="preserve">SEMOIR pour  DECHAUMEUR                 </t>
  </si>
  <si>
    <t>30/09/2011</t>
  </si>
  <si>
    <t xml:space="preserve">BEC RU 600                              </t>
  </si>
  <si>
    <t>27/04/2012</t>
  </si>
  <si>
    <t xml:space="preserve">SEMOIR ALPEGO                           </t>
  </si>
  <si>
    <t>14/11/2012</t>
  </si>
  <si>
    <t xml:space="preserve">REMORQUE SODIMAC KERAL                  </t>
  </si>
  <si>
    <t>28/06/2013</t>
  </si>
  <si>
    <t xml:space="preserve">GODETS TRACT                            </t>
  </si>
  <si>
    <t>23/09/1983</t>
  </si>
  <si>
    <t xml:space="preserve">TRACTEUR DEUTZ                          </t>
  </si>
  <si>
    <t>28/12/1989</t>
  </si>
  <si>
    <t xml:space="preserve">TRACT DEUTZ 6806 OCC                    </t>
  </si>
  <si>
    <t>26/01/1990</t>
  </si>
  <si>
    <t xml:space="preserve">JANTES+PNEUS TRACT                      </t>
  </si>
  <si>
    <t>16/10/1992</t>
  </si>
  <si>
    <t xml:space="preserve">TRACT DEUTZ DX 85 OCC                   </t>
  </si>
  <si>
    <t xml:space="preserve">DEUTZ FAHR AB -536-PW                   </t>
  </si>
  <si>
    <t>29/06/2009</t>
  </si>
  <si>
    <t xml:space="preserve">DEUTZ 210                               </t>
  </si>
  <si>
    <t>30/10/2009</t>
  </si>
  <si>
    <t xml:space="preserve">POMPE AGROTRON 210                      </t>
  </si>
  <si>
    <t>31/05/2011</t>
  </si>
  <si>
    <t xml:space="preserve">TRACT DEUTZ MK3 106                     </t>
  </si>
  <si>
    <t>21/03/2013</t>
  </si>
  <si>
    <t xml:space="preserve">TOYOTA 4*4                              </t>
  </si>
  <si>
    <t>21/10/2001</t>
  </si>
  <si>
    <t xml:space="preserve">CAMION VOLVO OCC                        </t>
  </si>
  <si>
    <t>15/09/1985</t>
  </si>
  <si>
    <t xml:space="preserve">COCHONNIERE                             </t>
  </si>
  <si>
    <t xml:space="preserve">QUAD                                    </t>
  </si>
  <si>
    <t>28/09/2007</t>
  </si>
  <si>
    <t xml:space="preserve">4*4 MITSUBISHI 22/07/2003               </t>
  </si>
  <si>
    <t>30/12/2009</t>
  </si>
  <si>
    <t xml:space="preserve">UTILITAIRE ELECTRIQUE VOITURETTE        </t>
  </si>
  <si>
    <t xml:space="preserve">BUREAU                                  </t>
  </si>
  <si>
    <t xml:space="preserve">MICRO P3                                </t>
  </si>
  <si>
    <t>18/07/2001</t>
  </si>
  <si>
    <t xml:space="preserve">ORDINATEUR                              </t>
  </si>
  <si>
    <t xml:space="preserve">Dégressif       </t>
  </si>
  <si>
    <t xml:space="preserve">AMELIS PARTS SOCIALES                   </t>
  </si>
  <si>
    <t>30/06/2012</t>
  </si>
  <si>
    <t xml:space="preserve">PS COOPEL BOVI                          </t>
  </si>
  <si>
    <t>30/06/2008</t>
  </si>
  <si>
    <t xml:space="preserve">PS COBIPORC                             </t>
  </si>
  <si>
    <t xml:space="preserve">PS COOPAGRI                             </t>
  </si>
  <si>
    <t xml:space="preserve">PS GOUESSANT                            </t>
  </si>
  <si>
    <t>30/06/2009</t>
  </si>
  <si>
    <t xml:space="preserve">GOUESSANT PARTS SOCIALES                </t>
  </si>
  <si>
    <t>27/06/2012</t>
  </si>
  <si>
    <t xml:space="preserve">PS PAYSANNE                             </t>
  </si>
  <si>
    <t xml:space="preserve">PAYSANNE PARTS SOCIALES                 </t>
  </si>
  <si>
    <t xml:space="preserve">PS CUMA                                 </t>
  </si>
  <si>
    <t xml:space="preserve">PS COOPERL                              </t>
  </si>
  <si>
    <t xml:space="preserve">COOPERL PARTS SOCALES                   </t>
  </si>
  <si>
    <t>29/08/2011</t>
  </si>
  <si>
    <t xml:space="preserve">PS DYNAL                                </t>
  </si>
  <si>
    <t xml:space="preserve">COOPERL PARTS SOCIALES                  </t>
  </si>
  <si>
    <t>29/08/2012</t>
  </si>
  <si>
    <t xml:space="preserve">PS CRCA                                 </t>
  </si>
  <si>
    <t xml:space="preserve">PRET CER                                </t>
  </si>
  <si>
    <t xml:space="preserve">DEPOT                                   </t>
  </si>
  <si>
    <t xml:space="preserve">Valeur bâtiment </t>
  </si>
  <si>
    <t>Véri</t>
  </si>
  <si>
    <t>annexe 1</t>
  </si>
  <si>
    <t>EVALUATION   DES   BATIMENTS</t>
  </si>
  <si>
    <t>en   :</t>
  </si>
  <si>
    <t>Atelier</t>
  </si>
  <si>
    <t>N°ligne</t>
  </si>
  <si>
    <t>éléments</t>
  </si>
  <si>
    <t>Date d'origine</t>
  </si>
  <si>
    <t>Valeurs d'origine</t>
  </si>
  <si>
    <t>Valeur indéxée</t>
  </si>
  <si>
    <t>Valeur matériel élevage</t>
  </si>
  <si>
    <t>annexe 2</t>
  </si>
  <si>
    <t>EVALUATION   DU   MATERIEL ELEVAGE</t>
  </si>
  <si>
    <t>Eléments</t>
  </si>
  <si>
    <t>Valeur matériel culture</t>
  </si>
  <si>
    <t>annexe 3</t>
  </si>
  <si>
    <t>EVALUATION   DU   MATERIEL DE CULTURES</t>
  </si>
  <si>
    <t>Valeur matériel divers</t>
  </si>
  <si>
    <t>annexe 4</t>
  </si>
  <si>
    <t>EVALUATION   DU   MATERIEL DIVERS</t>
  </si>
  <si>
    <t xml:space="preserve"> </t>
  </si>
  <si>
    <t>Autre</t>
  </si>
  <si>
    <t>Bâtiment</t>
  </si>
  <si>
    <t>matériel élevage</t>
  </si>
  <si>
    <t>matériel cultures</t>
  </si>
  <si>
    <t>matériel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</si>
</sst>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\ &quot;€&quot;"/>
  </numFmts>
  <fonts count="9" x14ac:knownFonts="1">
    <font>
      <sz val="10"/>
      <name val="Arial"/>
      <family val="2"/>
    </font>
    <font>
      <sz val="10"/>
      <name val="Arial"/>
      <family val="2"/>
    </font>
    <font>
      <sz val="10"/>
      <name val="MS Sans Serif"/>
    </font>
    <font>
      <b/>
      <sz val="10"/>
      <name val="MS Sans Serif"/>
      <family val="2"/>
    </font>
    <font>
      <i/>
      <sz val="10"/>
      <name val="Comic Sans MS"/>
      <family val="4"/>
    </font>
    <font>
      <b/>
      <sz val="14"/>
      <name val="Comic Sans MS"/>
      <family val="4"/>
    </font>
    <font>
      <b/>
      <sz val="10"/>
      <color indexed="18"/>
      <name val="MS Sans Serif"/>
    </font>
    <font>
      <sz val="10"/>
      <name val="Comic Sans MS"/>
      <family val="4"/>
    </font>
    <font>
      <b/>
      <sz val="12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 style="medium">
        <color indexed="55"/>
      </left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55"/>
      </top>
      <bottom style="medium">
        <color indexed="55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4" fontId="0" fillId="0" borderId="0" xfId="0" applyNumberFormat="1"/>
    <xf numFmtId="14" fontId="0" fillId="0" borderId="0" xfId="0" applyNumberFormat="1"/>
    <xf numFmtId="0" fontId="2" fillId="2" borderId="0" xfId="1" applyFill="1"/>
    <xf numFmtId="0" fontId="2" fillId="0" borderId="0" xfId="1"/>
    <xf numFmtId="0" fontId="2" fillId="0" borderId="0" xfId="1" applyAlignment="1">
      <alignment horizontal="left"/>
    </xf>
    <xf numFmtId="3" fontId="2" fillId="0" borderId="0" xfId="1" applyNumberFormat="1"/>
    <xf numFmtId="0" fontId="3" fillId="2" borderId="1" xfId="1" applyFont="1" applyFill="1" applyBorder="1"/>
    <xf numFmtId="0" fontId="3" fillId="2" borderId="2" xfId="1" applyFont="1" applyFill="1" applyBorder="1"/>
    <xf numFmtId="0" fontId="3" fillId="2" borderId="2" xfId="1" applyFont="1" applyFill="1" applyBorder="1" applyAlignment="1">
      <alignment horizontal="left"/>
    </xf>
    <xf numFmtId="3" fontId="3" fillId="2" borderId="2" xfId="1" applyNumberFormat="1" applyFont="1" applyFill="1" applyBorder="1"/>
    <xf numFmtId="0" fontId="4" fillId="0" borderId="0" xfId="1" applyFont="1"/>
    <xf numFmtId="17" fontId="2" fillId="0" borderId="0" xfId="1" applyNumberFormat="1"/>
    <xf numFmtId="0" fontId="2" fillId="0" borderId="0" xfId="1" applyAlignment="1">
      <alignment horizontal="right"/>
    </xf>
    <xf numFmtId="17" fontId="2" fillId="0" borderId="0" xfId="1" applyNumberFormat="1" applyAlignment="1">
      <alignment horizontal="left"/>
    </xf>
    <xf numFmtId="0" fontId="6" fillId="0" borderId="4" xfId="1" applyFont="1" applyFill="1" applyBorder="1" applyAlignment="1">
      <alignment horizontal="left" vertical="center"/>
    </xf>
    <xf numFmtId="0" fontId="6" fillId="0" borderId="4" xfId="1" applyFont="1" applyFill="1" applyBorder="1" applyAlignment="1">
      <alignment horizontal="center" vertical="center" textRotation="90"/>
    </xf>
    <xf numFmtId="0" fontId="6" fillId="0" borderId="4" xfId="1" applyFont="1" applyFill="1" applyBorder="1" applyAlignment="1">
      <alignment horizontal="center" vertical="center" wrapText="1"/>
    </xf>
    <xf numFmtId="3" fontId="6" fillId="0" borderId="4" xfId="1" applyNumberFormat="1" applyFont="1" applyFill="1" applyBorder="1" applyAlignment="1">
      <alignment horizontal="center" vertical="center" wrapText="1"/>
    </xf>
    <xf numFmtId="0" fontId="2" fillId="0" borderId="5" xfId="1" applyFill="1" applyBorder="1" applyAlignment="1"/>
    <xf numFmtId="3" fontId="2" fillId="0" borderId="5" xfId="1" applyNumberFormat="1" applyFill="1" applyBorder="1" applyAlignment="1"/>
    <xf numFmtId="0" fontId="2" fillId="0" borderId="5" xfId="1" applyFont="1" applyFill="1" applyBorder="1" applyAlignment="1"/>
    <xf numFmtId="17" fontId="2" fillId="0" borderId="5" xfId="1" applyNumberFormat="1" applyFont="1" applyFill="1" applyBorder="1" applyAlignment="1"/>
    <xf numFmtId="3" fontId="2" fillId="0" borderId="5" xfId="1" applyNumberFormat="1" applyFont="1" applyFill="1" applyBorder="1" applyAlignment="1"/>
    <xf numFmtId="0" fontId="7" fillId="0" borderId="0" xfId="1" applyFont="1"/>
    <xf numFmtId="17" fontId="8" fillId="0" borderId="0" xfId="1" applyNumberFormat="1" applyFont="1" applyBorder="1" applyAlignment="1">
      <alignment horizontal="center"/>
    </xf>
    <xf numFmtId="3" fontId="8" fillId="0" borderId="0" xfId="1" applyNumberFormat="1" applyFont="1" applyBorder="1" applyAlignment="1">
      <alignment horizontal="center"/>
    </xf>
    <xf numFmtId="17" fontId="6" fillId="0" borderId="4" xfId="1" applyNumberFormat="1" applyFont="1" applyFill="1" applyBorder="1" applyAlignment="1">
      <alignment horizontal="center" vertical="center" wrapText="1"/>
    </xf>
    <xf numFmtId="17" fontId="2" fillId="0" borderId="5" xfId="1" applyNumberFormat="1" applyFill="1" applyBorder="1" applyAlignment="1"/>
    <xf numFmtId="165" fontId="2" fillId="0" borderId="5" xfId="1" applyNumberFormat="1" applyFill="1" applyBorder="1" applyAlignment="1"/>
    <xf numFmtId="0" fontId="2" fillId="0" borderId="0" xfId="1" applyFill="1"/>
    <xf numFmtId="0" fontId="3" fillId="0" borderId="0" xfId="1" applyFont="1" applyFill="1" applyBorder="1"/>
    <xf numFmtId="0" fontId="3" fillId="0" borderId="0" xfId="1" applyFont="1" applyFill="1" applyBorder="1" applyAlignment="1">
      <alignment horizontal="left"/>
    </xf>
    <xf numFmtId="3" fontId="3" fillId="0" borderId="0" xfId="1" applyNumberFormat="1" applyFont="1" applyFill="1" applyBorder="1"/>
    <xf numFmtId="0" fontId="6" fillId="0" borderId="4" xfId="1" applyFont="1" applyFill="1" applyBorder="1" applyAlignment="1">
      <alignment horizontal="left"/>
    </xf>
    <xf numFmtId="0" fontId="2" fillId="0" borderId="0" xfId="1" applyFill="1" applyBorder="1" applyAlignment="1"/>
    <xf numFmtId="0" fontId="6" fillId="0" borderId="4" xfId="1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center"/>
    </xf>
  </cellXfs>
  <cellStyles count="3">
    <cellStyle name="Normal" xfId="0" builtinId="0"/>
    <cellStyle name="Normal 3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aluator%200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inaudo/Local%20Settings/Temporary%20Internet%20Files/OLK239/EtudeEcoSimplifi&#233;epourSCEChLeBou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 EP"/>
      <sheetName val="Prix"/>
      <sheetName val="NOTES JJ"/>
      <sheetName val="Emprunts"/>
      <sheetName val="IMMOS"/>
      <sheetName val="ENT"/>
      <sheetName val="MB"/>
      <sheetName val="Accueil"/>
      <sheetName val="indices"/>
      <sheetName val="PAD"/>
      <sheetName val="Synthèse valeur patrimoniale"/>
      <sheetName val="Récapitulatif"/>
      <sheetName val="Eval stocks"/>
      <sheetName val="Bâtiment"/>
      <sheetName val="matériel élevage"/>
      <sheetName val="matériel cultures"/>
      <sheetName val="matériel divers"/>
      <sheetName val="Valeur  la part"/>
      <sheetName val="Bilan société"/>
      <sheetName val="imp foncier"/>
      <sheetName val="imp MB CV"/>
      <sheetName val="imp SFP lait"/>
      <sheetName val="imp MB lait"/>
      <sheetName val="imp SFP Viande"/>
      <sheetName val="imp MB viande"/>
      <sheetName val="imp MB porc"/>
      <sheetName val="imp MB autre1"/>
      <sheetName val="imp MB autre2"/>
      <sheetName val="imp MB autre3"/>
      <sheetName val="imp EBE"/>
      <sheetName val="imp Annuités"/>
      <sheetName val="imp Synthèse"/>
      <sheetName val="Descriptif"/>
      <sheetName val="TabFi"/>
      <sheetName val="Bilans"/>
      <sheetName val="Ch.struct."/>
      <sheetName val="Ch.str.Prév"/>
      <sheetName val="RECAP"/>
      <sheetName val="Annuités"/>
      <sheetName val="Porcs"/>
      <sheetName val="CultVte"/>
      <sheetName val="TKLait"/>
      <sheetName val="SFP_Lait"/>
      <sheetName val="Lait"/>
      <sheetName val="SFP_Viande"/>
      <sheetName val="ViandeBov"/>
      <sheetName val="MBAutre1"/>
      <sheetName val="MBAutre2"/>
      <sheetName val="MBAutre3"/>
      <sheetName val="Mat.P"/>
      <sheetName val="Mat.L+P"/>
      <sheetName val="Mat.L+CV &amp; V"/>
      <sheetName val="Ch.str.EtGpe"/>
      <sheetName val="Comm"/>
      <sheetName val="PGar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B5">
            <v>20821</v>
          </cell>
          <cell r="C5">
            <v>122</v>
          </cell>
        </row>
        <row r="6">
          <cell r="B6">
            <v>20911</v>
          </cell>
          <cell r="C6">
            <v>125</v>
          </cell>
        </row>
        <row r="7">
          <cell r="B7">
            <v>21002</v>
          </cell>
          <cell r="C7">
            <v>128</v>
          </cell>
        </row>
        <row r="8">
          <cell r="B8">
            <v>21094</v>
          </cell>
          <cell r="C8">
            <v>132</v>
          </cell>
        </row>
        <row r="9">
          <cell r="B9">
            <v>21186</v>
          </cell>
          <cell r="C9">
            <v>137</v>
          </cell>
        </row>
        <row r="10">
          <cell r="B10">
            <v>21276</v>
          </cell>
          <cell r="C10">
            <v>138</v>
          </cell>
        </row>
        <row r="11">
          <cell r="B11">
            <v>21367</v>
          </cell>
          <cell r="C11">
            <v>139</v>
          </cell>
        </row>
        <row r="12">
          <cell r="B12">
            <v>21459</v>
          </cell>
          <cell r="C12">
            <v>140</v>
          </cell>
        </row>
        <row r="13">
          <cell r="B13">
            <v>21551</v>
          </cell>
          <cell r="C13">
            <v>142</v>
          </cell>
        </row>
        <row r="14">
          <cell r="B14">
            <v>21641</v>
          </cell>
          <cell r="C14">
            <v>142</v>
          </cell>
        </row>
        <row r="15">
          <cell r="B15">
            <v>21732</v>
          </cell>
          <cell r="C15">
            <v>142</v>
          </cell>
        </row>
        <row r="16">
          <cell r="B16">
            <v>21824</v>
          </cell>
          <cell r="C16">
            <v>142</v>
          </cell>
        </row>
        <row r="17">
          <cell r="B17">
            <v>21916</v>
          </cell>
          <cell r="C17">
            <v>144</v>
          </cell>
        </row>
        <row r="18">
          <cell r="B18">
            <v>22007</v>
          </cell>
          <cell r="C18">
            <v>141</v>
          </cell>
        </row>
        <row r="19">
          <cell r="B19">
            <v>22098</v>
          </cell>
          <cell r="C19">
            <v>142</v>
          </cell>
        </row>
        <row r="20">
          <cell r="B20">
            <v>22190</v>
          </cell>
          <cell r="C20">
            <v>142</v>
          </cell>
        </row>
        <row r="21">
          <cell r="B21">
            <v>22282</v>
          </cell>
          <cell r="C21">
            <v>143</v>
          </cell>
        </row>
        <row r="22">
          <cell r="B22">
            <v>22372</v>
          </cell>
          <cell r="C22">
            <v>144</v>
          </cell>
        </row>
        <row r="23">
          <cell r="B23">
            <v>22463</v>
          </cell>
          <cell r="C23">
            <v>145</v>
          </cell>
        </row>
        <row r="24">
          <cell r="B24">
            <v>22555</v>
          </cell>
          <cell r="C24">
            <v>147</v>
          </cell>
        </row>
        <row r="25">
          <cell r="B25">
            <v>22647</v>
          </cell>
          <cell r="C25">
            <v>149</v>
          </cell>
        </row>
        <row r="26">
          <cell r="B26">
            <v>22737</v>
          </cell>
          <cell r="C26">
            <v>151</v>
          </cell>
        </row>
        <row r="27">
          <cell r="B27">
            <v>22828</v>
          </cell>
          <cell r="C27">
            <v>153</v>
          </cell>
        </row>
        <row r="28">
          <cell r="B28">
            <v>22920</v>
          </cell>
          <cell r="C28">
            <v>156</v>
          </cell>
        </row>
        <row r="29">
          <cell r="B29">
            <v>23012</v>
          </cell>
          <cell r="C29">
            <v>159</v>
          </cell>
        </row>
        <row r="30">
          <cell r="B30">
            <v>23102</v>
          </cell>
          <cell r="C30">
            <v>168</v>
          </cell>
        </row>
        <row r="31">
          <cell r="B31">
            <v>23193</v>
          </cell>
          <cell r="C31">
            <v>170</v>
          </cell>
        </row>
        <row r="32">
          <cell r="B32">
            <v>23285</v>
          </cell>
          <cell r="C32">
            <v>171</v>
          </cell>
        </row>
        <row r="33">
          <cell r="B33">
            <v>23377</v>
          </cell>
          <cell r="C33">
            <v>173</v>
          </cell>
        </row>
        <row r="34">
          <cell r="B34">
            <v>23468</v>
          </cell>
          <cell r="C34">
            <v>176</v>
          </cell>
        </row>
        <row r="35">
          <cell r="B35">
            <v>23559</v>
          </cell>
          <cell r="C35">
            <v>180</v>
          </cell>
        </row>
        <row r="36">
          <cell r="B36">
            <v>23651</v>
          </cell>
          <cell r="C36">
            <v>184</v>
          </cell>
        </row>
        <row r="37">
          <cell r="B37">
            <v>23743</v>
          </cell>
          <cell r="C37">
            <v>186</v>
          </cell>
        </row>
        <row r="38">
          <cell r="B38">
            <v>23833</v>
          </cell>
          <cell r="C38">
            <v>188</v>
          </cell>
        </row>
        <row r="39">
          <cell r="B39">
            <v>23924</v>
          </cell>
          <cell r="C39">
            <v>189</v>
          </cell>
        </row>
        <row r="40">
          <cell r="B40">
            <v>24016</v>
          </cell>
          <cell r="C40">
            <v>190</v>
          </cell>
        </row>
        <row r="41">
          <cell r="B41">
            <v>24108</v>
          </cell>
          <cell r="C41">
            <v>191</v>
          </cell>
        </row>
        <row r="42">
          <cell r="B42">
            <v>24198</v>
          </cell>
          <cell r="C42">
            <v>193</v>
          </cell>
        </row>
        <row r="43">
          <cell r="B43">
            <v>24289</v>
          </cell>
          <cell r="C43">
            <v>194</v>
          </cell>
        </row>
        <row r="44">
          <cell r="B44">
            <v>24381</v>
          </cell>
          <cell r="C44">
            <v>194</v>
          </cell>
        </row>
        <row r="45">
          <cell r="B45">
            <v>24473</v>
          </cell>
          <cell r="C45">
            <v>195</v>
          </cell>
        </row>
        <row r="46">
          <cell r="B46">
            <v>24563</v>
          </cell>
          <cell r="C46">
            <v>196</v>
          </cell>
        </row>
        <row r="47">
          <cell r="B47">
            <v>24654</v>
          </cell>
          <cell r="C47">
            <v>197</v>
          </cell>
        </row>
        <row r="48">
          <cell r="B48">
            <v>24746</v>
          </cell>
          <cell r="C48">
            <v>197</v>
          </cell>
        </row>
        <row r="49">
          <cell r="B49">
            <v>24838</v>
          </cell>
          <cell r="C49">
            <v>198</v>
          </cell>
        </row>
        <row r="50">
          <cell r="B50">
            <v>24929</v>
          </cell>
          <cell r="C50">
            <v>201</v>
          </cell>
        </row>
        <row r="51">
          <cell r="B51">
            <v>25020</v>
          </cell>
          <cell r="C51">
            <v>209</v>
          </cell>
        </row>
        <row r="52">
          <cell r="B52">
            <v>25112</v>
          </cell>
          <cell r="C52">
            <v>213</v>
          </cell>
        </row>
        <row r="53">
          <cell r="B53">
            <v>25204</v>
          </cell>
          <cell r="C53">
            <v>216</v>
          </cell>
        </row>
        <row r="54">
          <cell r="B54">
            <v>25294</v>
          </cell>
          <cell r="C54">
            <v>216</v>
          </cell>
        </row>
        <row r="55">
          <cell r="B55">
            <v>25385</v>
          </cell>
          <cell r="C55">
            <v>217</v>
          </cell>
        </row>
        <row r="56">
          <cell r="B56">
            <v>25477</v>
          </cell>
          <cell r="C56">
            <v>219</v>
          </cell>
        </row>
        <row r="57">
          <cell r="B57">
            <v>25569</v>
          </cell>
          <cell r="C57">
            <v>220</v>
          </cell>
        </row>
        <row r="58">
          <cell r="B58">
            <v>25659</v>
          </cell>
          <cell r="C58">
            <v>222</v>
          </cell>
        </row>
        <row r="59">
          <cell r="B59">
            <v>25750</v>
          </cell>
          <cell r="C59">
            <v>224</v>
          </cell>
        </row>
        <row r="60">
          <cell r="B60">
            <v>25842</v>
          </cell>
          <cell r="C60">
            <v>226</v>
          </cell>
        </row>
        <row r="61">
          <cell r="B61">
            <v>25934</v>
          </cell>
          <cell r="C61">
            <v>231</v>
          </cell>
        </row>
        <row r="62">
          <cell r="B62">
            <v>26024</v>
          </cell>
          <cell r="C62">
            <v>235</v>
          </cell>
        </row>
        <row r="63">
          <cell r="B63">
            <v>26115</v>
          </cell>
          <cell r="C63">
            <v>238</v>
          </cell>
        </row>
        <row r="64">
          <cell r="B64">
            <v>26207</v>
          </cell>
          <cell r="C64">
            <v>241</v>
          </cell>
        </row>
        <row r="65">
          <cell r="B65">
            <v>26299</v>
          </cell>
          <cell r="C65">
            <v>244</v>
          </cell>
        </row>
        <row r="66">
          <cell r="B66">
            <v>26390</v>
          </cell>
          <cell r="C66">
            <v>248</v>
          </cell>
        </row>
        <row r="67">
          <cell r="B67">
            <v>26481</v>
          </cell>
          <cell r="C67">
            <v>252</v>
          </cell>
        </row>
        <row r="68">
          <cell r="B68">
            <v>26573</v>
          </cell>
          <cell r="C68">
            <v>257</v>
          </cell>
        </row>
        <row r="69">
          <cell r="B69">
            <v>26665</v>
          </cell>
          <cell r="C69">
            <v>262</v>
          </cell>
        </row>
        <row r="70">
          <cell r="B70">
            <v>26755</v>
          </cell>
          <cell r="C70">
            <v>268</v>
          </cell>
        </row>
        <row r="71">
          <cell r="B71">
            <v>26846</v>
          </cell>
          <cell r="C71">
            <v>274</v>
          </cell>
        </row>
        <row r="72">
          <cell r="B72">
            <v>26938</v>
          </cell>
          <cell r="C72">
            <v>280</v>
          </cell>
        </row>
        <row r="73">
          <cell r="B73">
            <v>27030</v>
          </cell>
          <cell r="C73">
            <v>291</v>
          </cell>
        </row>
        <row r="74">
          <cell r="B74">
            <v>27120</v>
          </cell>
          <cell r="C74">
            <v>302</v>
          </cell>
        </row>
        <row r="75">
          <cell r="B75">
            <v>27211</v>
          </cell>
          <cell r="C75">
            <v>322</v>
          </cell>
        </row>
        <row r="76">
          <cell r="B76">
            <v>27303</v>
          </cell>
          <cell r="C76">
            <v>339</v>
          </cell>
        </row>
        <row r="77">
          <cell r="B77">
            <v>27395</v>
          </cell>
          <cell r="C77">
            <v>345</v>
          </cell>
        </row>
        <row r="78">
          <cell r="B78">
            <v>27485</v>
          </cell>
          <cell r="C78">
            <v>353</v>
          </cell>
        </row>
        <row r="79">
          <cell r="B79">
            <v>27576</v>
          </cell>
          <cell r="C79">
            <v>357</v>
          </cell>
        </row>
        <row r="80">
          <cell r="B80">
            <v>27668</v>
          </cell>
          <cell r="C80">
            <v>364</v>
          </cell>
        </row>
        <row r="81">
          <cell r="B81">
            <v>27760</v>
          </cell>
          <cell r="C81">
            <v>375</v>
          </cell>
        </row>
        <row r="82">
          <cell r="B82">
            <v>27851</v>
          </cell>
          <cell r="C82">
            <v>391</v>
          </cell>
        </row>
        <row r="83">
          <cell r="B83">
            <v>27942</v>
          </cell>
          <cell r="C83">
            <v>403</v>
          </cell>
        </row>
        <row r="84">
          <cell r="B84">
            <v>28034</v>
          </cell>
          <cell r="C84">
            <v>405</v>
          </cell>
        </row>
        <row r="85">
          <cell r="B85">
            <v>28126</v>
          </cell>
          <cell r="C85">
            <v>416</v>
          </cell>
        </row>
        <row r="86">
          <cell r="B86">
            <v>28216</v>
          </cell>
          <cell r="C86">
            <v>430</v>
          </cell>
        </row>
        <row r="87">
          <cell r="B87">
            <v>28307</v>
          </cell>
          <cell r="C87">
            <v>438</v>
          </cell>
        </row>
        <row r="88">
          <cell r="B88">
            <v>28399</v>
          </cell>
          <cell r="C88">
            <v>449</v>
          </cell>
        </row>
        <row r="89">
          <cell r="B89">
            <v>28491</v>
          </cell>
          <cell r="C89">
            <v>452</v>
          </cell>
        </row>
        <row r="90">
          <cell r="B90">
            <v>28581</v>
          </cell>
          <cell r="C90">
            <v>461</v>
          </cell>
        </row>
        <row r="91">
          <cell r="B91">
            <v>28672</v>
          </cell>
          <cell r="C91">
            <v>472</v>
          </cell>
        </row>
        <row r="92">
          <cell r="B92">
            <v>28764</v>
          </cell>
          <cell r="C92">
            <v>499</v>
          </cell>
        </row>
        <row r="93">
          <cell r="B93">
            <v>28856</v>
          </cell>
          <cell r="C93">
            <v>502</v>
          </cell>
        </row>
        <row r="94">
          <cell r="B94">
            <v>28946</v>
          </cell>
          <cell r="C94">
            <v>510</v>
          </cell>
        </row>
        <row r="95">
          <cell r="B95">
            <v>29037</v>
          </cell>
          <cell r="C95">
            <v>525</v>
          </cell>
        </row>
        <row r="96">
          <cell r="B96">
            <v>29129</v>
          </cell>
          <cell r="C96">
            <v>548</v>
          </cell>
        </row>
        <row r="97">
          <cell r="B97">
            <v>29221</v>
          </cell>
          <cell r="C97">
            <v>569</v>
          </cell>
        </row>
        <row r="98">
          <cell r="B98">
            <v>29312</v>
          </cell>
          <cell r="C98">
            <v>587</v>
          </cell>
        </row>
        <row r="99">
          <cell r="B99">
            <v>29403</v>
          </cell>
          <cell r="C99">
            <v>604</v>
          </cell>
        </row>
        <row r="100">
          <cell r="B100">
            <v>29495</v>
          </cell>
          <cell r="C100">
            <v>610</v>
          </cell>
        </row>
        <row r="101">
          <cell r="B101">
            <v>29587</v>
          </cell>
          <cell r="C101">
            <v>630</v>
          </cell>
        </row>
        <row r="102">
          <cell r="B102">
            <v>29677</v>
          </cell>
          <cell r="C102">
            <v>636</v>
          </cell>
        </row>
        <row r="103">
          <cell r="B103">
            <v>29768</v>
          </cell>
          <cell r="C103">
            <v>652</v>
          </cell>
        </row>
        <row r="104">
          <cell r="B104">
            <v>29860</v>
          </cell>
          <cell r="C104">
            <v>673</v>
          </cell>
        </row>
        <row r="105">
          <cell r="B105">
            <v>29952</v>
          </cell>
          <cell r="C105">
            <v>697</v>
          </cell>
        </row>
        <row r="106">
          <cell r="B106">
            <v>30042</v>
          </cell>
          <cell r="C106">
            <v>717</v>
          </cell>
        </row>
        <row r="107">
          <cell r="B107">
            <v>30133</v>
          </cell>
          <cell r="C107">
            <v>732</v>
          </cell>
        </row>
        <row r="108">
          <cell r="B108">
            <v>30225</v>
          </cell>
          <cell r="C108">
            <v>727</v>
          </cell>
        </row>
        <row r="109">
          <cell r="B109">
            <v>30317</v>
          </cell>
          <cell r="C109">
            <v>746</v>
          </cell>
        </row>
        <row r="110">
          <cell r="B110">
            <v>30407</v>
          </cell>
          <cell r="C110">
            <v>760</v>
          </cell>
        </row>
        <row r="111">
          <cell r="B111">
            <v>30498</v>
          </cell>
          <cell r="C111">
            <v>776</v>
          </cell>
        </row>
        <row r="112">
          <cell r="B112">
            <v>30590</v>
          </cell>
          <cell r="C112">
            <v>782</v>
          </cell>
        </row>
        <row r="113">
          <cell r="B113">
            <v>30682</v>
          </cell>
          <cell r="C113">
            <v>794</v>
          </cell>
        </row>
        <row r="114">
          <cell r="B114">
            <v>30773</v>
          </cell>
          <cell r="C114">
            <v>810</v>
          </cell>
        </row>
        <row r="115">
          <cell r="B115">
            <v>30864</v>
          </cell>
          <cell r="C115">
            <v>820</v>
          </cell>
        </row>
        <row r="116">
          <cell r="B116">
            <v>30956</v>
          </cell>
          <cell r="C116">
            <v>821</v>
          </cell>
        </row>
        <row r="117">
          <cell r="B117">
            <v>31048</v>
          </cell>
          <cell r="C117">
            <v>826</v>
          </cell>
        </row>
        <row r="118">
          <cell r="B118">
            <v>31138</v>
          </cell>
          <cell r="C118">
            <v>834</v>
          </cell>
        </row>
        <row r="119">
          <cell r="B119">
            <v>31229</v>
          </cell>
          <cell r="C119">
            <v>841</v>
          </cell>
        </row>
        <row r="120">
          <cell r="B120">
            <v>31321</v>
          </cell>
          <cell r="C120">
            <v>847</v>
          </cell>
        </row>
        <row r="121">
          <cell r="B121">
            <v>31413</v>
          </cell>
          <cell r="C121">
            <v>855</v>
          </cell>
        </row>
        <row r="122">
          <cell r="B122">
            <v>31503</v>
          </cell>
          <cell r="C122">
            <v>859</v>
          </cell>
        </row>
        <row r="123">
          <cell r="B123">
            <v>31594</v>
          </cell>
          <cell r="C123">
            <v>861</v>
          </cell>
        </row>
        <row r="124">
          <cell r="B124">
            <v>31686</v>
          </cell>
          <cell r="C124">
            <v>881</v>
          </cell>
        </row>
        <row r="125">
          <cell r="B125">
            <v>31778</v>
          </cell>
          <cell r="C125">
            <v>884</v>
          </cell>
        </row>
        <row r="126">
          <cell r="B126">
            <v>31868</v>
          </cell>
          <cell r="C126">
            <v>889</v>
          </cell>
        </row>
        <row r="127">
          <cell r="B127">
            <v>31959</v>
          </cell>
          <cell r="C127">
            <v>895</v>
          </cell>
        </row>
        <row r="128">
          <cell r="B128">
            <v>32051</v>
          </cell>
          <cell r="C128">
            <v>890</v>
          </cell>
        </row>
        <row r="129">
          <cell r="B129">
            <v>32143</v>
          </cell>
          <cell r="C129">
            <v>908</v>
          </cell>
        </row>
        <row r="130">
          <cell r="B130">
            <v>32234</v>
          </cell>
          <cell r="C130">
            <v>812</v>
          </cell>
        </row>
        <row r="131">
          <cell r="B131">
            <v>32325</v>
          </cell>
          <cell r="C131">
            <v>919</v>
          </cell>
        </row>
        <row r="132">
          <cell r="B132">
            <v>32417</v>
          </cell>
          <cell r="C132">
            <v>919</v>
          </cell>
        </row>
        <row r="133">
          <cell r="B133">
            <v>32509</v>
          </cell>
          <cell r="C133">
            <v>929</v>
          </cell>
        </row>
        <row r="134">
          <cell r="B134">
            <v>32599</v>
          </cell>
          <cell r="C134">
            <v>924</v>
          </cell>
        </row>
        <row r="135">
          <cell r="B135">
            <v>32690</v>
          </cell>
          <cell r="C135">
            <v>929</v>
          </cell>
        </row>
        <row r="136">
          <cell r="B136">
            <v>32782</v>
          </cell>
          <cell r="C136">
            <v>927</v>
          </cell>
        </row>
        <row r="137">
          <cell r="B137">
            <v>32874</v>
          </cell>
          <cell r="C137">
            <v>939</v>
          </cell>
        </row>
        <row r="138">
          <cell r="B138">
            <v>32964</v>
          </cell>
          <cell r="C138">
            <v>951</v>
          </cell>
        </row>
        <row r="139">
          <cell r="B139">
            <v>33055</v>
          </cell>
          <cell r="C139">
            <v>956</v>
          </cell>
        </row>
        <row r="140">
          <cell r="B140">
            <v>33147</v>
          </cell>
          <cell r="C140">
            <v>952</v>
          </cell>
        </row>
        <row r="141">
          <cell r="B141">
            <v>33239</v>
          </cell>
          <cell r="C141">
            <v>972</v>
          </cell>
        </row>
        <row r="142">
          <cell r="B142">
            <v>33329</v>
          </cell>
          <cell r="C142">
            <v>992</v>
          </cell>
        </row>
        <row r="143">
          <cell r="B143">
            <v>33420</v>
          </cell>
          <cell r="C143">
            <v>996</v>
          </cell>
        </row>
        <row r="144">
          <cell r="B144">
            <v>33512</v>
          </cell>
          <cell r="C144">
            <v>1002</v>
          </cell>
        </row>
        <row r="145">
          <cell r="B145">
            <v>33604</v>
          </cell>
          <cell r="C145">
            <v>1006</v>
          </cell>
        </row>
        <row r="146">
          <cell r="B146">
            <v>33695</v>
          </cell>
          <cell r="C146">
            <v>1002</v>
          </cell>
        </row>
        <row r="147">
          <cell r="B147">
            <v>33786</v>
          </cell>
          <cell r="C147">
            <v>1008</v>
          </cell>
        </row>
        <row r="148">
          <cell r="B148">
            <v>33878</v>
          </cell>
          <cell r="C148">
            <v>1005</v>
          </cell>
        </row>
        <row r="149">
          <cell r="B149">
            <v>33970</v>
          </cell>
          <cell r="C149">
            <v>1022</v>
          </cell>
        </row>
        <row r="150">
          <cell r="B150">
            <v>34060</v>
          </cell>
          <cell r="C150">
            <v>1012</v>
          </cell>
        </row>
        <row r="151">
          <cell r="B151">
            <v>34151</v>
          </cell>
          <cell r="C151">
            <v>1017</v>
          </cell>
        </row>
        <row r="152">
          <cell r="B152">
            <v>34243</v>
          </cell>
          <cell r="C152">
            <v>1016</v>
          </cell>
        </row>
        <row r="153">
          <cell r="B153">
            <v>34335</v>
          </cell>
          <cell r="C153">
            <v>1016</v>
          </cell>
        </row>
        <row r="154">
          <cell r="B154">
            <v>34425</v>
          </cell>
          <cell r="C154">
            <v>1018</v>
          </cell>
        </row>
        <row r="155">
          <cell r="B155">
            <v>34516</v>
          </cell>
          <cell r="C155">
            <v>1020</v>
          </cell>
        </row>
        <row r="156">
          <cell r="B156">
            <v>34608</v>
          </cell>
          <cell r="C156">
            <v>1019</v>
          </cell>
        </row>
        <row r="157">
          <cell r="B157">
            <v>34700</v>
          </cell>
          <cell r="C157">
            <v>1011</v>
          </cell>
        </row>
        <row r="158">
          <cell r="B158">
            <v>34790</v>
          </cell>
          <cell r="C158">
            <v>1023</v>
          </cell>
        </row>
        <row r="159">
          <cell r="B159">
            <v>34881</v>
          </cell>
          <cell r="C159">
            <v>1024</v>
          </cell>
        </row>
        <row r="160">
          <cell r="B160">
            <v>34973</v>
          </cell>
          <cell r="C160">
            <v>1013</v>
          </cell>
        </row>
        <row r="161">
          <cell r="B161">
            <v>35065</v>
          </cell>
          <cell r="C161">
            <v>1038</v>
          </cell>
        </row>
        <row r="162">
          <cell r="B162">
            <v>35156</v>
          </cell>
          <cell r="C162">
            <v>1029</v>
          </cell>
        </row>
        <row r="163">
          <cell r="B163">
            <v>35247</v>
          </cell>
          <cell r="C163">
            <v>1030</v>
          </cell>
        </row>
        <row r="164">
          <cell r="B164">
            <v>35339</v>
          </cell>
          <cell r="C164">
            <v>1046</v>
          </cell>
        </row>
        <row r="165">
          <cell r="B165">
            <v>35431</v>
          </cell>
          <cell r="C165">
            <v>1047</v>
          </cell>
        </row>
        <row r="166">
          <cell r="B166">
            <v>35521</v>
          </cell>
          <cell r="C166">
            <v>1060</v>
          </cell>
        </row>
        <row r="167">
          <cell r="B167">
            <v>35612</v>
          </cell>
          <cell r="C167">
            <v>1067</v>
          </cell>
        </row>
        <row r="168">
          <cell r="B168">
            <v>35704</v>
          </cell>
          <cell r="C168">
            <v>1068</v>
          </cell>
        </row>
        <row r="169">
          <cell r="B169">
            <v>35796</v>
          </cell>
          <cell r="C169">
            <v>1058</v>
          </cell>
        </row>
        <row r="170">
          <cell r="B170">
            <v>35886</v>
          </cell>
          <cell r="C170">
            <v>1058</v>
          </cell>
        </row>
        <row r="171">
          <cell r="B171">
            <v>35977</v>
          </cell>
          <cell r="C171">
            <v>1057</v>
          </cell>
        </row>
        <row r="172">
          <cell r="B172">
            <v>36069</v>
          </cell>
          <cell r="C172">
            <v>1074</v>
          </cell>
        </row>
        <row r="173">
          <cell r="B173">
            <v>36161</v>
          </cell>
          <cell r="C173">
            <v>1071</v>
          </cell>
        </row>
        <row r="174">
          <cell r="B174">
            <v>36251</v>
          </cell>
          <cell r="C174">
            <v>1074</v>
          </cell>
        </row>
        <row r="175">
          <cell r="B175">
            <v>36342</v>
          </cell>
          <cell r="C175">
            <v>1080</v>
          </cell>
        </row>
        <row r="176">
          <cell r="B176">
            <v>36434</v>
          </cell>
          <cell r="C176">
            <v>1065</v>
          </cell>
        </row>
        <row r="177">
          <cell r="B177">
            <v>36526</v>
          </cell>
          <cell r="C177">
            <v>1083</v>
          </cell>
        </row>
        <row r="178">
          <cell r="B178">
            <v>36617</v>
          </cell>
          <cell r="C178">
            <v>1089</v>
          </cell>
        </row>
        <row r="179">
          <cell r="B179">
            <v>36708</v>
          </cell>
          <cell r="C179">
            <v>1093</v>
          </cell>
        </row>
        <row r="180">
          <cell r="B180">
            <v>36800</v>
          </cell>
          <cell r="C180">
            <v>1127</v>
          </cell>
        </row>
        <row r="181">
          <cell r="B181">
            <v>36892</v>
          </cell>
          <cell r="C181">
            <v>1125</v>
          </cell>
        </row>
        <row r="182">
          <cell r="B182">
            <v>36982</v>
          </cell>
          <cell r="C182">
            <v>1139</v>
          </cell>
        </row>
        <row r="183">
          <cell r="B183">
            <v>37073</v>
          </cell>
          <cell r="C183">
            <v>1145</v>
          </cell>
        </row>
        <row r="184">
          <cell r="B184">
            <v>37165</v>
          </cell>
          <cell r="C184">
            <v>1140</v>
          </cell>
        </row>
        <row r="185">
          <cell r="B185">
            <v>37257</v>
          </cell>
          <cell r="C185">
            <v>1159</v>
          </cell>
        </row>
        <row r="186">
          <cell r="B186">
            <v>37347</v>
          </cell>
          <cell r="C186">
            <v>1163</v>
          </cell>
        </row>
        <row r="187">
          <cell r="B187">
            <v>37438</v>
          </cell>
          <cell r="C187">
            <v>1170</v>
          </cell>
        </row>
        <row r="188">
          <cell r="B188">
            <v>37530</v>
          </cell>
          <cell r="C188">
            <v>1172</v>
          </cell>
        </row>
        <row r="189">
          <cell r="B189">
            <v>37622</v>
          </cell>
          <cell r="C189">
            <v>1183</v>
          </cell>
        </row>
        <row r="190">
          <cell r="B190">
            <v>37712</v>
          </cell>
          <cell r="C190">
            <v>1202</v>
          </cell>
        </row>
        <row r="191">
          <cell r="B191">
            <v>37803</v>
          </cell>
          <cell r="C191">
            <v>1203</v>
          </cell>
        </row>
        <row r="192">
          <cell r="B192">
            <v>37895</v>
          </cell>
          <cell r="C192">
            <v>1214</v>
          </cell>
        </row>
        <row r="193">
          <cell r="B193">
            <v>37987</v>
          </cell>
          <cell r="C193">
            <v>1225</v>
          </cell>
        </row>
        <row r="194">
          <cell r="B194">
            <v>38078</v>
          </cell>
          <cell r="C194">
            <v>1267</v>
          </cell>
        </row>
        <row r="195">
          <cell r="B195">
            <v>38169</v>
          </cell>
          <cell r="C195">
            <v>1272</v>
          </cell>
        </row>
        <row r="196">
          <cell r="B196">
            <v>38261</v>
          </cell>
          <cell r="C196">
            <v>1269</v>
          </cell>
        </row>
        <row r="197">
          <cell r="B197">
            <v>38353</v>
          </cell>
          <cell r="C197">
            <v>1270</v>
          </cell>
        </row>
        <row r="198">
          <cell r="B198">
            <v>38443</v>
          </cell>
          <cell r="C198">
            <v>1276</v>
          </cell>
        </row>
        <row r="199">
          <cell r="B199">
            <v>38534</v>
          </cell>
          <cell r="C199">
            <v>1278</v>
          </cell>
        </row>
        <row r="200">
          <cell r="B200">
            <v>38626</v>
          </cell>
          <cell r="C200">
            <v>1332</v>
          </cell>
        </row>
        <row r="201">
          <cell r="B201">
            <v>38718</v>
          </cell>
          <cell r="C201">
            <v>1362</v>
          </cell>
        </row>
        <row r="202">
          <cell r="B202">
            <v>38808</v>
          </cell>
          <cell r="C202">
            <v>1366</v>
          </cell>
        </row>
        <row r="203">
          <cell r="B203">
            <v>38899</v>
          </cell>
          <cell r="C203">
            <v>1381</v>
          </cell>
        </row>
        <row r="204">
          <cell r="B204">
            <v>38991</v>
          </cell>
          <cell r="C204">
            <v>1406</v>
          </cell>
        </row>
        <row r="205">
          <cell r="B205">
            <v>39083</v>
          </cell>
          <cell r="C205">
            <v>1385</v>
          </cell>
        </row>
        <row r="206">
          <cell r="B206">
            <v>39173</v>
          </cell>
          <cell r="C206">
            <v>1435</v>
          </cell>
        </row>
        <row r="207">
          <cell r="B207">
            <v>39264</v>
          </cell>
          <cell r="C207">
            <v>1443</v>
          </cell>
        </row>
        <row r="208">
          <cell r="B208">
            <v>39356</v>
          </cell>
          <cell r="C208">
            <v>1474</v>
          </cell>
        </row>
        <row r="209">
          <cell r="B209">
            <v>39448</v>
          </cell>
          <cell r="C209">
            <v>1497</v>
          </cell>
        </row>
        <row r="210">
          <cell r="B210">
            <v>39539</v>
          </cell>
          <cell r="C210">
            <v>1562</v>
          </cell>
        </row>
        <row r="211">
          <cell r="B211">
            <v>39630</v>
          </cell>
          <cell r="C211">
            <v>1594</v>
          </cell>
        </row>
        <row r="212">
          <cell r="B212">
            <v>39722</v>
          </cell>
          <cell r="C212">
            <v>1523</v>
          </cell>
        </row>
        <row r="213">
          <cell r="B213">
            <v>39814</v>
          </cell>
          <cell r="C213">
            <v>1503</v>
          </cell>
        </row>
        <row r="214">
          <cell r="B214">
            <v>39904</v>
          </cell>
          <cell r="C214">
            <v>1498</v>
          </cell>
        </row>
        <row r="215">
          <cell r="B215">
            <v>39995</v>
          </cell>
          <cell r="C215">
            <v>1502</v>
          </cell>
        </row>
        <row r="216">
          <cell r="B216">
            <v>40087</v>
          </cell>
          <cell r="C216">
            <v>1507</v>
          </cell>
        </row>
        <row r="217">
          <cell r="B217">
            <v>40179</v>
          </cell>
          <cell r="C217">
            <v>1508</v>
          </cell>
        </row>
        <row r="218">
          <cell r="B218">
            <v>40269</v>
          </cell>
          <cell r="C218">
            <v>1517</v>
          </cell>
        </row>
        <row r="219">
          <cell r="B219">
            <v>40360</v>
          </cell>
          <cell r="C219">
            <v>1520</v>
          </cell>
        </row>
        <row r="220">
          <cell r="B220">
            <v>40452</v>
          </cell>
          <cell r="C220">
            <v>1533</v>
          </cell>
        </row>
        <row r="221">
          <cell r="B221">
            <v>40544</v>
          </cell>
          <cell r="C221">
            <v>1554</v>
          </cell>
        </row>
        <row r="222">
          <cell r="B222">
            <v>40634</v>
          </cell>
          <cell r="C222">
            <v>1593</v>
          </cell>
        </row>
        <row r="223">
          <cell r="B223">
            <v>40725</v>
          </cell>
          <cell r="C223">
            <v>1624</v>
          </cell>
        </row>
        <row r="224">
          <cell r="B224">
            <v>40817</v>
          </cell>
          <cell r="C224">
            <v>1638</v>
          </cell>
        </row>
        <row r="225">
          <cell r="B225">
            <v>40909</v>
          </cell>
          <cell r="C225">
            <v>1617</v>
          </cell>
        </row>
        <row r="226">
          <cell r="B226">
            <v>41000</v>
          </cell>
          <cell r="C226">
            <v>1666</v>
          </cell>
        </row>
        <row r="227">
          <cell r="B227">
            <v>41091</v>
          </cell>
          <cell r="C227">
            <v>1648</v>
          </cell>
        </row>
        <row r="228">
          <cell r="B228">
            <v>41183</v>
          </cell>
          <cell r="C228">
            <v>1639</v>
          </cell>
        </row>
        <row r="229">
          <cell r="B229">
            <v>41275</v>
          </cell>
          <cell r="C229">
            <v>1646</v>
          </cell>
        </row>
        <row r="230">
          <cell r="B230">
            <v>41365</v>
          </cell>
          <cell r="C230">
            <v>1646</v>
          </cell>
        </row>
        <row r="231">
          <cell r="B231">
            <v>41456</v>
          </cell>
          <cell r="C231">
            <v>1646</v>
          </cell>
        </row>
        <row r="232">
          <cell r="B232">
            <v>41548</v>
          </cell>
          <cell r="C232">
            <v>1646</v>
          </cell>
        </row>
        <row r="233">
          <cell r="B233">
            <v>41640</v>
          </cell>
          <cell r="C233">
            <v>1646</v>
          </cell>
        </row>
        <row r="234">
          <cell r="B234">
            <v>41730</v>
          </cell>
          <cell r="C234">
            <v>1646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29">
          <cell r="S29">
            <v>0</v>
          </cell>
        </row>
        <row r="49">
          <cell r="S49">
            <v>0</v>
          </cell>
        </row>
        <row r="69">
          <cell r="S69">
            <v>0</v>
          </cell>
        </row>
        <row r="89">
          <cell r="S89">
            <v>0</v>
          </cell>
        </row>
        <row r="109">
          <cell r="S109">
            <v>0</v>
          </cell>
        </row>
      </sheetData>
      <sheetData sheetId="41">
        <row r="9">
          <cell r="D9">
            <v>0</v>
          </cell>
        </row>
        <row r="12">
          <cell r="G12" t="e">
            <v>#DIV/0!</v>
          </cell>
        </row>
        <row r="14">
          <cell r="C14" t="e">
            <v>#DIV/0!</v>
          </cell>
        </row>
        <row r="21">
          <cell r="B21" t="e">
            <v>#DIV/0!</v>
          </cell>
        </row>
        <row r="34">
          <cell r="E34">
            <v>0</v>
          </cell>
        </row>
        <row r="54">
          <cell r="E54">
            <v>0</v>
          </cell>
        </row>
        <row r="57">
          <cell r="F57">
            <v>0</v>
          </cell>
        </row>
        <row r="63">
          <cell r="D63" t="e">
            <v>#DIV/0!</v>
          </cell>
          <cell r="F63" t="e">
            <v>#DIV/0!</v>
          </cell>
          <cell r="G63" t="e">
            <v>#DIV/0!</v>
          </cell>
        </row>
      </sheetData>
      <sheetData sheetId="42">
        <row r="24">
          <cell r="P24">
            <v>0</v>
          </cell>
        </row>
        <row r="43">
          <cell r="P43">
            <v>0</v>
          </cell>
        </row>
        <row r="62">
          <cell r="P62">
            <v>0</v>
          </cell>
        </row>
        <row r="81">
          <cell r="P81">
            <v>0</v>
          </cell>
        </row>
        <row r="100">
          <cell r="P100">
            <v>0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BCultVte"/>
      <sheetName val="SFPLait"/>
      <sheetName val="MBLait"/>
      <sheetName val="MBPorcs"/>
      <sheetName val="SFPAllaitant"/>
      <sheetName val="MBAllaitant"/>
      <sheetName val="Primes animales"/>
      <sheetName val="MBAutre"/>
      <sheetName val="Récap_CDRbs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">
          <cell r="D5">
            <v>18</v>
          </cell>
          <cell r="E5">
            <v>18</v>
          </cell>
        </row>
        <row r="9">
          <cell r="D9">
            <v>2140</v>
          </cell>
          <cell r="E9">
            <v>2340</v>
          </cell>
        </row>
        <row r="111">
          <cell r="D111">
            <v>47</v>
          </cell>
          <cell r="E111">
            <v>47</v>
          </cell>
        </row>
        <row r="112">
          <cell r="D112">
            <v>2061.7021276595747</v>
          </cell>
          <cell r="E112">
            <v>2061.7021276595747</v>
          </cell>
        </row>
      </sheetData>
      <sheetData sheetId="5" refreshError="1"/>
      <sheetData sheetId="6">
        <row r="42">
          <cell r="B42" t="str">
            <v>TOTAL</v>
          </cell>
          <cell r="C42">
            <v>169997</v>
          </cell>
          <cell r="D42">
            <v>201733</v>
          </cell>
          <cell r="E42">
            <v>182718</v>
          </cell>
          <cell r="F42">
            <v>184028</v>
          </cell>
          <cell r="G42">
            <v>191053</v>
          </cell>
          <cell r="H42">
            <v>205103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theme="1" tint="0.499984740745262"/>
  </sheetPr>
  <dimension ref="A1:J227"/>
  <sheetViews>
    <sheetView tabSelected="1" workbookViewId="0">
      <selection activeCell="K1" sqref="K1:Z1048576"/>
    </sheetView>
  </sheetViews>
  <sheetFormatPr baseColWidth="10" defaultRowHeight="12.75" x14ac:dyDescent="0.2"/>
  <cols>
    <col min="4" max="4" width="42.28515625" bestFit="1" customWidth="1"/>
    <col min="5" max="5" width="10.7109375" customWidth="1"/>
    <col min="6" max="6" width="10" bestFit="1" customWidth="1"/>
    <col min="7" max="7" width="15.42578125" bestFit="1" customWidth="1"/>
    <col min="8" max="8" width="10.140625" style="2" bestFit="1" customWidth="1"/>
    <col min="9" max="9" width="10.42578125" style="3" bestFit="1" customWidth="1"/>
    <col min="10" max="10" width="6.28515625" style="4" bestFit="1" customWidth="1"/>
  </cols>
  <sheetData>
    <row r="1" spans="1:10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s="1" t="s">
        <v>5</v>
      </c>
      <c r="H1" s="2" t="s">
        <v>6</v>
      </c>
      <c r="I1" s="3" t="s">
        <v>7</v>
      </c>
      <c r="J1" s="4" t="s">
        <v>8</v>
      </c>
    </row>
    <row r="2" spans="1:10" x14ac:dyDescent="0.2">
      <c r="A2" t="s">
        <v>333</v>
      </c>
      <c r="B2">
        <v>2081000000</v>
      </c>
      <c r="C2">
        <v>1</v>
      </c>
      <c r="D2" t="s">
        <v>9</v>
      </c>
      <c r="E2" s="5">
        <v>39135</v>
      </c>
      <c r="F2">
        <v>12.2</v>
      </c>
      <c r="G2" t="s">
        <v>10</v>
      </c>
      <c r="H2" s="2">
        <v>39135</v>
      </c>
      <c r="I2" s="3">
        <v>0</v>
      </c>
      <c r="J2" s="4">
        <v>0</v>
      </c>
    </row>
    <row r="3" spans="1:10" x14ac:dyDescent="0.2">
      <c r="A3" t="s">
        <v>333</v>
      </c>
      <c r="B3">
        <v>2081000000</v>
      </c>
      <c r="C3">
        <v>2</v>
      </c>
      <c r="D3" t="s">
        <v>11</v>
      </c>
      <c r="E3" t="s">
        <v>12</v>
      </c>
      <c r="F3">
        <v>109.83</v>
      </c>
      <c r="G3" t="s">
        <v>10</v>
      </c>
      <c r="H3" s="2">
        <v>39135</v>
      </c>
      <c r="I3" s="3">
        <v>0</v>
      </c>
      <c r="J3" s="4">
        <v>0</v>
      </c>
    </row>
    <row r="4" spans="1:10" x14ac:dyDescent="0.2">
      <c r="A4" t="s">
        <v>333</v>
      </c>
      <c r="B4">
        <v>2081000000</v>
      </c>
      <c r="C4">
        <v>3</v>
      </c>
      <c r="D4" t="s">
        <v>13</v>
      </c>
      <c r="E4" t="s">
        <v>14</v>
      </c>
      <c r="F4">
        <v>3.27</v>
      </c>
      <c r="G4" t="s">
        <v>10</v>
      </c>
      <c r="H4" s="2">
        <v>40542</v>
      </c>
      <c r="I4" s="3">
        <v>0</v>
      </c>
      <c r="J4" s="4">
        <v>0</v>
      </c>
    </row>
    <row r="5" spans="1:10" x14ac:dyDescent="0.2">
      <c r="A5" t="s">
        <v>333</v>
      </c>
      <c r="B5">
        <v>2121000000</v>
      </c>
      <c r="C5">
        <v>1</v>
      </c>
      <c r="D5" t="s">
        <v>15</v>
      </c>
      <c r="E5" s="5">
        <v>29952</v>
      </c>
      <c r="F5">
        <v>424.93</v>
      </c>
      <c r="G5" s="5" t="s">
        <v>16</v>
      </c>
      <c r="H5" s="2">
        <v>29952</v>
      </c>
      <c r="I5" s="3">
        <v>424.93</v>
      </c>
      <c r="J5" s="4">
        <v>5</v>
      </c>
    </row>
    <row r="6" spans="1:10" x14ac:dyDescent="0.2">
      <c r="A6" t="s">
        <v>333</v>
      </c>
      <c r="B6">
        <v>2121000000</v>
      </c>
      <c r="C6">
        <v>2</v>
      </c>
      <c r="D6" t="s">
        <v>17</v>
      </c>
      <c r="E6" s="5">
        <v>29952</v>
      </c>
      <c r="F6">
        <v>190.15</v>
      </c>
      <c r="G6" s="5" t="s">
        <v>16</v>
      </c>
      <c r="H6" s="2">
        <v>29952</v>
      </c>
      <c r="I6" s="3">
        <v>190.15</v>
      </c>
      <c r="J6" s="4">
        <v>4</v>
      </c>
    </row>
    <row r="7" spans="1:10" x14ac:dyDescent="0.2">
      <c r="A7" t="s">
        <v>333</v>
      </c>
      <c r="B7">
        <v>2121000000</v>
      </c>
      <c r="C7">
        <v>3</v>
      </c>
      <c r="D7" t="s">
        <v>17</v>
      </c>
      <c r="E7" s="5">
        <v>29952</v>
      </c>
      <c r="F7">
        <v>93.11</v>
      </c>
      <c r="G7" s="5" t="s">
        <v>16</v>
      </c>
      <c r="H7" s="2">
        <v>29952</v>
      </c>
      <c r="I7" s="3">
        <v>93.11</v>
      </c>
      <c r="J7" s="4">
        <v>4</v>
      </c>
    </row>
    <row r="8" spans="1:10" x14ac:dyDescent="0.2">
      <c r="A8" t="s">
        <v>333</v>
      </c>
      <c r="B8">
        <v>2121000000</v>
      </c>
      <c r="C8">
        <v>4</v>
      </c>
      <c r="D8" t="s">
        <v>18</v>
      </c>
      <c r="E8" s="5">
        <v>29952</v>
      </c>
      <c r="F8">
        <v>254.75</v>
      </c>
      <c r="G8" s="5" t="s">
        <v>16</v>
      </c>
      <c r="H8" s="2">
        <v>29952</v>
      </c>
      <c r="I8" s="3">
        <v>254.75</v>
      </c>
      <c r="J8" s="4">
        <v>5</v>
      </c>
    </row>
    <row r="9" spans="1:10" x14ac:dyDescent="0.2">
      <c r="A9" t="s">
        <v>333</v>
      </c>
      <c r="B9">
        <v>2121000000</v>
      </c>
      <c r="C9">
        <v>5</v>
      </c>
      <c r="D9" t="s">
        <v>19</v>
      </c>
      <c r="E9" s="5">
        <v>29952</v>
      </c>
      <c r="F9">
        <v>708.27</v>
      </c>
      <c r="G9" s="5" t="s">
        <v>16</v>
      </c>
      <c r="H9" s="2">
        <v>29952</v>
      </c>
      <c r="I9" s="3">
        <v>708.27</v>
      </c>
      <c r="J9" s="4">
        <v>6</v>
      </c>
    </row>
    <row r="10" spans="1:10" x14ac:dyDescent="0.2">
      <c r="A10" t="s">
        <v>333</v>
      </c>
      <c r="B10">
        <v>2121000000</v>
      </c>
      <c r="C10">
        <v>6</v>
      </c>
      <c r="D10" t="s">
        <v>17</v>
      </c>
      <c r="E10" s="5">
        <v>29957</v>
      </c>
      <c r="F10">
        <v>332.48</v>
      </c>
      <c r="G10" s="5" t="s">
        <v>16</v>
      </c>
      <c r="H10" s="2">
        <v>29957</v>
      </c>
      <c r="I10" s="3">
        <v>332.48</v>
      </c>
      <c r="J10" s="4">
        <v>10</v>
      </c>
    </row>
    <row r="11" spans="1:10" x14ac:dyDescent="0.2">
      <c r="A11" t="s">
        <v>333</v>
      </c>
      <c r="B11">
        <v>2121000000</v>
      </c>
      <c r="C11">
        <v>7</v>
      </c>
      <c r="D11" t="s">
        <v>17</v>
      </c>
      <c r="E11" s="5">
        <v>30317</v>
      </c>
      <c r="F11">
        <v>363.94</v>
      </c>
      <c r="G11" s="5" t="s">
        <v>16</v>
      </c>
      <c r="H11" s="2">
        <v>30317</v>
      </c>
      <c r="I11" s="3">
        <v>363.94</v>
      </c>
      <c r="J11" s="4">
        <v>8</v>
      </c>
    </row>
    <row r="12" spans="1:10" x14ac:dyDescent="0.2">
      <c r="A12" t="s">
        <v>333</v>
      </c>
      <c r="B12">
        <v>2121000000</v>
      </c>
      <c r="C12">
        <v>8</v>
      </c>
      <c r="D12" t="s">
        <v>20</v>
      </c>
      <c r="E12" t="s">
        <v>21</v>
      </c>
      <c r="F12">
        <v>2403.86</v>
      </c>
      <c r="G12" t="s">
        <v>16</v>
      </c>
      <c r="H12" s="2">
        <v>30863</v>
      </c>
      <c r="I12" s="3">
        <v>2403.86</v>
      </c>
      <c r="J12" s="4">
        <v>10</v>
      </c>
    </row>
    <row r="13" spans="1:10" x14ac:dyDescent="0.2">
      <c r="A13" t="s">
        <v>333</v>
      </c>
      <c r="B13">
        <v>2121000000</v>
      </c>
      <c r="C13">
        <v>9</v>
      </c>
      <c r="D13" t="s">
        <v>22</v>
      </c>
      <c r="E13" s="5">
        <v>32030</v>
      </c>
      <c r="F13">
        <v>15148.8</v>
      </c>
      <c r="G13" s="5" t="s">
        <v>16</v>
      </c>
      <c r="H13" s="2">
        <v>32030</v>
      </c>
      <c r="I13" s="3">
        <v>15148.8</v>
      </c>
      <c r="J13" s="4">
        <v>15</v>
      </c>
    </row>
    <row r="14" spans="1:10" x14ac:dyDescent="0.2">
      <c r="A14" t="s">
        <v>333</v>
      </c>
      <c r="B14">
        <v>2121000000</v>
      </c>
      <c r="C14">
        <v>10</v>
      </c>
      <c r="D14" t="s">
        <v>17</v>
      </c>
      <c r="E14" s="5">
        <v>32879</v>
      </c>
      <c r="F14">
        <v>911.2</v>
      </c>
      <c r="G14" s="5" t="s">
        <v>16</v>
      </c>
      <c r="H14" s="2">
        <v>32879</v>
      </c>
      <c r="I14" s="3">
        <v>911.2</v>
      </c>
      <c r="J14" s="4">
        <v>15</v>
      </c>
    </row>
    <row r="15" spans="1:10" x14ac:dyDescent="0.2">
      <c r="A15" t="s">
        <v>333</v>
      </c>
      <c r="B15">
        <v>2121000000</v>
      </c>
      <c r="C15">
        <v>11</v>
      </c>
      <c r="D15" t="s">
        <v>17</v>
      </c>
      <c r="E15" t="s">
        <v>23</v>
      </c>
      <c r="F15">
        <v>15258.81</v>
      </c>
      <c r="G15" t="s">
        <v>16</v>
      </c>
      <c r="H15" s="2">
        <v>34089</v>
      </c>
      <c r="I15" s="3">
        <v>15258.81</v>
      </c>
      <c r="J15" s="4">
        <v>10</v>
      </c>
    </row>
    <row r="16" spans="1:10" x14ac:dyDescent="0.2">
      <c r="A16" t="s">
        <v>333</v>
      </c>
      <c r="B16">
        <v>2121000000</v>
      </c>
      <c r="C16">
        <v>12</v>
      </c>
      <c r="D16" t="s">
        <v>17</v>
      </c>
      <c r="E16" s="5">
        <v>36497</v>
      </c>
      <c r="F16">
        <v>464.84</v>
      </c>
      <c r="G16" s="5" t="s">
        <v>16</v>
      </c>
      <c r="H16" s="2">
        <v>36497</v>
      </c>
      <c r="I16" s="3">
        <v>464.84</v>
      </c>
      <c r="J16" s="4">
        <v>10</v>
      </c>
    </row>
    <row r="17" spans="1:10" x14ac:dyDescent="0.2">
      <c r="A17" t="s">
        <v>333</v>
      </c>
      <c r="B17">
        <v>2121000000</v>
      </c>
      <c r="C17">
        <v>13</v>
      </c>
      <c r="D17" t="s">
        <v>17</v>
      </c>
      <c r="E17" t="s">
        <v>24</v>
      </c>
      <c r="F17">
        <v>1671.37</v>
      </c>
      <c r="G17" t="s">
        <v>16</v>
      </c>
      <c r="H17" s="2">
        <v>37042</v>
      </c>
      <c r="I17" s="3">
        <v>1671.37</v>
      </c>
      <c r="J17" s="4">
        <v>10</v>
      </c>
    </row>
    <row r="18" spans="1:10" x14ac:dyDescent="0.2">
      <c r="A18" t="s">
        <v>333</v>
      </c>
      <c r="B18">
        <v>2125000000</v>
      </c>
      <c r="C18">
        <v>1</v>
      </c>
      <c r="D18" t="s">
        <v>25</v>
      </c>
      <c r="E18" s="5">
        <v>30682</v>
      </c>
      <c r="F18">
        <v>902.88</v>
      </c>
      <c r="G18" s="5" t="s">
        <v>10</v>
      </c>
      <c r="H18" s="2">
        <v>30682</v>
      </c>
      <c r="I18" s="3">
        <v>0</v>
      </c>
      <c r="J18" s="4">
        <v>0</v>
      </c>
    </row>
    <row r="19" spans="1:10" x14ac:dyDescent="0.2">
      <c r="A19" t="s">
        <v>334</v>
      </c>
      <c r="B19">
        <v>2141000000</v>
      </c>
      <c r="C19">
        <v>1</v>
      </c>
      <c r="D19" t="s">
        <v>26</v>
      </c>
      <c r="E19" s="5">
        <v>30802</v>
      </c>
      <c r="F19">
        <v>762.25</v>
      </c>
      <c r="G19" t="s">
        <v>16</v>
      </c>
      <c r="H19" s="2">
        <v>30802</v>
      </c>
      <c r="I19" s="3">
        <v>762.25</v>
      </c>
      <c r="J19" s="4">
        <v>8</v>
      </c>
    </row>
    <row r="20" spans="1:10" x14ac:dyDescent="0.2">
      <c r="A20" t="s">
        <v>334</v>
      </c>
      <c r="B20">
        <v>2141000000</v>
      </c>
      <c r="C20">
        <v>2</v>
      </c>
      <c r="D20" t="s">
        <v>27</v>
      </c>
      <c r="E20" s="5">
        <v>29952</v>
      </c>
      <c r="F20">
        <v>296.39999999999998</v>
      </c>
      <c r="G20" s="5" t="s">
        <v>16</v>
      </c>
      <c r="H20" s="2">
        <v>29952</v>
      </c>
      <c r="I20" s="3">
        <v>296.39999999999998</v>
      </c>
      <c r="J20" s="4">
        <v>10</v>
      </c>
    </row>
    <row r="21" spans="1:10" x14ac:dyDescent="0.2">
      <c r="A21" t="s">
        <v>334</v>
      </c>
      <c r="B21">
        <v>2141000000</v>
      </c>
      <c r="C21">
        <v>3</v>
      </c>
      <c r="D21" t="s">
        <v>28</v>
      </c>
      <c r="E21" s="5">
        <v>30589</v>
      </c>
      <c r="F21">
        <v>719.82</v>
      </c>
      <c r="G21" t="s">
        <v>16</v>
      </c>
      <c r="H21" s="2">
        <v>30589</v>
      </c>
      <c r="I21" s="3">
        <v>719.82</v>
      </c>
      <c r="J21" s="4">
        <v>11</v>
      </c>
    </row>
    <row r="22" spans="1:10" x14ac:dyDescent="0.2">
      <c r="A22" t="s">
        <v>334</v>
      </c>
      <c r="B22">
        <v>2141000000</v>
      </c>
      <c r="C22">
        <v>4</v>
      </c>
      <c r="D22" t="s">
        <v>29</v>
      </c>
      <c r="E22" s="5">
        <v>30690</v>
      </c>
      <c r="F22">
        <v>11102.76</v>
      </c>
      <c r="G22" s="5" t="s">
        <v>30</v>
      </c>
      <c r="H22" s="2">
        <v>30690</v>
      </c>
      <c r="I22" s="3">
        <v>11102.76</v>
      </c>
      <c r="J22" s="4">
        <v>15</v>
      </c>
    </row>
    <row r="23" spans="1:10" x14ac:dyDescent="0.2">
      <c r="A23" t="s">
        <v>334</v>
      </c>
      <c r="B23">
        <v>2141000000</v>
      </c>
      <c r="C23">
        <v>5</v>
      </c>
      <c r="D23" t="s">
        <v>31</v>
      </c>
      <c r="E23" s="5">
        <v>33177</v>
      </c>
      <c r="F23">
        <v>5399.04</v>
      </c>
      <c r="G23" t="s">
        <v>30</v>
      </c>
      <c r="H23" s="2">
        <v>33177</v>
      </c>
      <c r="I23" s="3">
        <v>5399.04</v>
      </c>
      <c r="J23" s="4">
        <v>15</v>
      </c>
    </row>
    <row r="24" spans="1:10" x14ac:dyDescent="0.2">
      <c r="A24" t="s">
        <v>334</v>
      </c>
      <c r="B24">
        <v>2141000000</v>
      </c>
      <c r="C24">
        <v>6</v>
      </c>
      <c r="D24" t="s">
        <v>32</v>
      </c>
      <c r="E24" s="5">
        <v>33456</v>
      </c>
      <c r="F24">
        <v>468.78</v>
      </c>
      <c r="G24" s="5" t="s">
        <v>30</v>
      </c>
      <c r="H24" s="2">
        <v>33456</v>
      </c>
      <c r="I24" s="3">
        <v>468.78</v>
      </c>
      <c r="J24" s="4">
        <v>10</v>
      </c>
    </row>
    <row r="25" spans="1:10" x14ac:dyDescent="0.2">
      <c r="A25" t="s">
        <v>334</v>
      </c>
      <c r="B25">
        <v>2141000000</v>
      </c>
      <c r="C25">
        <v>7</v>
      </c>
      <c r="D25" t="s">
        <v>33</v>
      </c>
      <c r="E25" s="5">
        <v>29952</v>
      </c>
      <c r="F25">
        <v>748.39</v>
      </c>
      <c r="G25" s="5" t="s">
        <v>16</v>
      </c>
      <c r="H25" s="2">
        <v>29952</v>
      </c>
      <c r="I25" s="3">
        <v>748.39</v>
      </c>
      <c r="J25" s="4">
        <v>3</v>
      </c>
    </row>
    <row r="26" spans="1:10" x14ac:dyDescent="0.2">
      <c r="A26" t="s">
        <v>334</v>
      </c>
      <c r="B26">
        <v>2141000000</v>
      </c>
      <c r="C26">
        <v>8</v>
      </c>
      <c r="D26" t="s">
        <v>34</v>
      </c>
      <c r="E26" s="5">
        <v>29952</v>
      </c>
      <c r="F26">
        <v>399.14</v>
      </c>
      <c r="G26" s="5" t="s">
        <v>16</v>
      </c>
      <c r="H26" s="2">
        <v>29952</v>
      </c>
      <c r="I26" s="3">
        <v>399.14</v>
      </c>
      <c r="J26" s="4">
        <v>3</v>
      </c>
    </row>
    <row r="27" spans="1:10" x14ac:dyDescent="0.2">
      <c r="A27" t="s">
        <v>334</v>
      </c>
      <c r="B27">
        <v>2141000000</v>
      </c>
      <c r="C27">
        <v>9</v>
      </c>
      <c r="D27" t="s">
        <v>35</v>
      </c>
      <c r="E27" s="5">
        <v>29952</v>
      </c>
      <c r="F27">
        <v>112.35</v>
      </c>
      <c r="G27" s="5" t="s">
        <v>30</v>
      </c>
      <c r="H27" s="2">
        <v>29952</v>
      </c>
      <c r="I27" s="3">
        <v>112.35</v>
      </c>
      <c r="J27" s="4">
        <v>4</v>
      </c>
    </row>
    <row r="28" spans="1:10" x14ac:dyDescent="0.2">
      <c r="A28" t="s">
        <v>334</v>
      </c>
      <c r="B28">
        <v>2141000000</v>
      </c>
      <c r="C28">
        <v>10</v>
      </c>
      <c r="D28" t="s">
        <v>36</v>
      </c>
      <c r="E28" s="5">
        <v>29952</v>
      </c>
      <c r="F28">
        <v>100.13</v>
      </c>
      <c r="G28" s="5" t="s">
        <v>30</v>
      </c>
      <c r="H28" s="2">
        <v>29952</v>
      </c>
      <c r="I28" s="3">
        <v>100.13</v>
      </c>
      <c r="J28" s="4">
        <v>4</v>
      </c>
    </row>
    <row r="29" spans="1:10" x14ac:dyDescent="0.2">
      <c r="A29" t="s">
        <v>334</v>
      </c>
      <c r="B29">
        <v>2141000000</v>
      </c>
      <c r="C29">
        <v>11</v>
      </c>
      <c r="D29" t="s">
        <v>37</v>
      </c>
      <c r="E29" s="5">
        <v>29952</v>
      </c>
      <c r="F29">
        <v>1164.1600000000001</v>
      </c>
      <c r="G29" s="5" t="s">
        <v>16</v>
      </c>
      <c r="H29" s="2">
        <v>29952</v>
      </c>
      <c r="I29" s="3">
        <v>1164.1600000000001</v>
      </c>
      <c r="J29" s="4">
        <v>10</v>
      </c>
    </row>
    <row r="30" spans="1:10" x14ac:dyDescent="0.2">
      <c r="A30" t="s">
        <v>334</v>
      </c>
      <c r="B30">
        <v>2141000000</v>
      </c>
      <c r="C30">
        <v>12</v>
      </c>
      <c r="D30" t="s">
        <v>38</v>
      </c>
      <c r="E30" s="5">
        <v>29952</v>
      </c>
      <c r="F30">
        <v>2158.2399999999998</v>
      </c>
      <c r="G30" s="5" t="s">
        <v>16</v>
      </c>
      <c r="H30" s="2">
        <v>29952</v>
      </c>
      <c r="I30" s="3">
        <v>2158.2399999999998</v>
      </c>
      <c r="J30" s="4">
        <v>10</v>
      </c>
    </row>
    <row r="31" spans="1:10" x14ac:dyDescent="0.2">
      <c r="A31" t="s">
        <v>334</v>
      </c>
      <c r="B31">
        <v>2141000000</v>
      </c>
      <c r="C31">
        <v>13</v>
      </c>
      <c r="D31" t="s">
        <v>39</v>
      </c>
      <c r="E31" t="s">
        <v>40</v>
      </c>
      <c r="F31">
        <v>2774.88</v>
      </c>
      <c r="G31" t="s">
        <v>16</v>
      </c>
      <c r="H31" s="2">
        <v>30589</v>
      </c>
      <c r="I31" s="3">
        <v>2774.88</v>
      </c>
      <c r="J31" s="4">
        <v>8</v>
      </c>
    </row>
    <row r="32" spans="1:10" x14ac:dyDescent="0.2">
      <c r="A32" t="s">
        <v>334</v>
      </c>
      <c r="B32">
        <v>2141000000</v>
      </c>
      <c r="C32">
        <v>14</v>
      </c>
      <c r="D32" t="s">
        <v>41</v>
      </c>
      <c r="E32" t="s">
        <v>40</v>
      </c>
      <c r="F32">
        <v>831.54</v>
      </c>
      <c r="G32" t="s">
        <v>16</v>
      </c>
      <c r="H32" s="2">
        <v>30589</v>
      </c>
      <c r="I32" s="3">
        <v>831.54</v>
      </c>
      <c r="J32" s="4">
        <v>4</v>
      </c>
    </row>
    <row r="33" spans="1:10" x14ac:dyDescent="0.2">
      <c r="A33" t="s">
        <v>334</v>
      </c>
      <c r="B33">
        <v>2141000000</v>
      </c>
      <c r="C33">
        <v>15</v>
      </c>
      <c r="D33" t="s">
        <v>42</v>
      </c>
      <c r="E33" s="5">
        <v>31050</v>
      </c>
      <c r="F33">
        <v>5520.45</v>
      </c>
      <c r="G33" s="5" t="s">
        <v>30</v>
      </c>
      <c r="H33" s="2">
        <v>31050</v>
      </c>
      <c r="I33" s="3">
        <v>5520.45</v>
      </c>
      <c r="J33" s="4">
        <v>15</v>
      </c>
    </row>
    <row r="34" spans="1:10" x14ac:dyDescent="0.2">
      <c r="A34" t="s">
        <v>334</v>
      </c>
      <c r="B34">
        <v>2141000000</v>
      </c>
      <c r="C34">
        <v>16</v>
      </c>
      <c r="D34" t="s">
        <v>43</v>
      </c>
      <c r="E34" s="5">
        <v>29952</v>
      </c>
      <c r="F34">
        <v>2945.85</v>
      </c>
      <c r="G34" s="5" t="s">
        <v>16</v>
      </c>
      <c r="H34" s="2">
        <v>29952</v>
      </c>
      <c r="I34" s="3">
        <v>2945.85</v>
      </c>
      <c r="J34" s="4">
        <v>10</v>
      </c>
    </row>
    <row r="35" spans="1:10" x14ac:dyDescent="0.2">
      <c r="A35" t="s">
        <v>334</v>
      </c>
      <c r="B35">
        <v>2141000000</v>
      </c>
      <c r="C35">
        <v>17</v>
      </c>
      <c r="D35" t="s">
        <v>44</v>
      </c>
      <c r="E35" t="s">
        <v>40</v>
      </c>
      <c r="F35">
        <v>10520.89</v>
      </c>
      <c r="G35" t="s">
        <v>16</v>
      </c>
      <c r="H35" s="2" t="s">
        <v>40</v>
      </c>
      <c r="I35" s="3">
        <v>10520.89</v>
      </c>
      <c r="J35" s="4">
        <v>12</v>
      </c>
    </row>
    <row r="36" spans="1:10" x14ac:dyDescent="0.2">
      <c r="A36" t="s">
        <v>334</v>
      </c>
      <c r="B36">
        <v>2141000000</v>
      </c>
      <c r="C36">
        <v>18</v>
      </c>
      <c r="D36" t="s">
        <v>45</v>
      </c>
      <c r="E36" t="s">
        <v>46</v>
      </c>
      <c r="F36">
        <v>2129.94</v>
      </c>
      <c r="G36" t="s">
        <v>30</v>
      </c>
      <c r="H36" s="2" t="s">
        <v>46</v>
      </c>
      <c r="I36" s="3">
        <v>2129.94</v>
      </c>
      <c r="J36" s="4">
        <v>15</v>
      </c>
    </row>
    <row r="37" spans="1:10" x14ac:dyDescent="0.2">
      <c r="A37" t="s">
        <v>334</v>
      </c>
      <c r="B37">
        <v>2141000000</v>
      </c>
      <c r="C37">
        <v>19</v>
      </c>
      <c r="D37" t="s">
        <v>47</v>
      </c>
      <c r="E37" s="5">
        <v>29952</v>
      </c>
      <c r="F37">
        <v>187.24</v>
      </c>
      <c r="G37" s="5" t="s">
        <v>16</v>
      </c>
      <c r="H37" s="2">
        <v>29952</v>
      </c>
      <c r="I37" s="3">
        <v>187.24</v>
      </c>
      <c r="J37" s="4">
        <v>10</v>
      </c>
    </row>
    <row r="38" spans="1:10" x14ac:dyDescent="0.2">
      <c r="A38" t="s">
        <v>334</v>
      </c>
      <c r="B38">
        <v>2141000000</v>
      </c>
      <c r="C38">
        <v>20</v>
      </c>
      <c r="D38" t="s">
        <v>48</v>
      </c>
      <c r="E38" t="s">
        <v>49</v>
      </c>
      <c r="F38">
        <v>3963.73</v>
      </c>
      <c r="G38" t="s">
        <v>30</v>
      </c>
      <c r="H38" s="2" t="s">
        <v>49</v>
      </c>
      <c r="I38" s="3">
        <v>3963.73</v>
      </c>
      <c r="J38" s="4">
        <v>15</v>
      </c>
    </row>
    <row r="39" spans="1:10" x14ac:dyDescent="0.2">
      <c r="A39" t="s">
        <v>334</v>
      </c>
      <c r="B39">
        <v>2141000000</v>
      </c>
      <c r="C39">
        <v>21</v>
      </c>
      <c r="D39" t="s">
        <v>50</v>
      </c>
      <c r="E39" t="s">
        <v>51</v>
      </c>
      <c r="F39">
        <v>5623.36</v>
      </c>
      <c r="G39" t="s">
        <v>16</v>
      </c>
      <c r="H39" s="2" t="s">
        <v>51</v>
      </c>
      <c r="I39" s="3">
        <v>5623.36</v>
      </c>
      <c r="J39" s="4">
        <v>12</v>
      </c>
    </row>
    <row r="40" spans="1:10" x14ac:dyDescent="0.2">
      <c r="A40" t="s">
        <v>334</v>
      </c>
      <c r="B40">
        <v>2141000000</v>
      </c>
      <c r="C40">
        <v>22</v>
      </c>
      <c r="D40" t="s">
        <v>52</v>
      </c>
      <c r="E40" t="s">
        <v>40</v>
      </c>
      <c r="F40">
        <v>668.71</v>
      </c>
      <c r="G40" t="s">
        <v>16</v>
      </c>
      <c r="H40" s="2" t="s">
        <v>40</v>
      </c>
      <c r="I40" s="3">
        <v>668.71</v>
      </c>
      <c r="J40" s="4">
        <v>12</v>
      </c>
    </row>
    <row r="41" spans="1:10" x14ac:dyDescent="0.2">
      <c r="A41" t="s">
        <v>334</v>
      </c>
      <c r="B41">
        <v>2141000000</v>
      </c>
      <c r="C41">
        <v>23</v>
      </c>
      <c r="D41" t="s">
        <v>53</v>
      </c>
      <c r="E41" t="s">
        <v>54</v>
      </c>
      <c r="F41">
        <v>12872.17</v>
      </c>
      <c r="G41" t="s">
        <v>16</v>
      </c>
      <c r="H41" s="2" t="s">
        <v>54</v>
      </c>
      <c r="I41" s="3">
        <v>12872.17</v>
      </c>
      <c r="J41" s="4">
        <v>12</v>
      </c>
    </row>
    <row r="42" spans="1:10" x14ac:dyDescent="0.2">
      <c r="A42" t="s">
        <v>334</v>
      </c>
      <c r="B42">
        <v>2141000000</v>
      </c>
      <c r="C42">
        <v>24</v>
      </c>
      <c r="D42" t="s">
        <v>55</v>
      </c>
      <c r="E42" s="5">
        <v>29952</v>
      </c>
      <c r="F42">
        <v>191.47</v>
      </c>
      <c r="G42" s="5" t="s">
        <v>16</v>
      </c>
      <c r="H42" s="2">
        <v>29952</v>
      </c>
      <c r="I42" s="3">
        <v>191.47</v>
      </c>
      <c r="J42" s="4">
        <v>10</v>
      </c>
    </row>
    <row r="43" spans="1:10" x14ac:dyDescent="0.2">
      <c r="A43" t="s">
        <v>334</v>
      </c>
      <c r="B43">
        <v>2141000000</v>
      </c>
      <c r="C43">
        <v>25</v>
      </c>
      <c r="D43" t="s">
        <v>56</v>
      </c>
      <c r="E43" t="s">
        <v>40</v>
      </c>
      <c r="F43">
        <v>793.25</v>
      </c>
      <c r="G43" t="s">
        <v>16</v>
      </c>
      <c r="H43" s="2" t="s">
        <v>40</v>
      </c>
      <c r="I43" s="3">
        <v>793.25</v>
      </c>
      <c r="J43" s="4">
        <v>12</v>
      </c>
    </row>
    <row r="44" spans="1:10" x14ac:dyDescent="0.2">
      <c r="A44" t="s">
        <v>334</v>
      </c>
      <c r="B44">
        <v>2141000000</v>
      </c>
      <c r="C44">
        <v>26</v>
      </c>
      <c r="D44" t="s">
        <v>57</v>
      </c>
      <c r="E44" t="s">
        <v>58</v>
      </c>
      <c r="F44">
        <v>274.51</v>
      </c>
      <c r="G44" t="s">
        <v>16</v>
      </c>
      <c r="H44" s="2" t="s">
        <v>58</v>
      </c>
      <c r="I44" s="3">
        <v>274.51</v>
      </c>
      <c r="J44" s="4">
        <v>10</v>
      </c>
    </row>
    <row r="45" spans="1:10" x14ac:dyDescent="0.2">
      <c r="A45" t="s">
        <v>334</v>
      </c>
      <c r="B45">
        <v>2141000000</v>
      </c>
      <c r="C45">
        <v>27</v>
      </c>
      <c r="D45" t="s">
        <v>59</v>
      </c>
      <c r="E45" t="s">
        <v>40</v>
      </c>
      <c r="F45">
        <v>1607.86</v>
      </c>
      <c r="G45" t="s">
        <v>16</v>
      </c>
      <c r="H45" s="2" t="s">
        <v>40</v>
      </c>
      <c r="I45" s="3">
        <v>1607.86</v>
      </c>
      <c r="J45" s="4">
        <v>13</v>
      </c>
    </row>
    <row r="46" spans="1:10" x14ac:dyDescent="0.2">
      <c r="A46" t="s">
        <v>334</v>
      </c>
      <c r="B46">
        <v>2141000000</v>
      </c>
      <c r="C46">
        <v>28</v>
      </c>
      <c r="D46" t="s">
        <v>38</v>
      </c>
      <c r="E46" t="s">
        <v>58</v>
      </c>
      <c r="F46">
        <v>6110.02</v>
      </c>
      <c r="G46" t="s">
        <v>16</v>
      </c>
      <c r="H46" s="2" t="s">
        <v>58</v>
      </c>
      <c r="I46" s="3">
        <v>6110.02</v>
      </c>
      <c r="J46" s="4">
        <v>10</v>
      </c>
    </row>
    <row r="47" spans="1:10" x14ac:dyDescent="0.2">
      <c r="A47" t="s">
        <v>334</v>
      </c>
      <c r="B47">
        <v>2141000000</v>
      </c>
      <c r="C47">
        <v>29</v>
      </c>
      <c r="D47" t="s">
        <v>60</v>
      </c>
      <c r="E47" t="s">
        <v>40</v>
      </c>
      <c r="F47">
        <v>35787.26</v>
      </c>
      <c r="G47" t="s">
        <v>16</v>
      </c>
      <c r="H47" s="2" t="s">
        <v>40</v>
      </c>
      <c r="I47" s="3">
        <v>35787.26</v>
      </c>
      <c r="J47" s="4">
        <v>13</v>
      </c>
    </row>
    <row r="48" spans="1:10" x14ac:dyDescent="0.2">
      <c r="A48" t="s">
        <v>334</v>
      </c>
      <c r="B48">
        <v>2141000000</v>
      </c>
      <c r="C48">
        <v>30</v>
      </c>
      <c r="D48" t="s">
        <v>61</v>
      </c>
      <c r="E48" t="s">
        <v>62</v>
      </c>
      <c r="F48">
        <v>159.18</v>
      </c>
      <c r="G48" t="s">
        <v>16</v>
      </c>
      <c r="H48" s="2" t="s">
        <v>62</v>
      </c>
      <c r="I48" s="3">
        <v>159.18</v>
      </c>
      <c r="J48" s="4">
        <v>10</v>
      </c>
    </row>
    <row r="49" spans="1:10" x14ac:dyDescent="0.2">
      <c r="A49" t="s">
        <v>334</v>
      </c>
      <c r="B49">
        <v>2141000000</v>
      </c>
      <c r="C49">
        <v>31</v>
      </c>
      <c r="D49" t="s">
        <v>63</v>
      </c>
      <c r="E49" t="s">
        <v>40</v>
      </c>
      <c r="F49">
        <v>2057.1</v>
      </c>
      <c r="G49" t="s">
        <v>16</v>
      </c>
      <c r="H49" s="2" t="s">
        <v>40</v>
      </c>
      <c r="I49" s="3">
        <v>2057.1</v>
      </c>
      <c r="J49" s="4">
        <v>14</v>
      </c>
    </row>
    <row r="50" spans="1:10" x14ac:dyDescent="0.2">
      <c r="A50" t="s">
        <v>334</v>
      </c>
      <c r="B50">
        <v>2141000000</v>
      </c>
      <c r="C50">
        <v>32</v>
      </c>
      <c r="D50" t="s">
        <v>64</v>
      </c>
      <c r="E50" s="5">
        <v>30692</v>
      </c>
      <c r="F50">
        <v>23172.25</v>
      </c>
      <c r="G50" s="5" t="s">
        <v>30</v>
      </c>
      <c r="H50" s="2">
        <v>30692</v>
      </c>
      <c r="I50" s="3">
        <v>23172.25</v>
      </c>
      <c r="J50" s="4">
        <v>15</v>
      </c>
    </row>
    <row r="51" spans="1:10" x14ac:dyDescent="0.2">
      <c r="A51" t="s">
        <v>334</v>
      </c>
      <c r="B51">
        <v>2141000000</v>
      </c>
      <c r="C51">
        <v>33</v>
      </c>
      <c r="D51" t="s">
        <v>65</v>
      </c>
      <c r="E51" t="s">
        <v>66</v>
      </c>
      <c r="F51">
        <v>11698.68</v>
      </c>
      <c r="G51" t="s">
        <v>30</v>
      </c>
      <c r="H51" s="2" t="s">
        <v>66</v>
      </c>
      <c r="I51" s="3">
        <v>11698.68</v>
      </c>
      <c r="J51" s="4">
        <v>15</v>
      </c>
    </row>
    <row r="52" spans="1:10" x14ac:dyDescent="0.2">
      <c r="A52" t="s">
        <v>334</v>
      </c>
      <c r="B52">
        <v>2141000000</v>
      </c>
      <c r="C52">
        <v>34</v>
      </c>
      <c r="D52" t="s">
        <v>67</v>
      </c>
      <c r="E52" t="s">
        <v>68</v>
      </c>
      <c r="F52">
        <v>6541.72</v>
      </c>
      <c r="G52" t="s">
        <v>16</v>
      </c>
      <c r="H52" s="2" t="s">
        <v>68</v>
      </c>
      <c r="I52" s="3">
        <v>6541.72</v>
      </c>
      <c r="J52" s="4">
        <v>15</v>
      </c>
    </row>
    <row r="53" spans="1:10" x14ac:dyDescent="0.2">
      <c r="A53" t="s">
        <v>334</v>
      </c>
      <c r="B53">
        <v>2141000000</v>
      </c>
      <c r="C53">
        <v>35</v>
      </c>
      <c r="D53" t="s">
        <v>69</v>
      </c>
      <c r="E53" s="5">
        <v>31783</v>
      </c>
      <c r="F53">
        <v>23358.62</v>
      </c>
      <c r="G53" s="5" t="s">
        <v>30</v>
      </c>
      <c r="H53" s="2">
        <v>31783</v>
      </c>
      <c r="I53" s="3">
        <v>23358.62</v>
      </c>
      <c r="J53" s="4">
        <v>15</v>
      </c>
    </row>
    <row r="54" spans="1:10" x14ac:dyDescent="0.2">
      <c r="A54" t="s">
        <v>334</v>
      </c>
      <c r="B54">
        <v>2141000000</v>
      </c>
      <c r="C54">
        <v>36</v>
      </c>
      <c r="D54" t="s">
        <v>70</v>
      </c>
      <c r="E54" s="5">
        <v>32874</v>
      </c>
      <c r="F54">
        <v>36056.83</v>
      </c>
      <c r="G54" s="5" t="s">
        <v>30</v>
      </c>
      <c r="H54" s="2">
        <v>32874</v>
      </c>
      <c r="I54" s="3">
        <v>36056.83</v>
      </c>
      <c r="J54" s="4">
        <v>15</v>
      </c>
    </row>
    <row r="55" spans="1:10" x14ac:dyDescent="0.2">
      <c r="A55" t="s">
        <v>334</v>
      </c>
      <c r="B55">
        <v>2141000000</v>
      </c>
      <c r="C55">
        <v>37</v>
      </c>
      <c r="D55" t="s">
        <v>71</v>
      </c>
      <c r="E55" s="5">
        <v>32878</v>
      </c>
      <c r="F55">
        <v>3732.57</v>
      </c>
      <c r="G55" s="5" t="s">
        <v>30</v>
      </c>
      <c r="H55" s="2">
        <v>32878</v>
      </c>
      <c r="I55" s="3">
        <v>3732.57</v>
      </c>
      <c r="J55" s="4">
        <v>10</v>
      </c>
    </row>
    <row r="56" spans="1:10" x14ac:dyDescent="0.2">
      <c r="A56" t="s">
        <v>334</v>
      </c>
      <c r="B56">
        <v>2141000000</v>
      </c>
      <c r="C56">
        <v>38</v>
      </c>
      <c r="D56" t="s">
        <v>72</v>
      </c>
      <c r="E56" s="5">
        <v>33122</v>
      </c>
      <c r="F56">
        <v>96900.09</v>
      </c>
      <c r="G56" s="5" t="s">
        <v>30</v>
      </c>
      <c r="H56" s="2">
        <v>33122</v>
      </c>
      <c r="I56" s="3">
        <v>96900.09</v>
      </c>
      <c r="J56" s="4">
        <v>15</v>
      </c>
    </row>
    <row r="57" spans="1:10" x14ac:dyDescent="0.2">
      <c r="A57" t="s">
        <v>334</v>
      </c>
      <c r="B57">
        <v>2141000000</v>
      </c>
      <c r="C57">
        <v>39</v>
      </c>
      <c r="D57" t="s">
        <v>57</v>
      </c>
      <c r="E57" s="5">
        <v>32880</v>
      </c>
      <c r="F57">
        <v>3741.6</v>
      </c>
      <c r="G57" s="5" t="s">
        <v>30</v>
      </c>
      <c r="H57" s="2">
        <v>32880</v>
      </c>
      <c r="I57" s="3">
        <v>3741.6</v>
      </c>
      <c r="J57" s="4">
        <v>15</v>
      </c>
    </row>
    <row r="58" spans="1:10" x14ac:dyDescent="0.2">
      <c r="A58" t="s">
        <v>334</v>
      </c>
      <c r="B58">
        <v>2141000000</v>
      </c>
      <c r="C58">
        <v>40</v>
      </c>
      <c r="D58" t="s">
        <v>73</v>
      </c>
      <c r="E58" s="5">
        <v>33243</v>
      </c>
      <c r="F58">
        <v>15927.34</v>
      </c>
      <c r="G58" s="5" t="s">
        <v>30</v>
      </c>
      <c r="H58" s="2">
        <v>33243</v>
      </c>
      <c r="I58" s="3">
        <v>15927.34</v>
      </c>
      <c r="J58" s="4">
        <v>15</v>
      </c>
    </row>
    <row r="59" spans="1:10" x14ac:dyDescent="0.2">
      <c r="A59" t="s">
        <v>334</v>
      </c>
      <c r="B59">
        <v>2141000000</v>
      </c>
      <c r="C59">
        <v>41</v>
      </c>
      <c r="D59" t="s">
        <v>74</v>
      </c>
      <c r="E59" s="5">
        <v>39510</v>
      </c>
      <c r="F59">
        <v>70602.19</v>
      </c>
      <c r="G59" s="5" t="s">
        <v>16</v>
      </c>
      <c r="H59" s="2">
        <v>39510</v>
      </c>
      <c r="I59" s="3">
        <v>70602.19</v>
      </c>
      <c r="J59" s="4">
        <v>20</v>
      </c>
    </row>
    <row r="60" spans="1:10" x14ac:dyDescent="0.2">
      <c r="A60" t="s">
        <v>334</v>
      </c>
      <c r="B60">
        <v>2141000000</v>
      </c>
      <c r="C60">
        <v>42</v>
      </c>
      <c r="D60" t="s">
        <v>36</v>
      </c>
      <c r="E60" s="5">
        <v>39518</v>
      </c>
      <c r="F60">
        <v>3500</v>
      </c>
      <c r="G60" s="5" t="s">
        <v>16</v>
      </c>
      <c r="H60" s="2">
        <v>39518</v>
      </c>
      <c r="I60" s="3">
        <v>3500</v>
      </c>
      <c r="J60" s="4">
        <v>20</v>
      </c>
    </row>
    <row r="61" spans="1:10" x14ac:dyDescent="0.2">
      <c r="A61" t="s">
        <v>334</v>
      </c>
      <c r="B61">
        <v>2141000000</v>
      </c>
      <c r="C61">
        <v>43</v>
      </c>
      <c r="D61" t="s">
        <v>75</v>
      </c>
      <c r="E61" t="s">
        <v>76</v>
      </c>
      <c r="F61">
        <v>80904.78</v>
      </c>
      <c r="G61" t="s">
        <v>16</v>
      </c>
      <c r="H61" s="2" t="s">
        <v>76</v>
      </c>
      <c r="I61" s="3">
        <v>80904.78</v>
      </c>
      <c r="J61" s="4">
        <v>20</v>
      </c>
    </row>
    <row r="62" spans="1:10" x14ac:dyDescent="0.2">
      <c r="A62" t="s">
        <v>334</v>
      </c>
      <c r="B62">
        <v>2142000000</v>
      </c>
      <c r="C62">
        <v>1</v>
      </c>
      <c r="D62" t="s">
        <v>77</v>
      </c>
      <c r="E62" s="5">
        <v>39510</v>
      </c>
      <c r="F62">
        <v>13794.17</v>
      </c>
      <c r="G62" s="5" t="s">
        <v>16</v>
      </c>
      <c r="H62" s="2">
        <v>39510</v>
      </c>
      <c r="I62" s="3">
        <v>13794.17</v>
      </c>
      <c r="J62" s="4">
        <v>12</v>
      </c>
    </row>
    <row r="63" spans="1:10" x14ac:dyDescent="0.2">
      <c r="A63" t="s">
        <v>334</v>
      </c>
      <c r="B63">
        <v>2142000000</v>
      </c>
      <c r="C63">
        <v>2</v>
      </c>
      <c r="D63" t="s">
        <v>75</v>
      </c>
      <c r="E63" t="s">
        <v>76</v>
      </c>
      <c r="F63">
        <v>15725.23</v>
      </c>
      <c r="G63" t="s">
        <v>16</v>
      </c>
      <c r="H63" s="2" t="s">
        <v>76</v>
      </c>
      <c r="I63" s="3">
        <v>15725.23</v>
      </c>
      <c r="J63" s="4">
        <v>12</v>
      </c>
    </row>
    <row r="64" spans="1:10" x14ac:dyDescent="0.2">
      <c r="A64" t="s">
        <v>334</v>
      </c>
      <c r="B64">
        <v>2145000000</v>
      </c>
      <c r="C64">
        <v>1</v>
      </c>
      <c r="D64" t="s">
        <v>78</v>
      </c>
      <c r="E64" s="5">
        <v>29952</v>
      </c>
      <c r="F64">
        <v>230.77</v>
      </c>
      <c r="G64" s="5" t="s">
        <v>16</v>
      </c>
      <c r="H64" s="2">
        <v>29952</v>
      </c>
      <c r="I64" s="3">
        <v>230.77</v>
      </c>
      <c r="J64" s="4">
        <v>10</v>
      </c>
    </row>
    <row r="65" spans="1:10" x14ac:dyDescent="0.2">
      <c r="A65" t="s">
        <v>334</v>
      </c>
      <c r="B65">
        <v>2145000000</v>
      </c>
      <c r="C65">
        <v>2</v>
      </c>
      <c r="D65" t="s">
        <v>79</v>
      </c>
      <c r="E65" t="s">
        <v>40</v>
      </c>
      <c r="F65">
        <v>824.18</v>
      </c>
      <c r="G65" t="s">
        <v>16</v>
      </c>
      <c r="H65" s="2" t="s">
        <v>40</v>
      </c>
      <c r="I65" s="3">
        <v>824.18</v>
      </c>
      <c r="J65" s="4">
        <v>13</v>
      </c>
    </row>
    <row r="66" spans="1:10" x14ac:dyDescent="0.2">
      <c r="A66" t="s">
        <v>334</v>
      </c>
      <c r="B66">
        <v>2145000000</v>
      </c>
      <c r="C66">
        <v>3</v>
      </c>
      <c r="D66" t="s">
        <v>80</v>
      </c>
      <c r="E66" t="s">
        <v>81</v>
      </c>
      <c r="F66">
        <v>8848.6200000000008</v>
      </c>
      <c r="G66" t="s">
        <v>16</v>
      </c>
      <c r="H66" s="2" t="s">
        <v>81</v>
      </c>
      <c r="I66" s="3">
        <v>8848.6200000000008</v>
      </c>
      <c r="J66" s="4">
        <v>10</v>
      </c>
    </row>
    <row r="67" spans="1:10" x14ac:dyDescent="0.2">
      <c r="A67" t="s">
        <v>334</v>
      </c>
      <c r="B67">
        <v>2145000000</v>
      </c>
      <c r="C67">
        <v>4</v>
      </c>
      <c r="D67" t="s">
        <v>82</v>
      </c>
      <c r="E67" s="5">
        <v>29952</v>
      </c>
      <c r="F67">
        <v>196.26</v>
      </c>
      <c r="G67" s="5" t="s">
        <v>30</v>
      </c>
      <c r="H67" s="2">
        <v>29952</v>
      </c>
      <c r="I67" s="3">
        <v>196.26</v>
      </c>
      <c r="J67" s="4">
        <v>3</v>
      </c>
    </row>
    <row r="68" spans="1:10" x14ac:dyDescent="0.2">
      <c r="A68" t="s">
        <v>334</v>
      </c>
      <c r="B68">
        <v>2145000000</v>
      </c>
      <c r="C68">
        <v>5</v>
      </c>
      <c r="D68" t="s">
        <v>83</v>
      </c>
      <c r="E68" s="5">
        <v>29952</v>
      </c>
      <c r="F68">
        <v>296.7</v>
      </c>
      <c r="G68" s="5" t="s">
        <v>30</v>
      </c>
      <c r="H68" s="2">
        <v>29952</v>
      </c>
      <c r="I68" s="3">
        <v>296.7</v>
      </c>
      <c r="J68" s="4">
        <v>4</v>
      </c>
    </row>
    <row r="69" spans="1:10" x14ac:dyDescent="0.2">
      <c r="A69" t="s">
        <v>334</v>
      </c>
      <c r="B69">
        <v>2145000000</v>
      </c>
      <c r="C69">
        <v>6</v>
      </c>
      <c r="D69" t="s">
        <v>84</v>
      </c>
      <c r="E69" s="5">
        <v>29952</v>
      </c>
      <c r="F69">
        <v>193.05</v>
      </c>
      <c r="G69" s="5" t="s">
        <v>30</v>
      </c>
      <c r="H69" s="2">
        <v>29952</v>
      </c>
      <c r="I69" s="3">
        <v>193.05</v>
      </c>
      <c r="J69" s="4">
        <v>4</v>
      </c>
    </row>
    <row r="70" spans="1:10" x14ac:dyDescent="0.2">
      <c r="A70" t="s">
        <v>334</v>
      </c>
      <c r="B70">
        <v>2145000000</v>
      </c>
      <c r="C70">
        <v>7</v>
      </c>
      <c r="D70" t="s">
        <v>85</v>
      </c>
      <c r="E70" t="s">
        <v>86</v>
      </c>
      <c r="F70">
        <v>2129.85</v>
      </c>
      <c r="G70" t="s">
        <v>16</v>
      </c>
      <c r="H70" s="2" t="s">
        <v>86</v>
      </c>
      <c r="I70" s="3">
        <v>2129.85</v>
      </c>
      <c r="J70" s="4">
        <v>10</v>
      </c>
    </row>
    <row r="71" spans="1:10" x14ac:dyDescent="0.2">
      <c r="A71" t="s">
        <v>334</v>
      </c>
      <c r="B71">
        <v>2145000000</v>
      </c>
      <c r="C71">
        <v>8</v>
      </c>
      <c r="D71" t="s">
        <v>87</v>
      </c>
      <c r="E71" s="5">
        <v>29952</v>
      </c>
      <c r="F71">
        <v>485.6</v>
      </c>
      <c r="G71" s="5" t="s">
        <v>16</v>
      </c>
      <c r="H71" s="2">
        <v>29952</v>
      </c>
      <c r="I71" s="3">
        <v>485.6</v>
      </c>
      <c r="J71" s="4">
        <v>10</v>
      </c>
    </row>
    <row r="72" spans="1:10" x14ac:dyDescent="0.2">
      <c r="A72" t="s">
        <v>334</v>
      </c>
      <c r="B72">
        <v>2145000000</v>
      </c>
      <c r="C72">
        <v>9</v>
      </c>
      <c r="D72" t="s">
        <v>88</v>
      </c>
      <c r="E72" t="s">
        <v>40</v>
      </c>
      <c r="F72">
        <v>901.82</v>
      </c>
      <c r="G72" t="s">
        <v>16</v>
      </c>
      <c r="H72" s="2" t="s">
        <v>40</v>
      </c>
      <c r="I72" s="3">
        <v>901.82</v>
      </c>
      <c r="J72" s="4">
        <v>9</v>
      </c>
    </row>
    <row r="73" spans="1:10" x14ac:dyDescent="0.2">
      <c r="A73" t="s">
        <v>334</v>
      </c>
      <c r="B73">
        <v>2145000000</v>
      </c>
      <c r="C73">
        <v>10</v>
      </c>
      <c r="D73" t="s">
        <v>89</v>
      </c>
      <c r="E73" s="5">
        <v>29952</v>
      </c>
      <c r="F73">
        <v>980.74</v>
      </c>
      <c r="G73" s="5" t="s">
        <v>16</v>
      </c>
      <c r="H73" s="2">
        <v>29952</v>
      </c>
      <c r="I73" s="3">
        <v>980.74</v>
      </c>
      <c r="J73" s="4">
        <v>10</v>
      </c>
    </row>
    <row r="74" spans="1:10" x14ac:dyDescent="0.2">
      <c r="A74" t="s">
        <v>334</v>
      </c>
      <c r="B74">
        <v>2145000000</v>
      </c>
      <c r="C74">
        <v>11</v>
      </c>
      <c r="D74" t="s">
        <v>90</v>
      </c>
      <c r="E74" t="s">
        <v>40</v>
      </c>
      <c r="F74">
        <v>1260.96</v>
      </c>
      <c r="G74" t="s">
        <v>16</v>
      </c>
      <c r="H74" s="2" t="s">
        <v>40</v>
      </c>
      <c r="I74" s="3">
        <v>1260.96</v>
      </c>
      <c r="J74" s="4">
        <v>10</v>
      </c>
    </row>
    <row r="75" spans="1:10" x14ac:dyDescent="0.2">
      <c r="A75" t="s">
        <v>334</v>
      </c>
      <c r="B75">
        <v>2145000000</v>
      </c>
      <c r="C75">
        <v>12</v>
      </c>
      <c r="D75" t="s">
        <v>91</v>
      </c>
      <c r="E75" s="5">
        <v>29952</v>
      </c>
      <c r="F75">
        <v>305.14</v>
      </c>
      <c r="G75" s="5" t="s">
        <v>16</v>
      </c>
      <c r="H75" s="2">
        <v>29952</v>
      </c>
      <c r="I75" s="3">
        <v>305.14</v>
      </c>
      <c r="J75" s="4">
        <v>10</v>
      </c>
    </row>
    <row r="76" spans="1:10" x14ac:dyDescent="0.2">
      <c r="A76" t="s">
        <v>334</v>
      </c>
      <c r="B76">
        <v>2145000000</v>
      </c>
      <c r="C76">
        <v>13</v>
      </c>
      <c r="D76" t="s">
        <v>92</v>
      </c>
      <c r="E76" t="s">
        <v>40</v>
      </c>
      <c r="F76">
        <v>915.41</v>
      </c>
      <c r="G76" t="s">
        <v>16</v>
      </c>
      <c r="H76" s="2" t="s">
        <v>40</v>
      </c>
      <c r="I76" s="3">
        <v>915.41</v>
      </c>
      <c r="J76" s="4">
        <v>11</v>
      </c>
    </row>
    <row r="77" spans="1:10" x14ac:dyDescent="0.2">
      <c r="A77" t="s">
        <v>334</v>
      </c>
      <c r="B77">
        <v>2145000000</v>
      </c>
      <c r="C77">
        <v>14</v>
      </c>
      <c r="D77" t="s">
        <v>93</v>
      </c>
      <c r="E77" t="s">
        <v>94</v>
      </c>
      <c r="F77">
        <v>43.87</v>
      </c>
      <c r="G77" t="s">
        <v>16</v>
      </c>
      <c r="H77" s="2" t="s">
        <v>94</v>
      </c>
      <c r="I77" s="3">
        <v>43.87</v>
      </c>
      <c r="J77" s="4">
        <v>10</v>
      </c>
    </row>
    <row r="78" spans="1:10" x14ac:dyDescent="0.2">
      <c r="A78" t="s">
        <v>334</v>
      </c>
      <c r="B78">
        <v>2145000000</v>
      </c>
      <c r="C78">
        <v>15</v>
      </c>
      <c r="D78" t="s">
        <v>95</v>
      </c>
      <c r="E78" t="s">
        <v>40</v>
      </c>
      <c r="F78">
        <v>694.1</v>
      </c>
      <c r="G78" t="s">
        <v>16</v>
      </c>
      <c r="H78" s="2" t="s">
        <v>40</v>
      </c>
      <c r="I78" s="3">
        <v>694.1</v>
      </c>
      <c r="J78" s="4">
        <v>14</v>
      </c>
    </row>
    <row r="79" spans="1:10" x14ac:dyDescent="0.2">
      <c r="A79" t="s">
        <v>334</v>
      </c>
      <c r="B79">
        <v>2145000000</v>
      </c>
      <c r="C79">
        <v>16</v>
      </c>
      <c r="D79" t="s">
        <v>96</v>
      </c>
      <c r="E79" t="s">
        <v>97</v>
      </c>
      <c r="F79">
        <v>2937.41</v>
      </c>
      <c r="G79" t="s">
        <v>30</v>
      </c>
      <c r="H79" s="2" t="s">
        <v>97</v>
      </c>
      <c r="I79" s="3">
        <v>2937.41</v>
      </c>
      <c r="J79" s="4">
        <v>15</v>
      </c>
    </row>
    <row r="80" spans="1:10" x14ac:dyDescent="0.2">
      <c r="A80" t="s">
        <v>334</v>
      </c>
      <c r="B80">
        <v>2145000000</v>
      </c>
      <c r="C80">
        <v>17</v>
      </c>
      <c r="D80" t="s">
        <v>98</v>
      </c>
      <c r="E80" s="5">
        <v>33122</v>
      </c>
      <c r="F80">
        <v>18242.53</v>
      </c>
      <c r="G80" s="5" t="s">
        <v>30</v>
      </c>
      <c r="H80" s="2">
        <v>33122</v>
      </c>
      <c r="I80" s="3">
        <v>18242.53</v>
      </c>
      <c r="J80" s="4">
        <v>10</v>
      </c>
    </row>
    <row r="81" spans="1:10" x14ac:dyDescent="0.2">
      <c r="A81" t="s">
        <v>334</v>
      </c>
      <c r="B81">
        <v>2145000000</v>
      </c>
      <c r="C81">
        <v>18</v>
      </c>
      <c r="D81" t="s">
        <v>99</v>
      </c>
      <c r="E81" t="s">
        <v>100</v>
      </c>
      <c r="F81">
        <v>2970.92</v>
      </c>
      <c r="G81" t="s">
        <v>30</v>
      </c>
      <c r="H81" s="2" t="s">
        <v>100</v>
      </c>
      <c r="I81" s="3">
        <v>2970.92</v>
      </c>
      <c r="J81" s="4">
        <v>5</v>
      </c>
    </row>
    <row r="82" spans="1:10" x14ac:dyDescent="0.2">
      <c r="A82" t="s">
        <v>334</v>
      </c>
      <c r="B82">
        <v>2145000000</v>
      </c>
      <c r="C82">
        <v>19</v>
      </c>
      <c r="D82" t="s">
        <v>101</v>
      </c>
      <c r="E82" s="5">
        <v>33975</v>
      </c>
      <c r="F82">
        <v>1701.69</v>
      </c>
      <c r="G82" s="5" t="s">
        <v>30</v>
      </c>
      <c r="H82" s="2">
        <v>33975</v>
      </c>
      <c r="I82" s="3">
        <v>1701.69</v>
      </c>
      <c r="J82" s="4">
        <v>5</v>
      </c>
    </row>
    <row r="83" spans="1:10" x14ac:dyDescent="0.2">
      <c r="A83" t="s">
        <v>334</v>
      </c>
      <c r="B83">
        <v>2145000000</v>
      </c>
      <c r="C83">
        <v>20</v>
      </c>
      <c r="D83" t="s">
        <v>102</v>
      </c>
      <c r="E83" s="5">
        <v>35433</v>
      </c>
      <c r="F83">
        <v>12673.61</v>
      </c>
      <c r="G83" s="5" t="s">
        <v>30</v>
      </c>
      <c r="H83" s="2">
        <v>35433</v>
      </c>
      <c r="I83" s="3">
        <v>12673.61</v>
      </c>
      <c r="J83" s="4">
        <v>10</v>
      </c>
    </row>
    <row r="84" spans="1:10" x14ac:dyDescent="0.2">
      <c r="A84" t="s">
        <v>334</v>
      </c>
      <c r="B84">
        <v>2145000000</v>
      </c>
      <c r="C84">
        <v>21</v>
      </c>
      <c r="D84" t="s">
        <v>103</v>
      </c>
      <c r="E84" t="s">
        <v>104</v>
      </c>
      <c r="F84">
        <v>14107.98</v>
      </c>
      <c r="G84" t="s">
        <v>30</v>
      </c>
      <c r="H84" s="2" t="s">
        <v>104</v>
      </c>
      <c r="I84" s="3">
        <v>14107.98</v>
      </c>
      <c r="J84" s="4">
        <v>10</v>
      </c>
    </row>
    <row r="85" spans="1:10" x14ac:dyDescent="0.2">
      <c r="A85" t="s">
        <v>334</v>
      </c>
      <c r="B85">
        <v>2145000000</v>
      </c>
      <c r="C85">
        <v>22</v>
      </c>
      <c r="D85" t="s">
        <v>105</v>
      </c>
      <c r="E85" s="5">
        <v>39510</v>
      </c>
      <c r="F85">
        <v>35562.97</v>
      </c>
      <c r="G85" s="5" t="s">
        <v>16</v>
      </c>
      <c r="H85" s="2">
        <v>39510</v>
      </c>
      <c r="I85" s="3">
        <v>35562.97</v>
      </c>
      <c r="J85" s="4">
        <v>10</v>
      </c>
    </row>
    <row r="86" spans="1:10" x14ac:dyDescent="0.2">
      <c r="A86" t="s">
        <v>334</v>
      </c>
      <c r="B86">
        <v>2145000000</v>
      </c>
      <c r="C86">
        <v>23</v>
      </c>
      <c r="D86" t="s">
        <v>75</v>
      </c>
      <c r="E86" t="s">
        <v>76</v>
      </c>
      <c r="F86">
        <v>11041.15</v>
      </c>
      <c r="G86" t="s">
        <v>16</v>
      </c>
      <c r="H86" s="2" t="s">
        <v>76</v>
      </c>
      <c r="I86" s="3">
        <v>11041.15</v>
      </c>
      <c r="J86" s="4">
        <v>10</v>
      </c>
    </row>
    <row r="87" spans="1:10" x14ac:dyDescent="0.2">
      <c r="A87" t="s">
        <v>334</v>
      </c>
      <c r="B87">
        <v>2145000000</v>
      </c>
      <c r="C87">
        <v>25</v>
      </c>
      <c r="D87" t="s">
        <v>106</v>
      </c>
      <c r="E87" t="s">
        <v>107</v>
      </c>
      <c r="F87">
        <v>7670.31</v>
      </c>
      <c r="G87" t="s">
        <v>16</v>
      </c>
      <c r="H87" s="2" t="s">
        <v>107</v>
      </c>
      <c r="I87" s="3">
        <v>7670.31</v>
      </c>
      <c r="J87" s="4">
        <v>10</v>
      </c>
    </row>
    <row r="88" spans="1:10" x14ac:dyDescent="0.2">
      <c r="A88" t="s">
        <v>335</v>
      </c>
      <c r="B88">
        <v>2153000000</v>
      </c>
      <c r="C88">
        <v>1</v>
      </c>
      <c r="D88" t="s">
        <v>108</v>
      </c>
      <c r="E88" s="5">
        <v>29952</v>
      </c>
      <c r="F88">
        <v>0</v>
      </c>
      <c r="G88" s="5" t="s">
        <v>10</v>
      </c>
      <c r="H88" s="2">
        <v>29952</v>
      </c>
      <c r="I88" s="3">
        <v>0</v>
      </c>
      <c r="J88" s="4">
        <v>0</v>
      </c>
    </row>
    <row r="89" spans="1:10" x14ac:dyDescent="0.2">
      <c r="A89" t="s">
        <v>335</v>
      </c>
      <c r="B89">
        <v>2153000000</v>
      </c>
      <c r="C89">
        <v>2</v>
      </c>
      <c r="D89" t="s">
        <v>109</v>
      </c>
      <c r="E89" s="5">
        <v>29952</v>
      </c>
      <c r="F89">
        <v>218.56</v>
      </c>
      <c r="G89" s="5" t="s">
        <v>16</v>
      </c>
      <c r="H89" s="2">
        <v>29952</v>
      </c>
      <c r="I89" s="3">
        <v>218.56</v>
      </c>
      <c r="J89" s="4">
        <v>3</v>
      </c>
    </row>
    <row r="90" spans="1:10" x14ac:dyDescent="0.2">
      <c r="A90" t="s">
        <v>335</v>
      </c>
      <c r="B90">
        <v>2153000000</v>
      </c>
      <c r="C90">
        <v>3</v>
      </c>
      <c r="D90" t="s">
        <v>110</v>
      </c>
      <c r="E90" s="5">
        <v>29952</v>
      </c>
      <c r="F90">
        <v>211.46</v>
      </c>
      <c r="G90" s="5" t="s">
        <v>30</v>
      </c>
      <c r="H90" s="2">
        <v>29952</v>
      </c>
      <c r="I90" s="3">
        <v>211.46</v>
      </c>
      <c r="J90" s="4">
        <v>3</v>
      </c>
    </row>
    <row r="91" spans="1:10" x14ac:dyDescent="0.2">
      <c r="A91" t="s">
        <v>335</v>
      </c>
      <c r="B91">
        <v>2153000000</v>
      </c>
      <c r="C91">
        <v>6</v>
      </c>
      <c r="D91" t="s">
        <v>111</v>
      </c>
      <c r="E91" s="5">
        <v>29952</v>
      </c>
      <c r="F91">
        <v>112.93</v>
      </c>
      <c r="G91" s="5" t="s">
        <v>30</v>
      </c>
      <c r="H91" s="2">
        <v>29952</v>
      </c>
      <c r="I91" s="3">
        <v>112.93</v>
      </c>
      <c r="J91" s="4">
        <v>4</v>
      </c>
    </row>
    <row r="92" spans="1:10" x14ac:dyDescent="0.2">
      <c r="A92" t="s">
        <v>335</v>
      </c>
      <c r="B92">
        <v>2153000000</v>
      </c>
      <c r="C92">
        <v>7</v>
      </c>
      <c r="D92" t="s">
        <v>112</v>
      </c>
      <c r="E92" s="5">
        <v>29952</v>
      </c>
      <c r="F92">
        <v>463.72</v>
      </c>
      <c r="G92" s="5" t="s">
        <v>30</v>
      </c>
      <c r="H92" s="2">
        <v>29952</v>
      </c>
      <c r="I92" s="3">
        <v>463.72</v>
      </c>
      <c r="J92" s="4">
        <v>7</v>
      </c>
    </row>
    <row r="93" spans="1:10" x14ac:dyDescent="0.2">
      <c r="A93" t="s">
        <v>335</v>
      </c>
      <c r="B93">
        <v>2153000000</v>
      </c>
      <c r="C93">
        <v>8</v>
      </c>
      <c r="D93" t="s">
        <v>113</v>
      </c>
      <c r="E93" s="5">
        <v>29952</v>
      </c>
      <c r="F93">
        <v>601.44000000000005</v>
      </c>
      <c r="G93" s="5" t="s">
        <v>30</v>
      </c>
      <c r="H93" s="2">
        <v>29952</v>
      </c>
      <c r="I93" s="3">
        <v>601.44000000000005</v>
      </c>
      <c r="J93" s="4">
        <v>6</v>
      </c>
    </row>
    <row r="94" spans="1:10" x14ac:dyDescent="0.2">
      <c r="A94" t="s">
        <v>335</v>
      </c>
      <c r="B94">
        <v>2153000000</v>
      </c>
      <c r="C94">
        <v>14</v>
      </c>
      <c r="D94" t="s">
        <v>114</v>
      </c>
      <c r="E94" t="s">
        <v>58</v>
      </c>
      <c r="F94">
        <v>317.08999999999997</v>
      </c>
      <c r="G94" t="s">
        <v>30</v>
      </c>
      <c r="H94" s="2" t="s">
        <v>58</v>
      </c>
      <c r="I94" s="3">
        <v>317.08999999999997</v>
      </c>
      <c r="J94" s="4">
        <v>8</v>
      </c>
    </row>
    <row r="95" spans="1:10" x14ac:dyDescent="0.2">
      <c r="A95" t="s">
        <v>335</v>
      </c>
      <c r="B95">
        <v>2153000000</v>
      </c>
      <c r="C95">
        <v>18</v>
      </c>
      <c r="D95" t="s">
        <v>115</v>
      </c>
      <c r="E95" s="5">
        <v>30967</v>
      </c>
      <c r="F95">
        <v>10671.43</v>
      </c>
      <c r="G95" s="5" t="s">
        <v>30</v>
      </c>
      <c r="H95" s="2">
        <v>30967</v>
      </c>
      <c r="I95" s="3">
        <v>10671.43</v>
      </c>
      <c r="J95" s="4">
        <v>8</v>
      </c>
    </row>
    <row r="96" spans="1:10" x14ac:dyDescent="0.2">
      <c r="A96" t="s">
        <v>335</v>
      </c>
      <c r="B96">
        <v>2153000000</v>
      </c>
      <c r="C96">
        <v>19</v>
      </c>
      <c r="D96" t="s">
        <v>116</v>
      </c>
      <c r="E96" t="s">
        <v>117</v>
      </c>
      <c r="F96">
        <v>7054.88</v>
      </c>
      <c r="G96" t="s">
        <v>30</v>
      </c>
      <c r="H96" s="2" t="s">
        <v>117</v>
      </c>
      <c r="I96" s="3">
        <v>7054.88</v>
      </c>
      <c r="J96" s="4">
        <v>8</v>
      </c>
    </row>
    <row r="97" spans="1:10" x14ac:dyDescent="0.2">
      <c r="A97" t="s">
        <v>335</v>
      </c>
      <c r="B97">
        <v>2153000000</v>
      </c>
      <c r="C97">
        <v>20</v>
      </c>
      <c r="D97" t="s">
        <v>118</v>
      </c>
      <c r="E97" t="s">
        <v>119</v>
      </c>
      <c r="F97">
        <v>8439.9599999999991</v>
      </c>
      <c r="G97" t="s">
        <v>30</v>
      </c>
      <c r="H97" s="2" t="s">
        <v>119</v>
      </c>
      <c r="I97" s="3">
        <v>8439.9599999999991</v>
      </c>
      <c r="J97" s="4">
        <v>8</v>
      </c>
    </row>
    <row r="98" spans="1:10" x14ac:dyDescent="0.2">
      <c r="A98" t="s">
        <v>335</v>
      </c>
      <c r="B98">
        <v>2153000000</v>
      </c>
      <c r="C98">
        <v>21</v>
      </c>
      <c r="D98" t="s">
        <v>120</v>
      </c>
      <c r="E98" t="s">
        <v>121</v>
      </c>
      <c r="F98">
        <v>1521.55</v>
      </c>
      <c r="G98" t="s">
        <v>16</v>
      </c>
      <c r="H98" s="2" t="s">
        <v>121</v>
      </c>
      <c r="I98" s="3">
        <v>1521.55</v>
      </c>
      <c r="J98" s="4">
        <v>7</v>
      </c>
    </row>
    <row r="99" spans="1:10" x14ac:dyDescent="0.2">
      <c r="A99" t="s">
        <v>335</v>
      </c>
      <c r="B99">
        <v>2153000000</v>
      </c>
      <c r="C99">
        <v>22</v>
      </c>
      <c r="D99" t="s">
        <v>122</v>
      </c>
      <c r="E99" t="s">
        <v>123</v>
      </c>
      <c r="F99">
        <v>310.55</v>
      </c>
      <c r="G99" t="s">
        <v>16</v>
      </c>
      <c r="H99" s="2" t="s">
        <v>123</v>
      </c>
      <c r="I99" s="3">
        <v>310.55</v>
      </c>
      <c r="J99" s="4">
        <v>5</v>
      </c>
    </row>
    <row r="100" spans="1:10" x14ac:dyDescent="0.2">
      <c r="A100" t="s">
        <v>335</v>
      </c>
      <c r="B100">
        <v>2153000000</v>
      </c>
      <c r="C100">
        <v>23</v>
      </c>
      <c r="D100" t="s">
        <v>124</v>
      </c>
      <c r="E100" t="s">
        <v>125</v>
      </c>
      <c r="F100">
        <v>32014.29</v>
      </c>
      <c r="G100" t="s">
        <v>30</v>
      </c>
      <c r="H100" s="2" t="s">
        <v>125</v>
      </c>
      <c r="I100" s="3">
        <v>32014.29</v>
      </c>
      <c r="J100" s="4">
        <v>10</v>
      </c>
    </row>
    <row r="101" spans="1:10" x14ac:dyDescent="0.2">
      <c r="A101" t="s">
        <v>335</v>
      </c>
      <c r="B101">
        <v>2153000000</v>
      </c>
      <c r="C101">
        <v>24</v>
      </c>
      <c r="D101" t="s">
        <v>126</v>
      </c>
      <c r="E101" s="5">
        <v>32880</v>
      </c>
      <c r="F101">
        <v>4224.3599999999997</v>
      </c>
      <c r="G101" s="5" t="s">
        <v>30</v>
      </c>
      <c r="H101" s="2">
        <v>32880</v>
      </c>
      <c r="I101" s="3">
        <v>4224.3599999999997</v>
      </c>
      <c r="J101" s="4">
        <v>10</v>
      </c>
    </row>
    <row r="102" spans="1:10" x14ac:dyDescent="0.2">
      <c r="A102" t="s">
        <v>335</v>
      </c>
      <c r="B102">
        <v>2153000000</v>
      </c>
      <c r="C102">
        <v>25</v>
      </c>
      <c r="D102" t="s">
        <v>127</v>
      </c>
      <c r="E102" t="s">
        <v>128</v>
      </c>
      <c r="F102">
        <v>803.06</v>
      </c>
      <c r="G102" t="s">
        <v>30</v>
      </c>
      <c r="H102" s="2" t="s">
        <v>128</v>
      </c>
      <c r="I102" s="3">
        <v>803.06</v>
      </c>
      <c r="J102" s="4">
        <v>8</v>
      </c>
    </row>
    <row r="103" spans="1:10" x14ac:dyDescent="0.2">
      <c r="A103" t="s">
        <v>335</v>
      </c>
      <c r="B103">
        <v>2153000000</v>
      </c>
      <c r="C103">
        <v>27</v>
      </c>
      <c r="D103" t="s">
        <v>129</v>
      </c>
      <c r="E103" s="5">
        <v>33401</v>
      </c>
      <c r="F103">
        <v>624.53</v>
      </c>
      <c r="G103" s="5" t="s">
        <v>30</v>
      </c>
      <c r="H103" s="2">
        <v>33401</v>
      </c>
      <c r="I103" s="3">
        <v>624.53</v>
      </c>
      <c r="J103" s="4">
        <v>5</v>
      </c>
    </row>
    <row r="104" spans="1:10" x14ac:dyDescent="0.2">
      <c r="A104" t="s">
        <v>335</v>
      </c>
      <c r="B104">
        <v>2153000000</v>
      </c>
      <c r="C104">
        <v>29</v>
      </c>
      <c r="D104" t="s">
        <v>130</v>
      </c>
      <c r="E104" t="s">
        <v>131</v>
      </c>
      <c r="F104">
        <v>579.30999999999995</v>
      </c>
      <c r="G104" t="s">
        <v>16</v>
      </c>
      <c r="H104" s="2" t="s">
        <v>131</v>
      </c>
      <c r="I104" s="3">
        <v>579.30999999999995</v>
      </c>
      <c r="J104" s="4">
        <v>3</v>
      </c>
    </row>
    <row r="105" spans="1:10" x14ac:dyDescent="0.2">
      <c r="A105" t="s">
        <v>335</v>
      </c>
      <c r="B105">
        <v>2153000000</v>
      </c>
      <c r="C105">
        <v>30</v>
      </c>
      <c r="D105" t="s">
        <v>132</v>
      </c>
      <c r="E105" t="s">
        <v>133</v>
      </c>
      <c r="F105">
        <v>3626.1</v>
      </c>
      <c r="G105" t="s">
        <v>30</v>
      </c>
      <c r="H105" s="2" t="s">
        <v>133</v>
      </c>
      <c r="I105" s="3">
        <v>3626.1</v>
      </c>
      <c r="J105" s="4">
        <v>5</v>
      </c>
    </row>
    <row r="106" spans="1:10" x14ac:dyDescent="0.2">
      <c r="A106" t="s">
        <v>335</v>
      </c>
      <c r="B106">
        <v>2153000000</v>
      </c>
      <c r="C106">
        <v>31</v>
      </c>
      <c r="D106" t="s">
        <v>134</v>
      </c>
      <c r="E106" t="s">
        <v>135</v>
      </c>
      <c r="F106">
        <v>1006.16</v>
      </c>
      <c r="G106" t="s">
        <v>16</v>
      </c>
      <c r="H106" s="2" t="s">
        <v>135</v>
      </c>
      <c r="I106" s="3">
        <v>1006.16</v>
      </c>
      <c r="J106" s="4">
        <v>3</v>
      </c>
    </row>
    <row r="107" spans="1:10" x14ac:dyDescent="0.2">
      <c r="A107" t="s">
        <v>335</v>
      </c>
      <c r="B107">
        <v>2153000000</v>
      </c>
      <c r="C107">
        <v>32</v>
      </c>
      <c r="D107" t="s">
        <v>136</v>
      </c>
      <c r="E107" t="s">
        <v>137</v>
      </c>
      <c r="F107">
        <v>1524.68</v>
      </c>
      <c r="G107" t="s">
        <v>30</v>
      </c>
      <c r="H107" s="2" t="s">
        <v>137</v>
      </c>
      <c r="I107" s="3">
        <v>1524.68</v>
      </c>
      <c r="J107" s="4">
        <v>5</v>
      </c>
    </row>
    <row r="108" spans="1:10" x14ac:dyDescent="0.2">
      <c r="A108" t="s">
        <v>335</v>
      </c>
      <c r="B108">
        <v>2153000000</v>
      </c>
      <c r="C108">
        <v>33</v>
      </c>
      <c r="D108" t="s">
        <v>138</v>
      </c>
      <c r="E108" t="s">
        <v>139</v>
      </c>
      <c r="F108">
        <v>441.39</v>
      </c>
      <c r="G108" t="s">
        <v>30</v>
      </c>
      <c r="H108" s="2" t="s">
        <v>139</v>
      </c>
      <c r="I108" s="3">
        <v>441.39</v>
      </c>
      <c r="J108" s="4">
        <v>5</v>
      </c>
    </row>
    <row r="109" spans="1:10" x14ac:dyDescent="0.2">
      <c r="A109" t="s">
        <v>335</v>
      </c>
      <c r="B109">
        <v>2153000000</v>
      </c>
      <c r="C109">
        <v>34</v>
      </c>
      <c r="D109" t="s">
        <v>140</v>
      </c>
      <c r="E109" t="s">
        <v>141</v>
      </c>
      <c r="F109">
        <v>525.52</v>
      </c>
      <c r="G109" t="s">
        <v>16</v>
      </c>
      <c r="H109" s="2" t="s">
        <v>141</v>
      </c>
      <c r="I109" s="3">
        <v>525.52</v>
      </c>
      <c r="J109" s="4">
        <v>5</v>
      </c>
    </row>
    <row r="110" spans="1:10" x14ac:dyDescent="0.2">
      <c r="A110" t="s">
        <v>335</v>
      </c>
      <c r="B110">
        <v>2153000000</v>
      </c>
      <c r="C110">
        <v>35</v>
      </c>
      <c r="D110" t="s">
        <v>142</v>
      </c>
      <c r="E110" s="5">
        <v>34793</v>
      </c>
      <c r="F110">
        <v>2591.63</v>
      </c>
      <c r="G110" s="5" t="s">
        <v>16</v>
      </c>
      <c r="H110" s="2">
        <v>34793</v>
      </c>
      <c r="I110" s="3">
        <v>2591.63</v>
      </c>
      <c r="J110" s="4">
        <v>5</v>
      </c>
    </row>
    <row r="111" spans="1:10" x14ac:dyDescent="0.2">
      <c r="A111" t="s">
        <v>335</v>
      </c>
      <c r="B111">
        <v>2153000000</v>
      </c>
      <c r="C111">
        <v>36</v>
      </c>
      <c r="D111" t="s">
        <v>143</v>
      </c>
      <c r="E111" t="s">
        <v>144</v>
      </c>
      <c r="F111">
        <v>1524.49</v>
      </c>
      <c r="G111" t="s">
        <v>16</v>
      </c>
      <c r="H111" s="2" t="s">
        <v>144</v>
      </c>
      <c r="I111" s="3">
        <v>1524.49</v>
      </c>
      <c r="J111" s="4">
        <v>5</v>
      </c>
    </row>
    <row r="112" spans="1:10" x14ac:dyDescent="0.2">
      <c r="A112" t="s">
        <v>335</v>
      </c>
      <c r="B112">
        <v>2153000000</v>
      </c>
      <c r="C112">
        <v>37</v>
      </c>
      <c r="D112" t="s">
        <v>145</v>
      </c>
      <c r="E112" t="s">
        <v>146</v>
      </c>
      <c r="F112">
        <v>3292.9</v>
      </c>
      <c r="G112" t="s">
        <v>30</v>
      </c>
      <c r="H112" s="2" t="s">
        <v>146</v>
      </c>
      <c r="I112" s="3">
        <v>3292.9</v>
      </c>
      <c r="J112" s="4">
        <v>5</v>
      </c>
    </row>
    <row r="113" spans="1:10" x14ac:dyDescent="0.2">
      <c r="A113" t="s">
        <v>335</v>
      </c>
      <c r="B113">
        <v>2153000000</v>
      </c>
      <c r="C113">
        <v>38</v>
      </c>
      <c r="D113" t="s">
        <v>147</v>
      </c>
      <c r="E113" t="s">
        <v>148</v>
      </c>
      <c r="F113">
        <v>9146.94</v>
      </c>
      <c r="G113" t="s">
        <v>16</v>
      </c>
      <c r="H113" s="2" t="s">
        <v>148</v>
      </c>
      <c r="I113" s="3">
        <v>9146.94</v>
      </c>
      <c r="J113" s="4">
        <v>7</v>
      </c>
    </row>
    <row r="114" spans="1:10" x14ac:dyDescent="0.2">
      <c r="A114" t="s">
        <v>335</v>
      </c>
      <c r="B114">
        <v>2153000000</v>
      </c>
      <c r="C114">
        <v>39</v>
      </c>
      <c r="D114" t="s">
        <v>149</v>
      </c>
      <c r="E114" t="s">
        <v>150</v>
      </c>
      <c r="F114">
        <v>1946.76</v>
      </c>
      <c r="G114" t="s">
        <v>30</v>
      </c>
      <c r="H114" s="2" t="s">
        <v>150</v>
      </c>
      <c r="I114" s="3">
        <v>1946.76</v>
      </c>
      <c r="J114" s="4">
        <v>5</v>
      </c>
    </row>
    <row r="115" spans="1:10" x14ac:dyDescent="0.2">
      <c r="A115" t="s">
        <v>335</v>
      </c>
      <c r="B115">
        <v>2153000000</v>
      </c>
      <c r="C115">
        <v>40</v>
      </c>
      <c r="D115" t="s">
        <v>151</v>
      </c>
      <c r="E115" s="5">
        <v>37235</v>
      </c>
      <c r="F115">
        <v>8460.92</v>
      </c>
      <c r="G115" s="5" t="s">
        <v>30</v>
      </c>
      <c r="H115" s="2">
        <v>37235</v>
      </c>
      <c r="I115" s="3">
        <v>8460.92</v>
      </c>
      <c r="J115" s="4">
        <v>7</v>
      </c>
    </row>
    <row r="116" spans="1:10" x14ac:dyDescent="0.2">
      <c r="A116" t="s">
        <v>335</v>
      </c>
      <c r="B116">
        <v>2153000000</v>
      </c>
      <c r="C116">
        <v>41</v>
      </c>
      <c r="D116" t="s">
        <v>152</v>
      </c>
      <c r="E116" t="s">
        <v>153</v>
      </c>
      <c r="F116">
        <v>1050</v>
      </c>
      <c r="G116" t="s">
        <v>16</v>
      </c>
      <c r="H116" s="2" t="s">
        <v>153</v>
      </c>
      <c r="I116" s="3">
        <v>1050</v>
      </c>
      <c r="J116" s="4">
        <v>3</v>
      </c>
    </row>
    <row r="117" spans="1:10" x14ac:dyDescent="0.2">
      <c r="A117" t="s">
        <v>335</v>
      </c>
      <c r="B117">
        <v>2153000000</v>
      </c>
      <c r="C117">
        <v>42</v>
      </c>
      <c r="D117" t="s">
        <v>154</v>
      </c>
      <c r="E117" t="s">
        <v>155</v>
      </c>
      <c r="F117">
        <v>4882.7</v>
      </c>
      <c r="G117" t="s">
        <v>30</v>
      </c>
      <c r="H117" s="2" t="s">
        <v>155</v>
      </c>
      <c r="I117" s="3">
        <v>4882.7</v>
      </c>
      <c r="J117" s="4">
        <v>5</v>
      </c>
    </row>
    <row r="118" spans="1:10" x14ac:dyDescent="0.2">
      <c r="A118" t="s">
        <v>335</v>
      </c>
      <c r="B118">
        <v>2153000000</v>
      </c>
      <c r="C118">
        <v>43</v>
      </c>
      <c r="D118" t="s">
        <v>156</v>
      </c>
      <c r="E118" s="5">
        <v>38263</v>
      </c>
      <c r="F118">
        <v>13720.41</v>
      </c>
      <c r="G118" s="5" t="s">
        <v>30</v>
      </c>
      <c r="H118" s="2">
        <v>38263</v>
      </c>
      <c r="I118" s="3">
        <v>13720.41</v>
      </c>
      <c r="J118" s="4">
        <v>10</v>
      </c>
    </row>
    <row r="119" spans="1:10" x14ac:dyDescent="0.2">
      <c r="A119" t="s">
        <v>335</v>
      </c>
      <c r="B119">
        <v>2153000000</v>
      </c>
      <c r="C119">
        <v>44</v>
      </c>
      <c r="D119" t="s">
        <v>157</v>
      </c>
      <c r="E119" t="s">
        <v>158</v>
      </c>
      <c r="F119">
        <v>13471.6</v>
      </c>
      <c r="G119" t="s">
        <v>30</v>
      </c>
      <c r="H119" s="2" t="s">
        <v>158</v>
      </c>
      <c r="I119" s="3">
        <v>13471.6</v>
      </c>
      <c r="J119" s="4">
        <v>10</v>
      </c>
    </row>
    <row r="120" spans="1:10" x14ac:dyDescent="0.2">
      <c r="A120" t="s">
        <v>335</v>
      </c>
      <c r="B120">
        <v>2153000000</v>
      </c>
      <c r="C120">
        <v>45</v>
      </c>
      <c r="D120" t="s">
        <v>159</v>
      </c>
      <c r="E120" t="s">
        <v>160</v>
      </c>
      <c r="F120">
        <v>9417.56</v>
      </c>
      <c r="G120" t="s">
        <v>30</v>
      </c>
      <c r="H120" s="2" t="s">
        <v>160</v>
      </c>
      <c r="I120" s="3">
        <v>9417.56</v>
      </c>
      <c r="J120" s="4">
        <v>10</v>
      </c>
    </row>
    <row r="121" spans="1:10" x14ac:dyDescent="0.2">
      <c r="A121" t="s">
        <v>335</v>
      </c>
      <c r="B121">
        <v>2153000000</v>
      </c>
      <c r="C121">
        <v>46</v>
      </c>
      <c r="D121" t="s">
        <v>161</v>
      </c>
      <c r="E121" t="s">
        <v>162</v>
      </c>
      <c r="F121">
        <v>1840</v>
      </c>
      <c r="G121" t="s">
        <v>30</v>
      </c>
      <c r="H121" s="2" t="s">
        <v>162</v>
      </c>
      <c r="I121" s="3">
        <v>1840</v>
      </c>
      <c r="J121" s="4">
        <v>7</v>
      </c>
    </row>
    <row r="122" spans="1:10" x14ac:dyDescent="0.2">
      <c r="A122" t="s">
        <v>335</v>
      </c>
      <c r="B122">
        <v>2153000000</v>
      </c>
      <c r="C122">
        <v>47</v>
      </c>
      <c r="D122" t="s">
        <v>163</v>
      </c>
      <c r="E122" t="s">
        <v>164</v>
      </c>
      <c r="F122">
        <v>8347</v>
      </c>
      <c r="G122" t="s">
        <v>30</v>
      </c>
      <c r="H122" s="2" t="s">
        <v>164</v>
      </c>
      <c r="I122" s="3">
        <v>8347</v>
      </c>
      <c r="J122" s="4">
        <v>7</v>
      </c>
    </row>
    <row r="123" spans="1:10" x14ac:dyDescent="0.2">
      <c r="A123" t="s">
        <v>335</v>
      </c>
      <c r="B123">
        <v>2153000000</v>
      </c>
      <c r="C123">
        <v>48</v>
      </c>
      <c r="D123" t="s">
        <v>165</v>
      </c>
      <c r="E123" s="5">
        <v>29952</v>
      </c>
      <c r="F123">
        <v>29.87</v>
      </c>
      <c r="G123" s="5" t="s">
        <v>16</v>
      </c>
      <c r="H123" s="2">
        <v>29952</v>
      </c>
      <c r="I123" s="3">
        <v>29.87</v>
      </c>
      <c r="J123" s="4">
        <v>2</v>
      </c>
    </row>
    <row r="124" spans="1:10" x14ac:dyDescent="0.2">
      <c r="A124" t="s">
        <v>335</v>
      </c>
      <c r="B124">
        <v>2153000000</v>
      </c>
      <c r="C124">
        <v>49</v>
      </c>
      <c r="D124" t="s">
        <v>166</v>
      </c>
      <c r="E124" s="5">
        <v>29952</v>
      </c>
      <c r="F124">
        <v>78.44</v>
      </c>
      <c r="G124" s="5" t="s">
        <v>30</v>
      </c>
      <c r="H124" s="2">
        <v>29952</v>
      </c>
      <c r="I124" s="3">
        <v>78.44</v>
      </c>
      <c r="J124" s="4">
        <v>3</v>
      </c>
    </row>
    <row r="125" spans="1:10" x14ac:dyDescent="0.2">
      <c r="A125" t="s">
        <v>335</v>
      </c>
      <c r="B125">
        <v>2153000000</v>
      </c>
      <c r="C125">
        <v>50</v>
      </c>
      <c r="D125" t="s">
        <v>167</v>
      </c>
      <c r="E125" s="5">
        <v>29952</v>
      </c>
      <c r="F125">
        <v>197.5</v>
      </c>
      <c r="G125" s="5" t="s">
        <v>30</v>
      </c>
      <c r="H125" s="2">
        <v>29952</v>
      </c>
      <c r="I125" s="3">
        <v>197.5</v>
      </c>
      <c r="J125" s="4">
        <v>4</v>
      </c>
    </row>
    <row r="126" spans="1:10" x14ac:dyDescent="0.2">
      <c r="A126" t="s">
        <v>335</v>
      </c>
      <c r="B126">
        <v>2153000000</v>
      </c>
      <c r="C126">
        <v>51</v>
      </c>
      <c r="D126" t="s">
        <v>168</v>
      </c>
      <c r="E126" s="5">
        <v>31022</v>
      </c>
      <c r="F126">
        <v>856.46</v>
      </c>
      <c r="G126" s="5" t="s">
        <v>30</v>
      </c>
      <c r="H126" s="2">
        <v>31022</v>
      </c>
      <c r="I126" s="3">
        <v>856.46</v>
      </c>
      <c r="J126" s="4">
        <v>5</v>
      </c>
    </row>
    <row r="127" spans="1:10" x14ac:dyDescent="0.2">
      <c r="A127" t="s">
        <v>335</v>
      </c>
      <c r="B127">
        <v>2153000000</v>
      </c>
      <c r="C127">
        <v>52</v>
      </c>
      <c r="D127" t="s">
        <v>169</v>
      </c>
      <c r="E127" s="5">
        <v>32509</v>
      </c>
      <c r="F127">
        <v>495.76</v>
      </c>
      <c r="G127" s="5" t="s">
        <v>30</v>
      </c>
      <c r="H127" s="2">
        <v>32509</v>
      </c>
      <c r="I127" s="3">
        <v>495.76</v>
      </c>
      <c r="J127" s="4">
        <v>4</v>
      </c>
    </row>
    <row r="128" spans="1:10" x14ac:dyDescent="0.2">
      <c r="A128" t="s">
        <v>335</v>
      </c>
      <c r="B128">
        <v>2153000000</v>
      </c>
      <c r="C128">
        <v>53</v>
      </c>
      <c r="D128" t="s">
        <v>170</v>
      </c>
      <c r="E128" s="5">
        <v>32514</v>
      </c>
      <c r="F128">
        <v>838.47</v>
      </c>
      <c r="G128" s="5" t="s">
        <v>30</v>
      </c>
      <c r="H128" s="2">
        <v>32514</v>
      </c>
      <c r="I128" s="3">
        <v>838.47</v>
      </c>
      <c r="J128" s="4">
        <v>5</v>
      </c>
    </row>
    <row r="129" spans="1:10" x14ac:dyDescent="0.2">
      <c r="A129" t="s">
        <v>335</v>
      </c>
      <c r="B129">
        <v>2153000000</v>
      </c>
      <c r="C129">
        <v>54</v>
      </c>
      <c r="D129" t="s">
        <v>171</v>
      </c>
      <c r="E129" t="s">
        <v>172</v>
      </c>
      <c r="F129">
        <v>1935</v>
      </c>
      <c r="G129" t="s">
        <v>30</v>
      </c>
      <c r="H129" s="2" t="s">
        <v>172</v>
      </c>
      <c r="I129" s="3">
        <v>1935</v>
      </c>
      <c r="J129" s="4">
        <v>10</v>
      </c>
    </row>
    <row r="130" spans="1:10" x14ac:dyDescent="0.2">
      <c r="A130" t="s">
        <v>335</v>
      </c>
      <c r="B130">
        <v>2153000000</v>
      </c>
      <c r="C130">
        <v>55</v>
      </c>
      <c r="D130" t="s">
        <v>173</v>
      </c>
      <c r="E130" t="s">
        <v>172</v>
      </c>
      <c r="F130">
        <v>2548</v>
      </c>
      <c r="G130" t="s">
        <v>30</v>
      </c>
      <c r="H130" s="2" t="s">
        <v>172</v>
      </c>
      <c r="I130" s="3">
        <v>2548</v>
      </c>
      <c r="J130" s="4">
        <v>10</v>
      </c>
    </row>
    <row r="131" spans="1:10" x14ac:dyDescent="0.2">
      <c r="A131" t="s">
        <v>335</v>
      </c>
      <c r="B131">
        <v>2153000000</v>
      </c>
      <c r="C131">
        <v>56</v>
      </c>
      <c r="D131" t="s">
        <v>174</v>
      </c>
      <c r="E131" t="s">
        <v>175</v>
      </c>
      <c r="F131">
        <v>5008</v>
      </c>
      <c r="G131" t="s">
        <v>30</v>
      </c>
      <c r="H131" s="2" t="s">
        <v>175</v>
      </c>
      <c r="I131" s="3">
        <v>5008</v>
      </c>
      <c r="J131" s="4">
        <v>10</v>
      </c>
    </row>
    <row r="132" spans="1:10" x14ac:dyDescent="0.2">
      <c r="A132" t="s">
        <v>335</v>
      </c>
      <c r="B132">
        <v>2153000000</v>
      </c>
      <c r="C132">
        <v>57</v>
      </c>
      <c r="D132" t="s">
        <v>176</v>
      </c>
      <c r="E132" t="s">
        <v>177</v>
      </c>
      <c r="F132">
        <v>602.84</v>
      </c>
      <c r="G132" t="s">
        <v>30</v>
      </c>
      <c r="H132" s="2" t="s">
        <v>177</v>
      </c>
      <c r="I132" s="3">
        <v>602.84</v>
      </c>
      <c r="J132" s="4">
        <v>3</v>
      </c>
    </row>
    <row r="133" spans="1:10" x14ac:dyDescent="0.2">
      <c r="A133" t="s">
        <v>335</v>
      </c>
      <c r="B133">
        <v>2153000000</v>
      </c>
      <c r="C133">
        <v>58</v>
      </c>
      <c r="D133" t="s">
        <v>178</v>
      </c>
      <c r="E133" t="s">
        <v>76</v>
      </c>
      <c r="F133">
        <v>5312.03</v>
      </c>
      <c r="G133" t="s">
        <v>30</v>
      </c>
      <c r="H133" s="2" t="s">
        <v>76</v>
      </c>
      <c r="I133" s="3">
        <v>5312.03</v>
      </c>
      <c r="J133" s="4">
        <v>7</v>
      </c>
    </row>
    <row r="134" spans="1:10" x14ac:dyDescent="0.2">
      <c r="A134" t="s">
        <v>335</v>
      </c>
      <c r="B134">
        <v>2153000000</v>
      </c>
      <c r="C134">
        <v>59</v>
      </c>
      <c r="D134" t="s">
        <v>179</v>
      </c>
      <c r="E134" s="5">
        <v>39820</v>
      </c>
      <c r="F134">
        <v>1600.76</v>
      </c>
      <c r="G134" s="5" t="s">
        <v>30</v>
      </c>
      <c r="H134" s="2">
        <v>39820</v>
      </c>
      <c r="I134" s="3">
        <v>1600.76</v>
      </c>
      <c r="J134" s="4">
        <v>10</v>
      </c>
    </row>
    <row r="135" spans="1:10" x14ac:dyDescent="0.2">
      <c r="A135" t="s">
        <v>335</v>
      </c>
      <c r="B135">
        <v>2153000000</v>
      </c>
      <c r="C135">
        <v>60</v>
      </c>
      <c r="D135" t="s">
        <v>180</v>
      </c>
      <c r="E135" s="5">
        <v>39820</v>
      </c>
      <c r="F135">
        <v>10177.4</v>
      </c>
      <c r="G135" s="5" t="s">
        <v>30</v>
      </c>
      <c r="H135" s="2">
        <v>39820</v>
      </c>
      <c r="I135" s="3">
        <v>10177.4</v>
      </c>
      <c r="J135" s="4">
        <v>10</v>
      </c>
    </row>
    <row r="136" spans="1:10" x14ac:dyDescent="0.2">
      <c r="A136" t="s">
        <v>335</v>
      </c>
      <c r="B136">
        <v>2153000000</v>
      </c>
      <c r="C136">
        <v>61</v>
      </c>
      <c r="D136" t="s">
        <v>181</v>
      </c>
      <c r="E136" s="5">
        <v>39820</v>
      </c>
      <c r="F136">
        <v>12831.03</v>
      </c>
      <c r="G136" s="5" t="s">
        <v>30</v>
      </c>
      <c r="H136" s="2">
        <v>39820</v>
      </c>
      <c r="I136" s="3">
        <v>12831.03</v>
      </c>
      <c r="J136" s="4">
        <v>10</v>
      </c>
    </row>
    <row r="137" spans="1:10" x14ac:dyDescent="0.2">
      <c r="A137" t="s">
        <v>335</v>
      </c>
      <c r="B137">
        <v>2153000000</v>
      </c>
      <c r="C137">
        <v>62</v>
      </c>
      <c r="D137" t="s">
        <v>182</v>
      </c>
      <c r="E137" s="5">
        <v>39820</v>
      </c>
      <c r="F137">
        <v>4250</v>
      </c>
      <c r="G137" s="5" t="s">
        <v>30</v>
      </c>
      <c r="H137" s="2">
        <v>39820</v>
      </c>
      <c r="I137" s="3">
        <v>4250</v>
      </c>
      <c r="J137" s="4">
        <v>10</v>
      </c>
    </row>
    <row r="138" spans="1:10" x14ac:dyDescent="0.2">
      <c r="A138" t="s">
        <v>335</v>
      </c>
      <c r="B138">
        <v>2153000000</v>
      </c>
      <c r="C138">
        <v>63</v>
      </c>
      <c r="D138" t="s">
        <v>183</v>
      </c>
      <c r="E138" t="s">
        <v>184</v>
      </c>
      <c r="F138">
        <v>18500</v>
      </c>
      <c r="G138" t="s">
        <v>30</v>
      </c>
      <c r="H138" s="2" t="s">
        <v>184</v>
      </c>
      <c r="I138" s="3">
        <v>18500</v>
      </c>
      <c r="J138" s="4">
        <v>10</v>
      </c>
    </row>
    <row r="139" spans="1:10" x14ac:dyDescent="0.2">
      <c r="A139" t="s">
        <v>335</v>
      </c>
      <c r="B139">
        <v>2153000000</v>
      </c>
      <c r="C139">
        <v>64</v>
      </c>
      <c r="D139" t="s">
        <v>185</v>
      </c>
      <c r="E139" s="5">
        <v>40364</v>
      </c>
      <c r="F139">
        <v>10600</v>
      </c>
      <c r="G139" s="5" t="s">
        <v>16</v>
      </c>
      <c r="H139" s="2">
        <v>40364</v>
      </c>
      <c r="I139" s="3">
        <v>10600</v>
      </c>
      <c r="J139" s="4">
        <v>4</v>
      </c>
    </row>
    <row r="140" spans="1:10" x14ac:dyDescent="0.2">
      <c r="A140" t="s">
        <v>336</v>
      </c>
      <c r="B140">
        <v>2154000000</v>
      </c>
      <c r="C140">
        <v>9</v>
      </c>
      <c r="D140" t="s">
        <v>186</v>
      </c>
      <c r="E140" s="5">
        <v>29952</v>
      </c>
      <c r="F140">
        <v>74.67</v>
      </c>
      <c r="G140" s="5" t="s">
        <v>16</v>
      </c>
      <c r="H140" s="2">
        <v>29952</v>
      </c>
      <c r="I140" s="3">
        <v>74.67</v>
      </c>
      <c r="J140" s="4">
        <v>2</v>
      </c>
    </row>
    <row r="141" spans="1:10" x14ac:dyDescent="0.2">
      <c r="A141" t="s">
        <v>336</v>
      </c>
      <c r="B141">
        <v>2154000000</v>
      </c>
      <c r="C141">
        <v>10</v>
      </c>
      <c r="D141" t="s">
        <v>187</v>
      </c>
      <c r="E141" s="5">
        <v>29952</v>
      </c>
      <c r="F141">
        <v>93.34</v>
      </c>
      <c r="G141" s="5" t="s">
        <v>16</v>
      </c>
      <c r="H141" s="2">
        <v>29952</v>
      </c>
      <c r="I141" s="3">
        <v>93.34</v>
      </c>
      <c r="J141" s="4">
        <v>2</v>
      </c>
    </row>
    <row r="142" spans="1:10" x14ac:dyDescent="0.2">
      <c r="A142" t="s">
        <v>336</v>
      </c>
      <c r="B142">
        <v>2154000000</v>
      </c>
      <c r="C142">
        <v>12</v>
      </c>
      <c r="D142" t="s">
        <v>188</v>
      </c>
      <c r="E142" s="5">
        <v>29952</v>
      </c>
      <c r="F142">
        <v>194.01</v>
      </c>
      <c r="G142" s="5" t="s">
        <v>30</v>
      </c>
      <c r="H142" s="2">
        <v>29952</v>
      </c>
      <c r="I142" s="3">
        <v>194.01</v>
      </c>
      <c r="J142" s="4">
        <v>3</v>
      </c>
    </row>
    <row r="143" spans="1:10" x14ac:dyDescent="0.2">
      <c r="A143" t="s">
        <v>336</v>
      </c>
      <c r="B143">
        <v>2154000000</v>
      </c>
      <c r="C143">
        <v>23</v>
      </c>
      <c r="D143" t="s">
        <v>189</v>
      </c>
      <c r="E143" t="s">
        <v>190</v>
      </c>
      <c r="F143">
        <v>771.22</v>
      </c>
      <c r="G143" t="s">
        <v>30</v>
      </c>
      <c r="H143" s="2" t="s">
        <v>190</v>
      </c>
      <c r="I143" s="3">
        <v>771.22</v>
      </c>
      <c r="J143" s="4">
        <v>8</v>
      </c>
    </row>
    <row r="144" spans="1:10" x14ac:dyDescent="0.2">
      <c r="A144" t="s">
        <v>336</v>
      </c>
      <c r="B144">
        <v>2154000000</v>
      </c>
      <c r="C144">
        <v>31</v>
      </c>
      <c r="D144" t="s">
        <v>191</v>
      </c>
      <c r="E144" t="s">
        <v>192</v>
      </c>
      <c r="F144">
        <v>304.89999999999998</v>
      </c>
      <c r="G144" t="s">
        <v>16</v>
      </c>
      <c r="H144" s="2" t="s">
        <v>192</v>
      </c>
      <c r="I144" s="3">
        <v>304.89999999999998</v>
      </c>
      <c r="J144" s="4">
        <v>3</v>
      </c>
    </row>
    <row r="145" spans="1:10" x14ac:dyDescent="0.2">
      <c r="A145" t="s">
        <v>336</v>
      </c>
      <c r="B145">
        <v>2154000000</v>
      </c>
      <c r="C145">
        <v>35</v>
      </c>
      <c r="D145" t="s">
        <v>193</v>
      </c>
      <c r="E145" s="5">
        <v>32881</v>
      </c>
      <c r="F145">
        <v>6073.54</v>
      </c>
      <c r="G145" s="5" t="s">
        <v>30</v>
      </c>
      <c r="H145" s="2">
        <v>32881</v>
      </c>
      <c r="I145" s="3">
        <v>6073.54</v>
      </c>
      <c r="J145" s="4">
        <v>8</v>
      </c>
    </row>
    <row r="146" spans="1:10" x14ac:dyDescent="0.2">
      <c r="A146" t="s">
        <v>336</v>
      </c>
      <c r="B146">
        <v>2154000000</v>
      </c>
      <c r="C146">
        <v>36</v>
      </c>
      <c r="D146" t="s">
        <v>194</v>
      </c>
      <c r="E146" s="5">
        <v>33484</v>
      </c>
      <c r="F146">
        <v>2827.89</v>
      </c>
      <c r="G146" s="5" t="s">
        <v>30</v>
      </c>
      <c r="H146" s="2">
        <v>33484</v>
      </c>
      <c r="I146" s="3">
        <v>2827.89</v>
      </c>
      <c r="J146" s="4">
        <v>8</v>
      </c>
    </row>
    <row r="147" spans="1:10" x14ac:dyDescent="0.2">
      <c r="A147" t="s">
        <v>336</v>
      </c>
      <c r="B147">
        <v>2154000000</v>
      </c>
      <c r="C147">
        <v>38</v>
      </c>
      <c r="D147" t="s">
        <v>195</v>
      </c>
      <c r="E147" t="s">
        <v>196</v>
      </c>
      <c r="F147">
        <v>17226.740000000002</v>
      </c>
      <c r="G147" t="s">
        <v>30</v>
      </c>
      <c r="H147" s="2" t="s">
        <v>196</v>
      </c>
      <c r="I147" s="3">
        <v>17226.740000000002</v>
      </c>
      <c r="J147" s="4">
        <v>8</v>
      </c>
    </row>
    <row r="148" spans="1:10" x14ac:dyDescent="0.2">
      <c r="A148" t="s">
        <v>336</v>
      </c>
      <c r="B148">
        <v>2154000000</v>
      </c>
      <c r="C148">
        <v>44</v>
      </c>
      <c r="D148" t="s">
        <v>197</v>
      </c>
      <c r="E148" t="s">
        <v>198</v>
      </c>
      <c r="F148">
        <v>6986.87</v>
      </c>
      <c r="G148" t="s">
        <v>30</v>
      </c>
      <c r="H148" s="2" t="s">
        <v>198</v>
      </c>
      <c r="I148" s="3">
        <v>6986.87</v>
      </c>
      <c r="J148" s="4">
        <v>8</v>
      </c>
    </row>
    <row r="149" spans="1:10" x14ac:dyDescent="0.2">
      <c r="A149" t="s">
        <v>336</v>
      </c>
      <c r="B149">
        <v>2154000000</v>
      </c>
      <c r="C149">
        <v>45</v>
      </c>
      <c r="D149" t="s">
        <v>199</v>
      </c>
      <c r="E149" t="s">
        <v>200</v>
      </c>
      <c r="F149">
        <v>13891.92</v>
      </c>
      <c r="G149" t="s">
        <v>30</v>
      </c>
      <c r="H149" s="2" t="s">
        <v>200</v>
      </c>
      <c r="I149" s="3">
        <v>13891.92</v>
      </c>
      <c r="J149" s="4">
        <v>8</v>
      </c>
    </row>
    <row r="150" spans="1:10" x14ac:dyDescent="0.2">
      <c r="A150" t="s">
        <v>336</v>
      </c>
      <c r="B150">
        <v>2154000000</v>
      </c>
      <c r="C150">
        <v>46</v>
      </c>
      <c r="D150" t="s">
        <v>201</v>
      </c>
      <c r="E150" t="s">
        <v>202</v>
      </c>
      <c r="F150">
        <v>533.57000000000005</v>
      </c>
      <c r="G150" t="s">
        <v>16</v>
      </c>
      <c r="H150" s="2" t="s">
        <v>202</v>
      </c>
      <c r="I150" s="3">
        <v>533.57000000000005</v>
      </c>
      <c r="J150" s="4">
        <v>5</v>
      </c>
    </row>
    <row r="151" spans="1:10" x14ac:dyDescent="0.2">
      <c r="A151" t="s">
        <v>336</v>
      </c>
      <c r="B151">
        <v>2154000000</v>
      </c>
      <c r="C151">
        <v>47</v>
      </c>
      <c r="D151" t="s">
        <v>203</v>
      </c>
      <c r="E151" s="5">
        <v>36133</v>
      </c>
      <c r="F151">
        <v>919.27</v>
      </c>
      <c r="G151" s="5" t="s">
        <v>30</v>
      </c>
      <c r="H151" s="2">
        <v>36133</v>
      </c>
      <c r="I151" s="3">
        <v>919.27</v>
      </c>
      <c r="J151" s="4">
        <v>8</v>
      </c>
    </row>
    <row r="152" spans="1:10" x14ac:dyDescent="0.2">
      <c r="A152" t="s">
        <v>336</v>
      </c>
      <c r="B152">
        <v>2154000000</v>
      </c>
      <c r="C152">
        <v>48</v>
      </c>
      <c r="D152" t="s">
        <v>204</v>
      </c>
      <c r="E152" s="5">
        <v>36134</v>
      </c>
      <c r="F152">
        <v>8384.7000000000007</v>
      </c>
      <c r="G152" s="5" t="s">
        <v>30</v>
      </c>
      <c r="H152" s="2">
        <v>36134</v>
      </c>
      <c r="I152" s="3">
        <v>8384.7000000000007</v>
      </c>
      <c r="J152" s="4">
        <v>8</v>
      </c>
    </row>
    <row r="153" spans="1:10" x14ac:dyDescent="0.2">
      <c r="A153" t="s">
        <v>336</v>
      </c>
      <c r="B153">
        <v>2154000000</v>
      </c>
      <c r="C153">
        <v>55</v>
      </c>
      <c r="D153" t="s">
        <v>205</v>
      </c>
      <c r="E153" t="s">
        <v>206</v>
      </c>
      <c r="F153">
        <v>5336.02</v>
      </c>
      <c r="G153" t="s">
        <v>30</v>
      </c>
      <c r="H153" s="2" t="s">
        <v>206</v>
      </c>
      <c r="I153" s="3">
        <v>5336.02</v>
      </c>
      <c r="J153" s="4">
        <v>8</v>
      </c>
    </row>
    <row r="154" spans="1:10" x14ac:dyDescent="0.2">
      <c r="A154" t="s">
        <v>336</v>
      </c>
      <c r="B154">
        <v>2154000000</v>
      </c>
      <c r="C154">
        <v>56</v>
      </c>
      <c r="D154" t="s">
        <v>207</v>
      </c>
      <c r="E154" t="s">
        <v>208</v>
      </c>
      <c r="F154">
        <v>1047.74</v>
      </c>
      <c r="G154" t="s">
        <v>30</v>
      </c>
      <c r="H154" s="2" t="s">
        <v>208</v>
      </c>
      <c r="I154" s="3">
        <v>1047.74</v>
      </c>
      <c r="J154" s="4">
        <v>5</v>
      </c>
    </row>
    <row r="155" spans="1:10" x14ac:dyDescent="0.2">
      <c r="A155" t="s">
        <v>336</v>
      </c>
      <c r="B155">
        <v>2154000000</v>
      </c>
      <c r="C155">
        <v>58</v>
      </c>
      <c r="D155" t="s">
        <v>209</v>
      </c>
      <c r="E155" t="s">
        <v>210</v>
      </c>
      <c r="F155">
        <v>6294</v>
      </c>
      <c r="G155" t="s">
        <v>30</v>
      </c>
      <c r="H155" s="2" t="s">
        <v>210</v>
      </c>
      <c r="I155" s="3">
        <v>6294</v>
      </c>
      <c r="J155" s="4">
        <v>8</v>
      </c>
    </row>
    <row r="156" spans="1:10" x14ac:dyDescent="0.2">
      <c r="A156" t="s">
        <v>336</v>
      </c>
      <c r="B156">
        <v>2154000000</v>
      </c>
      <c r="C156">
        <v>59</v>
      </c>
      <c r="D156" t="s">
        <v>211</v>
      </c>
      <c r="E156" t="s">
        <v>212</v>
      </c>
      <c r="F156">
        <v>12000</v>
      </c>
      <c r="G156" t="s">
        <v>16</v>
      </c>
      <c r="H156" s="2" t="s">
        <v>212</v>
      </c>
      <c r="I156" s="3">
        <v>12000</v>
      </c>
      <c r="J156" s="4">
        <v>5</v>
      </c>
    </row>
    <row r="157" spans="1:10" x14ac:dyDescent="0.2">
      <c r="A157" t="s">
        <v>337</v>
      </c>
      <c r="B157">
        <v>2155000000</v>
      </c>
      <c r="C157">
        <v>4</v>
      </c>
      <c r="D157" t="s">
        <v>213</v>
      </c>
      <c r="E157" s="5">
        <v>29952</v>
      </c>
      <c r="F157">
        <v>0</v>
      </c>
      <c r="G157" s="5" t="s">
        <v>10</v>
      </c>
      <c r="H157" s="2">
        <v>29952</v>
      </c>
      <c r="I157" s="3">
        <v>0</v>
      </c>
      <c r="J157" s="4">
        <v>0</v>
      </c>
    </row>
    <row r="158" spans="1:10" x14ac:dyDescent="0.2">
      <c r="A158" t="s">
        <v>337</v>
      </c>
      <c r="B158">
        <v>2155000000</v>
      </c>
      <c r="C158">
        <v>8</v>
      </c>
      <c r="D158" t="s">
        <v>214</v>
      </c>
      <c r="E158" s="5">
        <v>29952</v>
      </c>
      <c r="F158">
        <v>116.22</v>
      </c>
      <c r="G158" s="5" t="s">
        <v>30</v>
      </c>
      <c r="H158" s="2">
        <v>29952</v>
      </c>
      <c r="I158" s="3">
        <v>116.22</v>
      </c>
      <c r="J158" s="4">
        <v>3</v>
      </c>
    </row>
    <row r="159" spans="1:10" x14ac:dyDescent="0.2">
      <c r="A159" t="s">
        <v>337</v>
      </c>
      <c r="B159">
        <v>2155000000</v>
      </c>
      <c r="C159">
        <v>13</v>
      </c>
      <c r="D159" t="s">
        <v>215</v>
      </c>
      <c r="E159" s="5">
        <v>29952</v>
      </c>
      <c r="F159">
        <v>350.37</v>
      </c>
      <c r="G159" s="5" t="s">
        <v>30</v>
      </c>
      <c r="H159" s="2">
        <v>29952</v>
      </c>
      <c r="I159" s="3">
        <v>350.37</v>
      </c>
      <c r="J159" s="4">
        <v>3</v>
      </c>
    </row>
    <row r="160" spans="1:10" x14ac:dyDescent="0.2">
      <c r="A160" t="s">
        <v>337</v>
      </c>
      <c r="B160">
        <v>2155000000</v>
      </c>
      <c r="C160">
        <v>18</v>
      </c>
      <c r="D160" t="s">
        <v>216</v>
      </c>
      <c r="E160" s="5">
        <v>29952</v>
      </c>
      <c r="F160">
        <v>340.01</v>
      </c>
      <c r="G160" s="5" t="s">
        <v>30</v>
      </c>
      <c r="H160" s="2">
        <v>29952</v>
      </c>
      <c r="I160" s="3">
        <v>340.01</v>
      </c>
      <c r="J160" s="4">
        <v>6</v>
      </c>
    </row>
    <row r="161" spans="1:10" x14ac:dyDescent="0.2">
      <c r="A161" t="s">
        <v>337</v>
      </c>
      <c r="B161">
        <v>2155000000</v>
      </c>
      <c r="C161">
        <v>24</v>
      </c>
      <c r="D161" t="s">
        <v>217</v>
      </c>
      <c r="E161" s="5">
        <v>31393</v>
      </c>
      <c r="F161">
        <v>243.92</v>
      </c>
      <c r="G161" s="5" t="s">
        <v>16</v>
      </c>
      <c r="H161" s="2">
        <v>31393</v>
      </c>
      <c r="I161" s="3">
        <v>243.92</v>
      </c>
      <c r="J161" s="4">
        <v>6</v>
      </c>
    </row>
    <row r="162" spans="1:10" x14ac:dyDescent="0.2">
      <c r="A162" t="s">
        <v>337</v>
      </c>
      <c r="B162">
        <v>2155000000</v>
      </c>
      <c r="C162">
        <v>26</v>
      </c>
      <c r="D162" t="s">
        <v>218</v>
      </c>
      <c r="E162" t="s">
        <v>219</v>
      </c>
      <c r="F162">
        <v>219.15</v>
      </c>
      <c r="G162" t="s">
        <v>30</v>
      </c>
      <c r="H162" s="2" t="s">
        <v>219</v>
      </c>
      <c r="I162" s="3">
        <v>219.15</v>
      </c>
      <c r="J162" s="4">
        <v>6</v>
      </c>
    </row>
    <row r="163" spans="1:10" x14ac:dyDescent="0.2">
      <c r="A163" t="s">
        <v>337</v>
      </c>
      <c r="B163">
        <v>2155000000</v>
      </c>
      <c r="C163">
        <v>29</v>
      </c>
      <c r="D163" t="s">
        <v>220</v>
      </c>
      <c r="E163" s="5">
        <v>32879</v>
      </c>
      <c r="F163">
        <v>455.05</v>
      </c>
      <c r="G163" s="5" t="s">
        <v>30</v>
      </c>
      <c r="H163" s="2">
        <v>32879</v>
      </c>
      <c r="I163" s="3">
        <v>455.05</v>
      </c>
      <c r="J163" s="4">
        <v>6</v>
      </c>
    </row>
    <row r="164" spans="1:10" x14ac:dyDescent="0.2">
      <c r="A164" t="s">
        <v>337</v>
      </c>
      <c r="B164">
        <v>2155000000</v>
      </c>
      <c r="C164">
        <v>32</v>
      </c>
      <c r="D164" t="s">
        <v>221</v>
      </c>
      <c r="E164" s="5">
        <v>33270</v>
      </c>
      <c r="F164">
        <v>364.17</v>
      </c>
      <c r="G164" s="5" t="s">
        <v>30</v>
      </c>
      <c r="H164" s="2">
        <v>33270</v>
      </c>
      <c r="I164" s="3">
        <v>364.17</v>
      </c>
      <c r="J164" s="4">
        <v>5</v>
      </c>
    </row>
    <row r="165" spans="1:10" x14ac:dyDescent="0.2">
      <c r="A165" t="s">
        <v>337</v>
      </c>
      <c r="B165">
        <v>2155000000</v>
      </c>
      <c r="C165">
        <v>34</v>
      </c>
      <c r="D165" t="s">
        <v>222</v>
      </c>
      <c r="E165" s="5">
        <v>33430</v>
      </c>
      <c r="F165">
        <v>894.71</v>
      </c>
      <c r="G165" s="5" t="s">
        <v>16</v>
      </c>
      <c r="H165" s="2">
        <v>33430</v>
      </c>
      <c r="I165" s="3">
        <v>894.71</v>
      </c>
      <c r="J165" s="4">
        <v>5</v>
      </c>
    </row>
    <row r="166" spans="1:10" x14ac:dyDescent="0.2">
      <c r="A166" t="s">
        <v>337</v>
      </c>
      <c r="B166">
        <v>2155000000</v>
      </c>
      <c r="C166">
        <v>35</v>
      </c>
      <c r="D166" t="s">
        <v>223</v>
      </c>
      <c r="E166" t="s">
        <v>224</v>
      </c>
      <c r="F166">
        <v>1883.49</v>
      </c>
      <c r="G166" t="s">
        <v>16</v>
      </c>
      <c r="H166" s="2" t="s">
        <v>224</v>
      </c>
      <c r="I166" s="3">
        <v>1883.49</v>
      </c>
      <c r="J166" s="4">
        <v>5</v>
      </c>
    </row>
    <row r="167" spans="1:10" x14ac:dyDescent="0.2">
      <c r="A167" t="s">
        <v>337</v>
      </c>
      <c r="B167">
        <v>2155000000</v>
      </c>
      <c r="C167">
        <v>36</v>
      </c>
      <c r="D167" t="s">
        <v>225</v>
      </c>
      <c r="E167" t="s">
        <v>226</v>
      </c>
      <c r="F167">
        <v>682.61</v>
      </c>
      <c r="G167" t="s">
        <v>30</v>
      </c>
      <c r="H167" s="2" t="s">
        <v>226</v>
      </c>
      <c r="I167" s="3">
        <v>682.61</v>
      </c>
      <c r="J167" s="4">
        <v>5</v>
      </c>
    </row>
    <row r="168" spans="1:10" x14ac:dyDescent="0.2">
      <c r="A168" t="s">
        <v>337</v>
      </c>
      <c r="B168">
        <v>2155000000</v>
      </c>
      <c r="C168">
        <v>37</v>
      </c>
      <c r="D168" t="s">
        <v>227</v>
      </c>
      <c r="E168" t="s">
        <v>228</v>
      </c>
      <c r="F168">
        <v>8842.0400000000009</v>
      </c>
      <c r="G168" t="s">
        <v>16</v>
      </c>
      <c r="H168" s="2" t="s">
        <v>228</v>
      </c>
      <c r="I168" s="3">
        <v>8842.0400000000009</v>
      </c>
      <c r="J168" s="4">
        <v>7</v>
      </c>
    </row>
    <row r="169" spans="1:10" x14ac:dyDescent="0.2">
      <c r="A169" t="s">
        <v>337</v>
      </c>
      <c r="B169">
        <v>2155000000</v>
      </c>
      <c r="C169">
        <v>38</v>
      </c>
      <c r="D169" t="s">
        <v>225</v>
      </c>
      <c r="E169" t="s">
        <v>229</v>
      </c>
      <c r="F169">
        <v>668.06</v>
      </c>
      <c r="G169" t="s">
        <v>16</v>
      </c>
      <c r="H169" s="2" t="s">
        <v>229</v>
      </c>
      <c r="I169" s="3">
        <v>668.06</v>
      </c>
      <c r="J169" s="4">
        <v>3</v>
      </c>
    </row>
    <row r="170" spans="1:10" x14ac:dyDescent="0.2">
      <c r="A170" t="s">
        <v>337</v>
      </c>
      <c r="B170">
        <v>2155000000</v>
      </c>
      <c r="C170">
        <v>39</v>
      </c>
      <c r="D170" t="s">
        <v>230</v>
      </c>
      <c r="E170" s="5">
        <v>40637</v>
      </c>
      <c r="F170">
        <v>1098.68</v>
      </c>
      <c r="G170" s="5" t="s">
        <v>30</v>
      </c>
      <c r="H170" s="2">
        <v>40637</v>
      </c>
      <c r="I170" s="3">
        <v>1098.68</v>
      </c>
      <c r="J170" s="4">
        <v>5</v>
      </c>
    </row>
    <row r="171" spans="1:10" x14ac:dyDescent="0.2">
      <c r="A171" t="s">
        <v>337</v>
      </c>
      <c r="B171">
        <v>2155000000</v>
      </c>
      <c r="C171">
        <v>40</v>
      </c>
      <c r="D171" t="s">
        <v>231</v>
      </c>
      <c r="E171" t="s">
        <v>107</v>
      </c>
      <c r="F171">
        <v>7023.41</v>
      </c>
      <c r="G171" t="s">
        <v>16</v>
      </c>
      <c r="H171" s="2" t="s">
        <v>107</v>
      </c>
      <c r="I171" s="3">
        <v>7023.41</v>
      </c>
      <c r="J171" s="4">
        <v>6</v>
      </c>
    </row>
    <row r="172" spans="1:10" x14ac:dyDescent="0.2">
      <c r="A172" t="s">
        <v>337</v>
      </c>
      <c r="B172">
        <v>2155000000</v>
      </c>
      <c r="C172">
        <v>41</v>
      </c>
      <c r="D172" t="s">
        <v>232</v>
      </c>
      <c r="E172" s="5">
        <v>41457</v>
      </c>
      <c r="F172">
        <v>610</v>
      </c>
      <c r="G172" s="5" t="s">
        <v>30</v>
      </c>
      <c r="H172" s="2">
        <v>41457</v>
      </c>
      <c r="I172" s="3">
        <v>610</v>
      </c>
      <c r="J172" s="4">
        <v>5</v>
      </c>
    </row>
    <row r="173" spans="1:10" x14ac:dyDescent="0.2">
      <c r="A173" t="s">
        <v>336</v>
      </c>
      <c r="B173">
        <v>2157000000</v>
      </c>
      <c r="C173">
        <v>1</v>
      </c>
      <c r="D173" t="s">
        <v>233</v>
      </c>
      <c r="E173" s="5">
        <v>29952</v>
      </c>
      <c r="F173">
        <v>249.46</v>
      </c>
      <c r="G173" s="5" t="s">
        <v>16</v>
      </c>
      <c r="H173" s="2">
        <v>29952</v>
      </c>
      <c r="I173" s="3">
        <v>249.46</v>
      </c>
      <c r="J173" s="4">
        <v>3</v>
      </c>
    </row>
    <row r="174" spans="1:10" x14ac:dyDescent="0.2">
      <c r="A174" t="s">
        <v>336</v>
      </c>
      <c r="B174">
        <v>2157000000</v>
      </c>
      <c r="C174">
        <v>2</v>
      </c>
      <c r="D174" t="s">
        <v>234</v>
      </c>
      <c r="E174" t="s">
        <v>235</v>
      </c>
      <c r="F174">
        <v>7455.35</v>
      </c>
      <c r="G174" t="s">
        <v>30</v>
      </c>
      <c r="H174" s="2" t="s">
        <v>235</v>
      </c>
      <c r="I174" s="3">
        <v>7455.35</v>
      </c>
      <c r="J174" s="4">
        <v>8</v>
      </c>
    </row>
    <row r="175" spans="1:10" x14ac:dyDescent="0.2">
      <c r="A175" t="s">
        <v>336</v>
      </c>
      <c r="B175">
        <v>2157000000</v>
      </c>
      <c r="C175">
        <v>3</v>
      </c>
      <c r="D175" t="s">
        <v>236</v>
      </c>
      <c r="E175" t="s">
        <v>237</v>
      </c>
      <c r="F175">
        <v>304.89999999999998</v>
      </c>
      <c r="G175" t="s">
        <v>16</v>
      </c>
      <c r="H175" s="2" t="s">
        <v>237</v>
      </c>
      <c r="I175" s="3">
        <v>304.89999999999998</v>
      </c>
      <c r="J175" s="4">
        <v>5</v>
      </c>
    </row>
    <row r="176" spans="1:10" x14ac:dyDescent="0.2">
      <c r="A176" t="s">
        <v>336</v>
      </c>
      <c r="B176">
        <v>2157000000</v>
      </c>
      <c r="C176">
        <v>6</v>
      </c>
      <c r="D176" t="s">
        <v>238</v>
      </c>
      <c r="E176" s="5">
        <v>36835</v>
      </c>
      <c r="F176">
        <v>1829.51</v>
      </c>
      <c r="G176" s="5" t="s">
        <v>16</v>
      </c>
      <c r="H176" s="2">
        <v>36835</v>
      </c>
      <c r="I176" s="3">
        <v>1829.51</v>
      </c>
      <c r="J176" s="4">
        <v>5</v>
      </c>
    </row>
    <row r="177" spans="1:10" x14ac:dyDescent="0.2">
      <c r="A177" t="s">
        <v>336</v>
      </c>
      <c r="B177">
        <v>2157000000</v>
      </c>
      <c r="C177">
        <v>9</v>
      </c>
      <c r="D177" t="s">
        <v>239</v>
      </c>
      <c r="E177" s="5">
        <v>38606</v>
      </c>
      <c r="F177">
        <v>13700</v>
      </c>
      <c r="G177" s="5" t="s">
        <v>30</v>
      </c>
      <c r="H177" s="2">
        <v>38606</v>
      </c>
      <c r="I177" s="3">
        <v>13700</v>
      </c>
      <c r="J177" s="4">
        <v>8</v>
      </c>
    </row>
    <row r="178" spans="1:10" x14ac:dyDescent="0.2">
      <c r="A178" t="s">
        <v>336</v>
      </c>
      <c r="B178">
        <v>2157000000</v>
      </c>
      <c r="C178">
        <v>10</v>
      </c>
      <c r="D178" t="s">
        <v>240</v>
      </c>
      <c r="E178" s="5">
        <v>38873</v>
      </c>
      <c r="F178">
        <v>3048.98</v>
      </c>
      <c r="G178" s="5" t="s">
        <v>16</v>
      </c>
      <c r="H178" s="2">
        <v>38873</v>
      </c>
      <c r="I178" s="3">
        <v>3048.98</v>
      </c>
      <c r="J178" s="4">
        <v>5</v>
      </c>
    </row>
    <row r="179" spans="1:10" x14ac:dyDescent="0.2">
      <c r="A179" t="s">
        <v>336</v>
      </c>
      <c r="B179">
        <v>2157000000</v>
      </c>
      <c r="C179">
        <v>11</v>
      </c>
      <c r="D179" t="s">
        <v>241</v>
      </c>
      <c r="E179" t="s">
        <v>242</v>
      </c>
      <c r="F179">
        <v>34500</v>
      </c>
      <c r="G179" t="s">
        <v>30</v>
      </c>
      <c r="H179" s="2" t="s">
        <v>242</v>
      </c>
      <c r="I179" s="3">
        <v>34500</v>
      </c>
      <c r="J179" s="4">
        <v>7</v>
      </c>
    </row>
    <row r="180" spans="1:10" x14ac:dyDescent="0.2">
      <c r="A180" t="s">
        <v>336</v>
      </c>
      <c r="B180">
        <v>2157000000</v>
      </c>
      <c r="C180">
        <v>12</v>
      </c>
      <c r="D180" t="s">
        <v>243</v>
      </c>
      <c r="E180" s="5">
        <v>39362</v>
      </c>
      <c r="F180">
        <v>65800</v>
      </c>
      <c r="G180" s="5" t="s">
        <v>16</v>
      </c>
      <c r="H180" s="2">
        <v>39362</v>
      </c>
      <c r="I180" s="3">
        <v>65800</v>
      </c>
      <c r="J180" s="4">
        <v>5</v>
      </c>
    </row>
    <row r="181" spans="1:10" x14ac:dyDescent="0.2">
      <c r="A181" t="s">
        <v>336</v>
      </c>
      <c r="B181">
        <v>2157000000</v>
      </c>
      <c r="C181">
        <v>13</v>
      </c>
      <c r="D181" t="s">
        <v>244</v>
      </c>
      <c r="E181" s="5">
        <v>39362</v>
      </c>
      <c r="F181">
        <v>1050</v>
      </c>
      <c r="G181" s="5" t="s">
        <v>16</v>
      </c>
      <c r="H181" s="2">
        <v>39362</v>
      </c>
      <c r="I181" s="3">
        <v>1050</v>
      </c>
      <c r="J181" s="4">
        <v>5</v>
      </c>
    </row>
    <row r="182" spans="1:10" x14ac:dyDescent="0.2">
      <c r="A182" t="s">
        <v>336</v>
      </c>
      <c r="B182">
        <v>2157000000</v>
      </c>
      <c r="C182">
        <v>14</v>
      </c>
      <c r="D182" t="s">
        <v>245</v>
      </c>
      <c r="E182" t="s">
        <v>246</v>
      </c>
      <c r="F182">
        <v>5985</v>
      </c>
      <c r="G182" t="s">
        <v>16</v>
      </c>
      <c r="H182" s="2">
        <v>39314</v>
      </c>
      <c r="I182" s="3">
        <v>5985</v>
      </c>
      <c r="J182" s="4">
        <v>5</v>
      </c>
    </row>
    <row r="183" spans="1:10" x14ac:dyDescent="0.2">
      <c r="A183" t="s">
        <v>336</v>
      </c>
      <c r="B183">
        <v>2157000000</v>
      </c>
      <c r="C183">
        <v>15</v>
      </c>
      <c r="D183" t="s">
        <v>247</v>
      </c>
      <c r="E183" t="s">
        <v>248</v>
      </c>
      <c r="F183">
        <v>11400</v>
      </c>
      <c r="G183" t="s">
        <v>16</v>
      </c>
      <c r="H183" s="2">
        <v>40056</v>
      </c>
      <c r="I183" s="3">
        <v>11400</v>
      </c>
      <c r="J183" s="4">
        <v>3</v>
      </c>
    </row>
    <row r="184" spans="1:10" x14ac:dyDescent="0.2">
      <c r="A184" t="s">
        <v>336</v>
      </c>
      <c r="B184">
        <v>2157000000</v>
      </c>
      <c r="C184">
        <v>16</v>
      </c>
      <c r="D184" t="s">
        <v>249</v>
      </c>
      <c r="E184" t="s">
        <v>250</v>
      </c>
      <c r="F184">
        <v>640</v>
      </c>
      <c r="G184" t="s">
        <v>30</v>
      </c>
      <c r="H184" s="2" t="s">
        <v>250</v>
      </c>
      <c r="I184" s="3">
        <v>640</v>
      </c>
      <c r="J184" s="4">
        <v>6</v>
      </c>
    </row>
    <row r="185" spans="1:10" x14ac:dyDescent="0.2">
      <c r="A185" t="s">
        <v>336</v>
      </c>
      <c r="B185">
        <v>2157000000</v>
      </c>
      <c r="C185">
        <v>17</v>
      </c>
      <c r="D185" t="s">
        <v>251</v>
      </c>
      <c r="E185" t="s">
        <v>252</v>
      </c>
      <c r="F185">
        <v>2310</v>
      </c>
      <c r="G185" t="s">
        <v>16</v>
      </c>
      <c r="H185" s="2" t="s">
        <v>252</v>
      </c>
      <c r="I185" s="3">
        <v>2310</v>
      </c>
      <c r="J185" s="4">
        <v>3</v>
      </c>
    </row>
    <row r="186" spans="1:10" x14ac:dyDescent="0.2">
      <c r="A186" t="s">
        <v>336</v>
      </c>
      <c r="B186">
        <v>2157000000</v>
      </c>
      <c r="C186">
        <v>18</v>
      </c>
      <c r="D186" t="s">
        <v>253</v>
      </c>
      <c r="E186" t="s">
        <v>254</v>
      </c>
      <c r="F186">
        <v>44446</v>
      </c>
      <c r="G186" t="s">
        <v>30</v>
      </c>
      <c r="H186" s="2" t="s">
        <v>254</v>
      </c>
      <c r="I186" s="3">
        <v>44446</v>
      </c>
      <c r="J186" s="4">
        <v>7</v>
      </c>
    </row>
    <row r="187" spans="1:10" x14ac:dyDescent="0.2">
      <c r="A187" t="s">
        <v>336</v>
      </c>
      <c r="B187">
        <v>2157000000</v>
      </c>
      <c r="C187">
        <v>19</v>
      </c>
      <c r="D187" t="s">
        <v>255</v>
      </c>
      <c r="E187" t="s">
        <v>256</v>
      </c>
      <c r="F187">
        <v>29850</v>
      </c>
      <c r="G187" t="s">
        <v>30</v>
      </c>
      <c r="H187" s="2" t="s">
        <v>256</v>
      </c>
      <c r="I187" s="3">
        <v>29850</v>
      </c>
      <c r="J187" s="4">
        <v>7</v>
      </c>
    </row>
    <row r="188" spans="1:10" x14ac:dyDescent="0.2">
      <c r="A188" t="s">
        <v>336</v>
      </c>
      <c r="B188">
        <v>2158000000</v>
      </c>
      <c r="C188">
        <v>1</v>
      </c>
      <c r="D188" t="s">
        <v>257</v>
      </c>
      <c r="E188" t="s">
        <v>258</v>
      </c>
      <c r="F188">
        <v>762.25</v>
      </c>
      <c r="G188" t="s">
        <v>30</v>
      </c>
      <c r="H188" s="2" t="s">
        <v>258</v>
      </c>
      <c r="I188" s="3">
        <v>762.25</v>
      </c>
      <c r="J188" s="4">
        <v>5</v>
      </c>
    </row>
    <row r="189" spans="1:10" x14ac:dyDescent="0.2">
      <c r="A189" t="s">
        <v>336</v>
      </c>
      <c r="B189">
        <v>2158000000</v>
      </c>
      <c r="C189">
        <v>2</v>
      </c>
      <c r="D189" t="s">
        <v>259</v>
      </c>
      <c r="E189" t="s">
        <v>260</v>
      </c>
      <c r="F189">
        <v>31620.959999999999</v>
      </c>
      <c r="G189" t="s">
        <v>30</v>
      </c>
      <c r="H189" s="2" t="s">
        <v>260</v>
      </c>
      <c r="I189" s="3">
        <v>31620.959999999999</v>
      </c>
      <c r="J189" s="4">
        <v>9</v>
      </c>
    </row>
    <row r="190" spans="1:10" x14ac:dyDescent="0.2">
      <c r="A190" t="s">
        <v>336</v>
      </c>
      <c r="B190">
        <v>2158000000</v>
      </c>
      <c r="C190">
        <v>3</v>
      </c>
      <c r="D190" t="s">
        <v>261</v>
      </c>
      <c r="E190" t="s">
        <v>262</v>
      </c>
      <c r="F190">
        <v>1524.49</v>
      </c>
      <c r="G190" t="s">
        <v>16</v>
      </c>
      <c r="H190" s="2" t="s">
        <v>262</v>
      </c>
      <c r="I190" s="3">
        <v>1524.49</v>
      </c>
      <c r="J190" s="4">
        <v>5</v>
      </c>
    </row>
    <row r="191" spans="1:10" x14ac:dyDescent="0.2">
      <c r="A191" t="s">
        <v>336</v>
      </c>
      <c r="B191">
        <v>2158000000</v>
      </c>
      <c r="C191">
        <v>4</v>
      </c>
      <c r="D191" t="s">
        <v>263</v>
      </c>
      <c r="E191" t="s">
        <v>264</v>
      </c>
      <c r="F191">
        <v>3585.6</v>
      </c>
      <c r="G191" t="s">
        <v>30</v>
      </c>
      <c r="H191" s="2" t="s">
        <v>264</v>
      </c>
      <c r="I191" s="3">
        <v>3585.6</v>
      </c>
      <c r="J191" s="4">
        <v>3</v>
      </c>
    </row>
    <row r="192" spans="1:10" x14ac:dyDescent="0.2">
      <c r="A192" t="s">
        <v>336</v>
      </c>
      <c r="B192">
        <v>2158000000</v>
      </c>
      <c r="C192">
        <v>5</v>
      </c>
      <c r="D192" t="s">
        <v>265</v>
      </c>
      <c r="E192" s="5">
        <v>34309</v>
      </c>
      <c r="F192">
        <v>4573.47</v>
      </c>
      <c r="G192" s="5" t="s">
        <v>16</v>
      </c>
      <c r="H192" s="2">
        <v>34309</v>
      </c>
      <c r="I192" s="3">
        <v>4573.47</v>
      </c>
      <c r="J192" s="4">
        <v>4</v>
      </c>
    </row>
    <row r="193" spans="1:10" x14ac:dyDescent="0.2">
      <c r="A193" t="s">
        <v>336</v>
      </c>
      <c r="B193">
        <v>2158000000</v>
      </c>
      <c r="C193">
        <v>7</v>
      </c>
      <c r="D193" t="s">
        <v>266</v>
      </c>
      <c r="E193" t="s">
        <v>267</v>
      </c>
      <c r="F193">
        <v>116920</v>
      </c>
      <c r="G193" t="s">
        <v>30</v>
      </c>
      <c r="H193" s="2" t="s">
        <v>267</v>
      </c>
      <c r="I193" s="3">
        <v>116920</v>
      </c>
      <c r="J193" s="4">
        <v>8</v>
      </c>
    </row>
    <row r="194" spans="1:10" x14ac:dyDescent="0.2">
      <c r="A194" t="s">
        <v>336</v>
      </c>
      <c r="B194">
        <v>2158000000</v>
      </c>
      <c r="C194">
        <v>8</v>
      </c>
      <c r="D194" t="s">
        <v>268</v>
      </c>
      <c r="E194" t="s">
        <v>269</v>
      </c>
      <c r="F194">
        <v>25478.52</v>
      </c>
      <c r="G194" t="s">
        <v>16</v>
      </c>
      <c r="H194" s="2" t="s">
        <v>269</v>
      </c>
      <c r="I194" s="3">
        <v>25478.52</v>
      </c>
      <c r="J194" s="4">
        <v>3</v>
      </c>
    </row>
    <row r="195" spans="1:10" x14ac:dyDescent="0.2">
      <c r="A195" t="s">
        <v>336</v>
      </c>
      <c r="B195">
        <v>2158000000</v>
      </c>
      <c r="C195">
        <v>9</v>
      </c>
      <c r="D195" t="s">
        <v>270</v>
      </c>
      <c r="E195" t="s">
        <v>271</v>
      </c>
      <c r="F195">
        <v>7023.27</v>
      </c>
      <c r="G195" t="s">
        <v>16</v>
      </c>
      <c r="H195" s="2" t="s">
        <v>271</v>
      </c>
      <c r="I195" s="3">
        <v>7023.27</v>
      </c>
      <c r="J195" s="4">
        <v>3</v>
      </c>
    </row>
    <row r="196" spans="1:10" x14ac:dyDescent="0.2">
      <c r="A196" t="s">
        <v>336</v>
      </c>
      <c r="B196">
        <v>2158000000</v>
      </c>
      <c r="C196">
        <v>10</v>
      </c>
      <c r="D196" t="s">
        <v>272</v>
      </c>
      <c r="E196" t="s">
        <v>273</v>
      </c>
      <c r="F196">
        <v>22000</v>
      </c>
      <c r="G196" t="s">
        <v>16</v>
      </c>
      <c r="H196" s="2" t="s">
        <v>273</v>
      </c>
      <c r="I196" s="3">
        <v>22000</v>
      </c>
      <c r="J196" s="4">
        <v>4</v>
      </c>
    </row>
    <row r="197" spans="1:10" x14ac:dyDescent="0.2">
      <c r="A197" t="s">
        <v>336</v>
      </c>
      <c r="B197">
        <v>2182000000</v>
      </c>
      <c r="C197">
        <v>1</v>
      </c>
      <c r="D197" t="s">
        <v>274</v>
      </c>
      <c r="E197" t="s">
        <v>275</v>
      </c>
      <c r="F197">
        <v>4047.7</v>
      </c>
      <c r="G197" t="s">
        <v>16</v>
      </c>
      <c r="H197" s="2" t="s">
        <v>275</v>
      </c>
      <c r="I197" s="3">
        <v>4047.7</v>
      </c>
      <c r="J197" s="4">
        <v>5</v>
      </c>
    </row>
    <row r="198" spans="1:10" x14ac:dyDescent="0.2">
      <c r="A198" t="s">
        <v>336</v>
      </c>
      <c r="B198">
        <v>2182000000</v>
      </c>
      <c r="C198">
        <v>2</v>
      </c>
      <c r="D198" t="s">
        <v>276</v>
      </c>
      <c r="E198" t="s">
        <v>277</v>
      </c>
      <c r="F198">
        <v>1524.49</v>
      </c>
      <c r="G198" t="s">
        <v>16</v>
      </c>
      <c r="H198" s="2" t="s">
        <v>277</v>
      </c>
      <c r="I198" s="3">
        <v>1524.49</v>
      </c>
      <c r="J198" s="4">
        <v>5</v>
      </c>
    </row>
    <row r="199" spans="1:10" x14ac:dyDescent="0.2">
      <c r="A199" t="s">
        <v>336</v>
      </c>
      <c r="B199">
        <v>2182000000</v>
      </c>
      <c r="C199">
        <v>3</v>
      </c>
      <c r="D199" t="s">
        <v>278</v>
      </c>
      <c r="E199" s="5">
        <v>33396</v>
      </c>
      <c r="F199">
        <v>762.25</v>
      </c>
      <c r="G199" s="5" t="s">
        <v>16</v>
      </c>
      <c r="H199" s="2">
        <v>33396</v>
      </c>
      <c r="I199" s="3">
        <v>762.25</v>
      </c>
      <c r="J199" s="4">
        <v>5</v>
      </c>
    </row>
    <row r="200" spans="1:10" x14ac:dyDescent="0.2">
      <c r="A200" t="s">
        <v>336</v>
      </c>
      <c r="B200">
        <v>2182000000</v>
      </c>
      <c r="C200">
        <v>4</v>
      </c>
      <c r="D200" t="s">
        <v>279</v>
      </c>
      <c r="E200" t="s">
        <v>280</v>
      </c>
      <c r="F200">
        <v>5950</v>
      </c>
      <c r="G200" t="s">
        <v>16</v>
      </c>
      <c r="H200" s="2" t="s">
        <v>280</v>
      </c>
      <c r="I200" s="3">
        <v>5950</v>
      </c>
      <c r="J200" s="4">
        <v>5</v>
      </c>
    </row>
    <row r="201" spans="1:10" x14ac:dyDescent="0.2">
      <c r="A201" t="s">
        <v>336</v>
      </c>
      <c r="B201">
        <v>2182000000</v>
      </c>
      <c r="C201">
        <v>5</v>
      </c>
      <c r="D201" t="s">
        <v>281</v>
      </c>
      <c r="E201" t="s">
        <v>282</v>
      </c>
      <c r="F201">
        <v>10000</v>
      </c>
      <c r="G201" t="s">
        <v>16</v>
      </c>
      <c r="H201" s="2" t="s">
        <v>282</v>
      </c>
      <c r="I201" s="3">
        <v>10000</v>
      </c>
      <c r="J201" s="4">
        <v>3</v>
      </c>
    </row>
    <row r="202" spans="1:10" x14ac:dyDescent="0.2">
      <c r="A202" t="s">
        <v>336</v>
      </c>
      <c r="B202">
        <v>2182000000</v>
      </c>
      <c r="C202">
        <v>6</v>
      </c>
      <c r="D202" t="s">
        <v>283</v>
      </c>
      <c r="E202" s="5">
        <v>41399</v>
      </c>
      <c r="F202">
        <v>3800</v>
      </c>
      <c r="G202" s="5" t="s">
        <v>16</v>
      </c>
      <c r="H202" s="2">
        <v>41399</v>
      </c>
      <c r="I202" s="3">
        <v>3800</v>
      </c>
      <c r="J202" s="4">
        <v>4</v>
      </c>
    </row>
    <row r="203" spans="1:10" x14ac:dyDescent="0.2">
      <c r="A203" t="s">
        <v>337</v>
      </c>
      <c r="B203">
        <v>2183000000</v>
      </c>
      <c r="C203">
        <v>1</v>
      </c>
      <c r="D203" t="s">
        <v>284</v>
      </c>
      <c r="E203" s="5">
        <v>29952</v>
      </c>
      <c r="F203">
        <v>96.71</v>
      </c>
      <c r="G203" s="5" t="s">
        <v>16</v>
      </c>
      <c r="H203" s="2">
        <v>29952</v>
      </c>
      <c r="I203" s="3">
        <v>96.71</v>
      </c>
      <c r="J203" s="4">
        <v>4</v>
      </c>
    </row>
    <row r="204" spans="1:10" x14ac:dyDescent="0.2">
      <c r="A204" t="s">
        <v>337</v>
      </c>
      <c r="B204">
        <v>2183000000</v>
      </c>
      <c r="C204">
        <v>2</v>
      </c>
      <c r="D204" t="s">
        <v>285</v>
      </c>
      <c r="E204" t="s">
        <v>286</v>
      </c>
      <c r="F204">
        <v>1841.58</v>
      </c>
      <c r="G204" t="s">
        <v>16</v>
      </c>
      <c r="H204" s="2" t="s">
        <v>286</v>
      </c>
      <c r="I204" s="3">
        <v>1841.58</v>
      </c>
      <c r="J204" s="4">
        <v>3</v>
      </c>
    </row>
    <row r="205" spans="1:10" x14ac:dyDescent="0.2">
      <c r="A205" t="s">
        <v>337</v>
      </c>
      <c r="B205">
        <v>2183000000</v>
      </c>
      <c r="C205">
        <v>3</v>
      </c>
      <c r="D205" t="s">
        <v>287</v>
      </c>
      <c r="E205" s="5">
        <v>41094</v>
      </c>
      <c r="F205">
        <v>562.71</v>
      </c>
      <c r="G205" s="5" t="s">
        <v>288</v>
      </c>
      <c r="H205" s="2">
        <v>41094</v>
      </c>
      <c r="I205" s="3">
        <v>562.71</v>
      </c>
      <c r="J205" s="4">
        <v>3</v>
      </c>
    </row>
    <row r="206" spans="1:10" x14ac:dyDescent="0.2">
      <c r="A206" t="s">
        <v>333</v>
      </c>
      <c r="B206">
        <v>2620000000</v>
      </c>
      <c r="C206">
        <v>1</v>
      </c>
      <c r="D206" t="s">
        <v>289</v>
      </c>
      <c r="E206" t="s">
        <v>290</v>
      </c>
      <c r="F206">
        <v>2</v>
      </c>
      <c r="G206" t="s">
        <v>10</v>
      </c>
      <c r="H206" s="2" t="s">
        <v>290</v>
      </c>
      <c r="I206" s="3">
        <v>0</v>
      </c>
      <c r="J206" s="4">
        <v>0</v>
      </c>
    </row>
    <row r="207" spans="1:10" x14ac:dyDescent="0.2">
      <c r="A207" t="s">
        <v>333</v>
      </c>
      <c r="B207">
        <v>2620000000</v>
      </c>
      <c r="C207">
        <v>2</v>
      </c>
      <c r="D207" t="s">
        <v>291</v>
      </c>
      <c r="E207" t="s">
        <v>292</v>
      </c>
      <c r="F207">
        <v>87</v>
      </c>
      <c r="G207" t="s">
        <v>10</v>
      </c>
      <c r="H207" s="2" t="s">
        <v>292</v>
      </c>
      <c r="I207" s="3">
        <v>0</v>
      </c>
      <c r="J207" s="4">
        <v>0</v>
      </c>
    </row>
    <row r="208" spans="1:10" x14ac:dyDescent="0.2">
      <c r="A208" t="s">
        <v>333</v>
      </c>
      <c r="B208">
        <v>2620000000</v>
      </c>
      <c r="C208">
        <v>3</v>
      </c>
      <c r="D208" t="s">
        <v>293</v>
      </c>
      <c r="E208" t="s">
        <v>292</v>
      </c>
      <c r="F208">
        <v>304.89999999999998</v>
      </c>
      <c r="G208" t="s">
        <v>10</v>
      </c>
      <c r="H208" s="2" t="s">
        <v>292</v>
      </c>
      <c r="I208" s="3">
        <v>0</v>
      </c>
      <c r="J208" s="4">
        <v>0</v>
      </c>
    </row>
    <row r="209" spans="1:10" x14ac:dyDescent="0.2">
      <c r="A209" t="s">
        <v>333</v>
      </c>
      <c r="B209">
        <v>2620000000</v>
      </c>
      <c r="C209">
        <v>4</v>
      </c>
      <c r="D209" t="s">
        <v>294</v>
      </c>
      <c r="E209" s="5">
        <v>39454</v>
      </c>
      <c r="F209">
        <v>715</v>
      </c>
      <c r="G209" s="5" t="s">
        <v>10</v>
      </c>
      <c r="H209" s="2">
        <v>39454</v>
      </c>
      <c r="I209" s="3">
        <v>0</v>
      </c>
      <c r="J209" s="4">
        <v>0</v>
      </c>
    </row>
    <row r="210" spans="1:10" x14ac:dyDescent="0.2">
      <c r="A210" t="s">
        <v>333</v>
      </c>
      <c r="B210">
        <v>2620000000</v>
      </c>
      <c r="C210">
        <v>5</v>
      </c>
      <c r="D210" t="s">
        <v>295</v>
      </c>
      <c r="E210" s="5">
        <v>39454</v>
      </c>
      <c r="F210">
        <v>701.58</v>
      </c>
      <c r="G210" s="5" t="s">
        <v>10</v>
      </c>
      <c r="H210" s="2">
        <v>39454</v>
      </c>
      <c r="I210" s="3">
        <v>0</v>
      </c>
      <c r="J210" s="4">
        <v>0</v>
      </c>
    </row>
    <row r="211" spans="1:10" x14ac:dyDescent="0.2">
      <c r="A211" t="s">
        <v>333</v>
      </c>
      <c r="B211">
        <v>2620000000</v>
      </c>
      <c r="C211">
        <v>6</v>
      </c>
      <c r="D211" t="s">
        <v>295</v>
      </c>
      <c r="E211" t="s">
        <v>296</v>
      </c>
      <c r="F211">
        <v>26.92</v>
      </c>
      <c r="G211" t="s">
        <v>10</v>
      </c>
      <c r="H211" s="2" t="s">
        <v>296</v>
      </c>
      <c r="I211" s="3">
        <v>0</v>
      </c>
      <c r="J211" s="4">
        <v>0</v>
      </c>
    </row>
    <row r="212" spans="1:10" x14ac:dyDescent="0.2">
      <c r="A212" t="s">
        <v>333</v>
      </c>
      <c r="B212">
        <v>2620000000</v>
      </c>
      <c r="C212">
        <v>7</v>
      </c>
      <c r="D212" t="s">
        <v>297</v>
      </c>
      <c r="E212" t="s">
        <v>54</v>
      </c>
      <c r="F212">
        <v>24.61</v>
      </c>
      <c r="G212" t="s">
        <v>10</v>
      </c>
      <c r="H212" s="2" t="s">
        <v>54</v>
      </c>
      <c r="I212" s="3">
        <v>0</v>
      </c>
      <c r="J212" s="4">
        <v>0</v>
      </c>
    </row>
    <row r="213" spans="1:10" x14ac:dyDescent="0.2">
      <c r="A213" t="s">
        <v>333</v>
      </c>
      <c r="B213">
        <v>2620000000</v>
      </c>
      <c r="C213">
        <v>8</v>
      </c>
      <c r="D213" t="s">
        <v>297</v>
      </c>
      <c r="E213" t="s">
        <v>298</v>
      </c>
      <c r="F213">
        <v>26.52</v>
      </c>
      <c r="G213" t="s">
        <v>10</v>
      </c>
      <c r="H213" s="2" t="s">
        <v>298</v>
      </c>
      <c r="I213" s="3">
        <v>0</v>
      </c>
      <c r="J213" s="4">
        <v>0</v>
      </c>
    </row>
    <row r="214" spans="1:10" x14ac:dyDescent="0.2">
      <c r="A214" t="s">
        <v>333</v>
      </c>
      <c r="B214">
        <v>2620000000</v>
      </c>
      <c r="C214">
        <v>9</v>
      </c>
      <c r="D214" t="s">
        <v>299</v>
      </c>
      <c r="E214" t="s">
        <v>292</v>
      </c>
      <c r="F214">
        <v>4747</v>
      </c>
      <c r="G214" t="s">
        <v>10</v>
      </c>
      <c r="H214" s="2" t="s">
        <v>292</v>
      </c>
      <c r="I214" s="3">
        <v>0</v>
      </c>
      <c r="J214" s="4">
        <v>0</v>
      </c>
    </row>
    <row r="215" spans="1:10" x14ac:dyDescent="0.2">
      <c r="A215" t="s">
        <v>333</v>
      </c>
      <c r="B215">
        <v>2620000000</v>
      </c>
      <c r="C215">
        <v>10</v>
      </c>
      <c r="D215" t="s">
        <v>300</v>
      </c>
      <c r="E215" t="s">
        <v>54</v>
      </c>
      <c r="F215">
        <v>226</v>
      </c>
      <c r="G215" t="s">
        <v>10</v>
      </c>
      <c r="H215" s="2" t="s">
        <v>54</v>
      </c>
      <c r="I215" s="3">
        <v>0</v>
      </c>
      <c r="J215" s="4">
        <v>0</v>
      </c>
    </row>
    <row r="216" spans="1:10" x14ac:dyDescent="0.2">
      <c r="A216" t="s">
        <v>333</v>
      </c>
      <c r="B216">
        <v>2620000000</v>
      </c>
      <c r="C216">
        <v>11</v>
      </c>
      <c r="D216" t="s">
        <v>301</v>
      </c>
      <c r="E216" t="s">
        <v>292</v>
      </c>
      <c r="F216">
        <v>196.66</v>
      </c>
      <c r="G216" t="s">
        <v>10</v>
      </c>
      <c r="H216" s="2" t="s">
        <v>292</v>
      </c>
      <c r="I216" s="3">
        <v>0</v>
      </c>
      <c r="J216" s="4">
        <v>0</v>
      </c>
    </row>
    <row r="217" spans="1:10" x14ac:dyDescent="0.2">
      <c r="A217" t="s">
        <v>333</v>
      </c>
      <c r="B217">
        <v>2620000000</v>
      </c>
      <c r="C217">
        <v>12</v>
      </c>
      <c r="D217" t="s">
        <v>302</v>
      </c>
      <c r="E217" t="s">
        <v>292</v>
      </c>
      <c r="F217">
        <v>19144.5</v>
      </c>
      <c r="G217" t="s">
        <v>10</v>
      </c>
      <c r="H217" s="2" t="s">
        <v>292</v>
      </c>
      <c r="I217" s="3">
        <v>0</v>
      </c>
      <c r="J217" s="4">
        <v>0</v>
      </c>
    </row>
    <row r="218" spans="1:10" x14ac:dyDescent="0.2">
      <c r="A218" t="s">
        <v>333</v>
      </c>
      <c r="B218">
        <v>2620000000</v>
      </c>
      <c r="C218">
        <v>13</v>
      </c>
      <c r="D218" t="s">
        <v>302</v>
      </c>
      <c r="E218" s="5">
        <v>39490</v>
      </c>
      <c r="F218">
        <v>1555.5</v>
      </c>
      <c r="G218" s="5" t="s">
        <v>10</v>
      </c>
      <c r="H218" s="2">
        <v>39490</v>
      </c>
      <c r="I218" s="3">
        <v>0</v>
      </c>
      <c r="J218" s="4">
        <v>0</v>
      </c>
    </row>
    <row r="219" spans="1:10" x14ac:dyDescent="0.2">
      <c r="A219" t="s">
        <v>333</v>
      </c>
      <c r="B219">
        <v>2620000000</v>
      </c>
      <c r="C219">
        <v>14</v>
      </c>
      <c r="D219" t="s">
        <v>303</v>
      </c>
      <c r="E219" t="s">
        <v>304</v>
      </c>
      <c r="F219">
        <v>1326</v>
      </c>
      <c r="G219" t="s">
        <v>10</v>
      </c>
      <c r="H219" s="2" t="s">
        <v>304</v>
      </c>
      <c r="I219" s="3">
        <v>0</v>
      </c>
      <c r="J219" s="4">
        <v>0</v>
      </c>
    </row>
    <row r="220" spans="1:10" x14ac:dyDescent="0.2">
      <c r="A220" t="s">
        <v>333</v>
      </c>
      <c r="B220">
        <v>2620000000</v>
      </c>
      <c r="C220">
        <v>15</v>
      </c>
      <c r="D220" t="s">
        <v>305</v>
      </c>
      <c r="E220" t="s">
        <v>292</v>
      </c>
      <c r="F220">
        <v>1420.52</v>
      </c>
      <c r="G220" t="s">
        <v>10</v>
      </c>
      <c r="H220" s="2" t="s">
        <v>292</v>
      </c>
      <c r="I220" s="3">
        <v>0</v>
      </c>
      <c r="J220" s="4">
        <v>0</v>
      </c>
    </row>
    <row r="221" spans="1:10" x14ac:dyDescent="0.2">
      <c r="A221" t="s">
        <v>333</v>
      </c>
      <c r="B221">
        <v>2620000000</v>
      </c>
      <c r="C221">
        <v>16</v>
      </c>
      <c r="D221" t="s">
        <v>306</v>
      </c>
      <c r="E221" t="s">
        <v>307</v>
      </c>
      <c r="F221">
        <v>1531.5</v>
      </c>
      <c r="G221" t="s">
        <v>10</v>
      </c>
      <c r="H221" s="2" t="s">
        <v>307</v>
      </c>
      <c r="I221" s="3">
        <v>0</v>
      </c>
      <c r="J221" s="4">
        <v>0</v>
      </c>
    </row>
    <row r="222" spans="1:10" x14ac:dyDescent="0.2">
      <c r="A222" t="s">
        <v>333</v>
      </c>
      <c r="B222">
        <v>2620000000</v>
      </c>
      <c r="C222">
        <v>17</v>
      </c>
      <c r="D222" t="s">
        <v>306</v>
      </c>
      <c r="E222" t="s">
        <v>54</v>
      </c>
      <c r="F222">
        <v>1731</v>
      </c>
      <c r="G222" t="s">
        <v>10</v>
      </c>
      <c r="H222" s="2" t="s">
        <v>54</v>
      </c>
      <c r="I222" s="3">
        <v>0</v>
      </c>
      <c r="J222" s="4">
        <v>0</v>
      </c>
    </row>
    <row r="223" spans="1:10" x14ac:dyDescent="0.2">
      <c r="A223" t="s">
        <v>333</v>
      </c>
      <c r="B223">
        <v>2620000000</v>
      </c>
      <c r="C223">
        <v>18</v>
      </c>
      <c r="D223" t="s">
        <v>306</v>
      </c>
      <c r="E223" t="s">
        <v>304</v>
      </c>
      <c r="F223">
        <v>1026</v>
      </c>
      <c r="G223" t="s">
        <v>10</v>
      </c>
      <c r="H223" s="2" t="s">
        <v>304</v>
      </c>
      <c r="I223" s="3">
        <v>0</v>
      </c>
      <c r="J223" s="4">
        <v>0</v>
      </c>
    </row>
    <row r="224" spans="1:10" x14ac:dyDescent="0.2">
      <c r="A224" t="s">
        <v>333</v>
      </c>
      <c r="B224">
        <v>2710000000</v>
      </c>
      <c r="C224">
        <v>1</v>
      </c>
      <c r="D224" t="s">
        <v>308</v>
      </c>
      <c r="E224" t="s">
        <v>292</v>
      </c>
      <c r="F224">
        <v>9480</v>
      </c>
      <c r="G224" t="s">
        <v>10</v>
      </c>
      <c r="H224" s="2" t="s">
        <v>292</v>
      </c>
      <c r="I224" s="3">
        <v>0</v>
      </c>
      <c r="J224" s="4">
        <v>0</v>
      </c>
    </row>
    <row r="225" spans="1:10" x14ac:dyDescent="0.2">
      <c r="A225" t="s">
        <v>333</v>
      </c>
      <c r="B225">
        <v>2710000000</v>
      </c>
      <c r="C225">
        <v>2</v>
      </c>
      <c r="D225" t="s">
        <v>308</v>
      </c>
      <c r="E225" s="5">
        <v>39545</v>
      </c>
      <c r="F225">
        <v>90</v>
      </c>
      <c r="G225" s="5" t="s">
        <v>10</v>
      </c>
      <c r="H225" s="2">
        <v>39545</v>
      </c>
      <c r="I225" s="3">
        <v>0</v>
      </c>
      <c r="J225" s="4">
        <v>0</v>
      </c>
    </row>
    <row r="226" spans="1:10" x14ac:dyDescent="0.2">
      <c r="A226" t="s">
        <v>333</v>
      </c>
      <c r="B226">
        <v>2740000000</v>
      </c>
      <c r="C226">
        <v>1</v>
      </c>
      <c r="D226" t="s">
        <v>309</v>
      </c>
      <c r="E226" t="s">
        <v>292</v>
      </c>
      <c r="F226">
        <v>60.98</v>
      </c>
      <c r="G226" t="s">
        <v>10</v>
      </c>
      <c r="H226" s="2" t="s">
        <v>292</v>
      </c>
      <c r="I226" s="3">
        <v>0</v>
      </c>
      <c r="J226" s="4">
        <v>0</v>
      </c>
    </row>
    <row r="227" spans="1:10" x14ac:dyDescent="0.2">
      <c r="A227" t="s">
        <v>333</v>
      </c>
      <c r="B227">
        <v>2750000000</v>
      </c>
      <c r="C227">
        <v>1</v>
      </c>
      <c r="D227" t="s">
        <v>310</v>
      </c>
      <c r="E227" t="s">
        <v>292</v>
      </c>
      <c r="F227">
        <v>129.58000000000001</v>
      </c>
      <c r="G227" t="s">
        <v>10</v>
      </c>
      <c r="H227" s="2" t="s">
        <v>292</v>
      </c>
      <c r="I227" s="3">
        <v>0</v>
      </c>
      <c r="J227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theme="8" tint="0.39997558519241921"/>
    <pageSetUpPr fitToPage="1"/>
  </sheetPr>
  <dimension ref="A1:H1460"/>
  <sheetViews>
    <sheetView zoomScale="85" zoomScaleNormal="85" workbookViewId="0">
      <selection activeCell="C23" sqref="C23"/>
    </sheetView>
  </sheetViews>
  <sheetFormatPr baseColWidth="10" defaultRowHeight="12.75" x14ac:dyDescent="0.2"/>
  <cols>
    <col min="1" max="1" width="7.7109375" style="7" bestFit="1" customWidth="1"/>
    <col min="2" max="2" width="11" style="7" customWidth="1"/>
    <col min="3" max="3" width="34.42578125" style="7" customWidth="1"/>
    <col min="4" max="4" width="13.7109375" style="8" customWidth="1"/>
    <col min="5" max="6" width="13.7109375" style="9" customWidth="1"/>
    <col min="7" max="7" width="11.7109375" style="7" bestFit="1" customWidth="1"/>
    <col min="8" max="16384" width="11.42578125" style="7"/>
  </cols>
  <sheetData>
    <row r="1" spans="1:8" x14ac:dyDescent="0.2">
      <c r="A1" s="6"/>
      <c r="B1" s="7" t="str">
        <f>CONCATENATE("Bâtiments ",A1)</f>
        <v xml:space="preserve">Bâtiments </v>
      </c>
      <c r="E1" s="9">
        <f>IF(ISERROR(VLOOKUP(CONCATENATE("Total ",A1),liste_bat,5,FALSE)),0,VLOOKUP(CONCATENATE("Total ",A1),liste_bat,5,FALSE))</f>
        <v>0</v>
      </c>
      <c r="F1" s="9">
        <f>IF(ISERROR(VLOOKUP(CONCATENATE("Total ",A1),liste_bat,6,FALSE)),0,VLOOKUP(CONCATENATE("Total ",A1),liste_bat,6,FALSE))</f>
        <v>0</v>
      </c>
    </row>
    <row r="2" spans="1:8" x14ac:dyDescent="0.2">
      <c r="A2" s="6"/>
      <c r="B2" s="7" t="str">
        <f>CONCATENATE("Bâtiments ",A2)</f>
        <v xml:space="preserve">Bâtiments </v>
      </c>
      <c r="E2" s="9">
        <f>IF(ISERROR(VLOOKUP(CONCATENATE("Total ",A2),liste_bat,5,FALSE)),0,VLOOKUP(CONCATENATE("Total ",A2),liste_bat,5,FALSE))</f>
        <v>0</v>
      </c>
      <c r="F2" s="9">
        <f>IF(ISERROR(VLOOKUP(CONCATENATE("Total ",A2),liste_bat,6,FALSE)),0,VLOOKUP(CONCATENATE("Total ",A2),liste_bat,6,FALSE))</f>
        <v>0</v>
      </c>
    </row>
    <row r="3" spans="1:8" ht="13.5" thickBot="1" x14ac:dyDescent="0.25">
      <c r="A3" s="6"/>
      <c r="B3" s="7" t="str">
        <f t="shared" ref="B3" si="0">CONCATENATE("Bâtiments ",A3)</f>
        <v xml:space="preserve">Bâtiments </v>
      </c>
      <c r="E3" s="9">
        <f>IF(ISERROR(VLOOKUP(CONCATENATE("Total ",A3),liste_bat,5,FALSE)),0,VLOOKUP(CONCATENATE("Total ",A3),liste_bat,5,FALSE))</f>
        <v>0</v>
      </c>
      <c r="F3" s="9">
        <f>IF(ISERROR(VLOOKUP(CONCATENATE("Total ",A3),liste_bat,6,FALSE)),0,VLOOKUP(CONCATENATE("Total ",A3),liste_bat,6,FALSE))</f>
        <v>0</v>
      </c>
    </row>
    <row r="4" spans="1:8" ht="13.5" thickBot="1" x14ac:dyDescent="0.25">
      <c r="B4" s="10" t="s">
        <v>311</v>
      </c>
      <c r="C4" s="11"/>
      <c r="D4" s="12"/>
      <c r="E4" s="13">
        <f>SUM(E1:E3)</f>
        <v>0</v>
      </c>
      <c r="F4" s="13">
        <f>SUM(F1:F3)</f>
        <v>0</v>
      </c>
    </row>
    <row r="5" spans="1:8" x14ac:dyDescent="0.2">
      <c r="B5" s="7" t="s">
        <v>312</v>
      </c>
      <c r="E5" s="7" t="e">
        <f>IF(E4&lt;&gt;VLOOKUP("Total général",liste_bat,5,FALSE),"Erreur","OK")</f>
        <v>#N/A</v>
      </c>
      <c r="F5" s="7" t="e">
        <f>IF(F4&lt;&gt;VLOOKUP("Total général",liste_bat,6,FALSE),"Erreur","OK")</f>
        <v>#N/A</v>
      </c>
    </row>
    <row r="6" spans="1:8" ht="15.75" thickBot="1" x14ac:dyDescent="0.35">
      <c r="A6" s="14" t="s">
        <v>313</v>
      </c>
    </row>
    <row r="7" spans="1:8" ht="23.25" thickBot="1" x14ac:dyDescent="0.5">
      <c r="A7" s="41" t="s">
        <v>314</v>
      </c>
      <c r="B7" s="42"/>
      <c r="C7" s="42"/>
      <c r="D7" s="42"/>
      <c r="E7" s="42"/>
      <c r="F7" s="42"/>
    </row>
    <row r="8" spans="1:8" x14ac:dyDescent="0.2">
      <c r="B8" s="16" t="s">
        <v>315</v>
      </c>
      <c r="C8" s="17"/>
    </row>
    <row r="9" spans="1:8" x14ac:dyDescent="0.2">
      <c r="B9" s="16"/>
      <c r="C9" s="17"/>
    </row>
    <row r="12" spans="1:8" ht="13.5" thickBot="1" x14ac:dyDescent="0.25"/>
    <row r="13" spans="1:8" ht="45" thickBot="1" x14ac:dyDescent="0.25">
      <c r="A13" s="18" t="s">
        <v>316</v>
      </c>
      <c r="B13" s="19" t="s">
        <v>317</v>
      </c>
      <c r="C13" s="18" t="s">
        <v>318</v>
      </c>
      <c r="D13" s="20" t="s">
        <v>319</v>
      </c>
      <c r="E13" s="21" t="s">
        <v>320</v>
      </c>
      <c r="F13" s="21" t="s">
        <v>321</v>
      </c>
    </row>
    <row r="14" spans="1:8" x14ac:dyDescent="0.2">
      <c r="A14" s="22"/>
      <c r="B14"/>
      <c r="C14"/>
      <c r="D14" s="5"/>
      <c r="E14"/>
      <c r="F14" s="23" t="e">
        <v>#N/A</v>
      </c>
      <c r="H14" s="15"/>
    </row>
    <row r="15" spans="1:8" x14ac:dyDescent="0.2">
      <c r="A15" s="22"/>
      <c r="B15" s="24"/>
      <c r="C15" s="24"/>
      <c r="D15" s="25"/>
      <c r="E15" s="26"/>
      <c r="F15" s="23" t="e">
        <v>#N/A</v>
      </c>
      <c r="H15" s="15"/>
    </row>
    <row r="16" spans="1:8" x14ac:dyDescent="0.2">
      <c r="A16" s="22"/>
      <c r="B16" s="24"/>
      <c r="C16" s="24"/>
      <c r="D16" s="25"/>
      <c r="E16" s="26"/>
      <c r="F16" s="23" t="e">
        <v>#N/A</v>
      </c>
    </row>
    <row r="17" spans="1:6" x14ac:dyDescent="0.2">
      <c r="A17" s="22"/>
      <c r="B17" s="24"/>
      <c r="C17" s="24"/>
      <c r="D17" s="25"/>
      <c r="E17" s="26"/>
      <c r="F17" s="23" t="e">
        <v>#N/A</v>
      </c>
    </row>
    <row r="18" spans="1:6" x14ac:dyDescent="0.2">
      <c r="A18" s="22"/>
      <c r="B18" s="24"/>
      <c r="C18" s="24"/>
      <c r="D18" s="25"/>
      <c r="E18" s="26"/>
      <c r="F18" s="23" t="e">
        <v>#N/A</v>
      </c>
    </row>
    <row r="19" spans="1:6" x14ac:dyDescent="0.2">
      <c r="A19" s="22"/>
      <c r="B19" s="24"/>
      <c r="C19" s="24"/>
      <c r="D19" s="25"/>
      <c r="E19" s="26"/>
      <c r="F19" s="23" t="e">
        <v>#N/A</v>
      </c>
    </row>
    <row r="20" spans="1:6" x14ac:dyDescent="0.2">
      <c r="A20" s="22"/>
      <c r="B20" s="24"/>
      <c r="C20" s="24"/>
      <c r="D20" s="25"/>
      <c r="E20" s="26"/>
      <c r="F20" s="23" t="e">
        <v>#N/A</v>
      </c>
    </row>
    <row r="21" spans="1:6" x14ac:dyDescent="0.2">
      <c r="A21" s="22"/>
      <c r="B21" s="24"/>
      <c r="C21" s="24"/>
      <c r="D21" s="25"/>
      <c r="E21" s="26"/>
      <c r="F21" s="23" t="e">
        <v>#N/A</v>
      </c>
    </row>
    <row r="22" spans="1:6" x14ac:dyDescent="0.2">
      <c r="A22" s="22"/>
      <c r="B22" s="24"/>
      <c r="C22" s="24"/>
      <c r="D22" s="25"/>
      <c r="E22" s="26"/>
      <c r="F22" s="23" t="e">
        <v>#N/A</v>
      </c>
    </row>
    <row r="23" spans="1:6" x14ac:dyDescent="0.2">
      <c r="A23" s="22"/>
      <c r="B23" s="24"/>
      <c r="C23" s="24"/>
      <c r="D23" s="25"/>
      <c r="E23" s="26"/>
      <c r="F23" s="23" t="e">
        <v>#N/A</v>
      </c>
    </row>
    <row r="24" spans="1:6" x14ac:dyDescent="0.2">
      <c r="A24" s="22"/>
      <c r="B24" s="24"/>
      <c r="C24" s="24"/>
      <c r="D24" s="25"/>
      <c r="E24" s="26"/>
      <c r="F24" s="23" t="e">
        <v>#N/A</v>
      </c>
    </row>
    <row r="25" spans="1:6" x14ac:dyDescent="0.2">
      <c r="A25" s="22"/>
      <c r="B25" s="24"/>
      <c r="C25" s="24"/>
      <c r="D25" s="25"/>
      <c r="E25" s="26"/>
      <c r="F25" s="23" t="e">
        <v>#N/A</v>
      </c>
    </row>
    <row r="26" spans="1:6" x14ac:dyDescent="0.2">
      <c r="A26" s="22"/>
      <c r="B26" s="24"/>
      <c r="C26" s="24"/>
      <c r="D26" s="25"/>
      <c r="E26" s="26"/>
      <c r="F26" s="23" t="e">
        <v>#N/A</v>
      </c>
    </row>
    <row r="27" spans="1:6" x14ac:dyDescent="0.2">
      <c r="A27" s="22"/>
      <c r="B27" s="24"/>
      <c r="C27" s="24"/>
      <c r="D27" s="25"/>
      <c r="E27" s="26"/>
      <c r="F27" s="23" t="e">
        <v>#N/A</v>
      </c>
    </row>
    <row r="28" spans="1:6" x14ac:dyDescent="0.2">
      <c r="A28" s="22"/>
      <c r="B28" s="24"/>
      <c r="C28" s="24"/>
      <c r="D28" s="25"/>
      <c r="E28" s="26"/>
      <c r="F28" s="23" t="e">
        <v>#N/A</v>
      </c>
    </row>
    <row r="29" spans="1:6" x14ac:dyDescent="0.2">
      <c r="A29" s="22"/>
      <c r="B29" s="24"/>
      <c r="C29" s="24"/>
      <c r="D29" s="25"/>
      <c r="E29" s="26"/>
      <c r="F29" s="23" t="e">
        <v>#N/A</v>
      </c>
    </row>
    <row r="30" spans="1:6" x14ac:dyDescent="0.2">
      <c r="A30" s="22"/>
      <c r="B30" s="24"/>
      <c r="C30" s="24"/>
      <c r="D30" s="25"/>
      <c r="E30" s="26"/>
      <c r="F30" s="23" t="e">
        <v>#N/A</v>
      </c>
    </row>
    <row r="31" spans="1:6" x14ac:dyDescent="0.2">
      <c r="A31" s="22"/>
      <c r="B31" s="24"/>
      <c r="C31" s="24"/>
      <c r="D31" s="25"/>
      <c r="E31" s="26"/>
      <c r="F31" s="23" t="e">
        <v>#N/A</v>
      </c>
    </row>
    <row r="32" spans="1:6" x14ac:dyDescent="0.2">
      <c r="A32" s="22"/>
      <c r="B32" s="24"/>
      <c r="C32" s="24"/>
      <c r="D32" s="25"/>
      <c r="E32" s="26"/>
      <c r="F32" s="23" t="e">
        <v>#N/A</v>
      </c>
    </row>
    <row r="33" spans="1:6" x14ac:dyDescent="0.2">
      <c r="A33" s="22"/>
      <c r="B33" s="24"/>
      <c r="C33" s="24"/>
      <c r="D33" s="25"/>
      <c r="E33" s="26"/>
      <c r="F33" s="23" t="e">
        <v>#N/A</v>
      </c>
    </row>
    <row r="34" spans="1:6" x14ac:dyDescent="0.2">
      <c r="A34" s="22"/>
      <c r="B34" s="24"/>
      <c r="C34" s="24"/>
      <c r="D34" s="25"/>
      <c r="E34" s="26"/>
      <c r="F34" s="23" t="e">
        <v>#N/A</v>
      </c>
    </row>
    <row r="35" spans="1:6" x14ac:dyDescent="0.2">
      <c r="A35" s="22"/>
      <c r="B35" s="24"/>
      <c r="C35" s="24"/>
      <c r="D35" s="25"/>
      <c r="E35" s="26"/>
      <c r="F35" s="23" t="e">
        <v>#N/A</v>
      </c>
    </row>
    <row r="36" spans="1:6" x14ac:dyDescent="0.2">
      <c r="A36" s="22"/>
      <c r="B36" s="24"/>
      <c r="C36" s="24"/>
      <c r="D36" s="25"/>
      <c r="E36" s="26"/>
      <c r="F36" s="23" t="e">
        <v>#N/A</v>
      </c>
    </row>
    <row r="37" spans="1:6" x14ac:dyDescent="0.2">
      <c r="A37" s="22"/>
      <c r="B37" s="24"/>
      <c r="C37" s="24"/>
      <c r="D37" s="25"/>
      <c r="E37" s="26"/>
      <c r="F37" s="23" t="e">
        <v>#N/A</v>
      </c>
    </row>
    <row r="38" spans="1:6" x14ac:dyDescent="0.2">
      <c r="A38" s="22"/>
      <c r="B38" s="24"/>
      <c r="C38" s="24"/>
      <c r="D38" s="25"/>
      <c r="E38" s="26"/>
      <c r="F38" s="23" t="e">
        <v>#N/A</v>
      </c>
    </row>
    <row r="39" spans="1:6" x14ac:dyDescent="0.2">
      <c r="A39" s="22"/>
      <c r="B39" s="24"/>
      <c r="C39" s="24"/>
      <c r="D39" s="25"/>
      <c r="E39" s="26"/>
      <c r="F39" s="23" t="e">
        <v>#N/A</v>
      </c>
    </row>
    <row r="40" spans="1:6" x14ac:dyDescent="0.2">
      <c r="A40" s="22"/>
      <c r="B40" s="24"/>
      <c r="C40" s="24"/>
      <c r="D40" s="25"/>
      <c r="E40" s="26"/>
      <c r="F40" s="23" t="e">
        <v>#N/A</v>
      </c>
    </row>
    <row r="41" spans="1:6" x14ac:dyDescent="0.2">
      <c r="A41" s="22"/>
      <c r="B41" s="24"/>
      <c r="C41" s="24"/>
      <c r="D41" s="25"/>
      <c r="E41" s="26"/>
      <c r="F41" s="23" t="e">
        <v>#N/A</v>
      </c>
    </row>
    <row r="42" spans="1:6" x14ac:dyDescent="0.2">
      <c r="A42" s="22"/>
      <c r="B42" s="24"/>
      <c r="C42" s="24"/>
      <c r="D42" s="25"/>
      <c r="E42" s="26"/>
      <c r="F42" s="23" t="e">
        <v>#N/A</v>
      </c>
    </row>
    <row r="43" spans="1:6" x14ac:dyDescent="0.2">
      <c r="A43" s="22"/>
      <c r="B43" s="24"/>
      <c r="C43" s="24"/>
      <c r="D43" s="25"/>
      <c r="E43" s="26"/>
      <c r="F43" s="23" t="e">
        <v>#N/A</v>
      </c>
    </row>
    <row r="44" spans="1:6" x14ac:dyDescent="0.2">
      <c r="A44" s="22"/>
      <c r="B44" s="24"/>
      <c r="C44" s="24"/>
      <c r="D44" s="25"/>
      <c r="E44" s="26"/>
      <c r="F44" s="23" t="e">
        <v>#N/A</v>
      </c>
    </row>
    <row r="45" spans="1:6" x14ac:dyDescent="0.2">
      <c r="A45" s="22"/>
      <c r="B45" s="24"/>
      <c r="C45" s="24"/>
      <c r="D45" s="25"/>
      <c r="E45" s="26"/>
      <c r="F45" s="23" t="e">
        <v>#N/A</v>
      </c>
    </row>
    <row r="46" spans="1:6" x14ac:dyDescent="0.2">
      <c r="A46" s="22"/>
      <c r="B46" s="24"/>
      <c r="C46" s="24"/>
      <c r="D46" s="25"/>
      <c r="E46" s="26"/>
      <c r="F46" s="23" t="e">
        <v>#N/A</v>
      </c>
    </row>
    <row r="47" spans="1:6" x14ac:dyDescent="0.2">
      <c r="A47" s="22"/>
      <c r="B47" s="24"/>
      <c r="C47" s="24"/>
      <c r="D47" s="25"/>
      <c r="E47" s="26"/>
      <c r="F47" s="23" t="e">
        <v>#N/A</v>
      </c>
    </row>
    <row r="48" spans="1:6" x14ac:dyDescent="0.2">
      <c r="A48" s="22"/>
      <c r="B48" s="24"/>
      <c r="C48" s="24"/>
      <c r="D48" s="25"/>
      <c r="E48" s="26"/>
      <c r="F48" s="23" t="e">
        <v>#N/A</v>
      </c>
    </row>
    <row r="49" spans="1:6" x14ac:dyDescent="0.2">
      <c r="A49" s="22"/>
      <c r="B49" s="24"/>
      <c r="C49" s="24"/>
      <c r="D49" s="25"/>
      <c r="E49" s="26"/>
      <c r="F49" s="23" t="e">
        <v>#N/A</v>
      </c>
    </row>
    <row r="50" spans="1:6" x14ac:dyDescent="0.2">
      <c r="A50" s="22"/>
      <c r="B50" s="24"/>
      <c r="C50" s="24"/>
      <c r="D50" s="25"/>
      <c r="E50" s="26"/>
      <c r="F50" s="23" t="e">
        <v>#N/A</v>
      </c>
    </row>
    <row r="51" spans="1:6" x14ac:dyDescent="0.2">
      <c r="A51" s="22"/>
      <c r="B51" s="24"/>
      <c r="C51" s="24"/>
      <c r="D51" s="25"/>
      <c r="E51" s="26"/>
      <c r="F51" s="23" t="e">
        <v>#N/A</v>
      </c>
    </row>
    <row r="52" spans="1:6" x14ac:dyDescent="0.2">
      <c r="A52" s="22"/>
      <c r="B52" s="24"/>
      <c r="C52" s="24"/>
      <c r="D52" s="25"/>
      <c r="E52" s="26"/>
      <c r="F52" s="23" t="e">
        <v>#N/A</v>
      </c>
    </row>
    <row r="53" spans="1:6" x14ac:dyDescent="0.2">
      <c r="A53" s="22"/>
      <c r="B53" s="24"/>
      <c r="C53" s="24"/>
      <c r="D53" s="25"/>
      <c r="E53" s="26"/>
      <c r="F53" s="23" t="e">
        <v>#N/A</v>
      </c>
    </row>
    <row r="54" spans="1:6" x14ac:dyDescent="0.2">
      <c r="A54" s="22"/>
      <c r="B54" s="24"/>
      <c r="C54" s="24"/>
      <c r="D54" s="25"/>
      <c r="E54" s="26"/>
      <c r="F54" s="23" t="e">
        <v>#N/A</v>
      </c>
    </row>
    <row r="55" spans="1:6" x14ac:dyDescent="0.2">
      <c r="A55" s="22"/>
      <c r="B55" s="24"/>
      <c r="C55" s="24"/>
      <c r="D55" s="25"/>
      <c r="E55" s="26"/>
      <c r="F55" s="23" t="e">
        <v>#N/A</v>
      </c>
    </row>
    <row r="56" spans="1:6" x14ac:dyDescent="0.2">
      <c r="A56" s="22"/>
      <c r="B56" s="24"/>
      <c r="C56" s="24"/>
      <c r="D56" s="25"/>
      <c r="E56" s="26"/>
      <c r="F56" s="23" t="e">
        <v>#N/A</v>
      </c>
    </row>
    <row r="57" spans="1:6" x14ac:dyDescent="0.2">
      <c r="A57" s="22"/>
      <c r="B57" s="24"/>
      <c r="C57" s="24"/>
      <c r="D57" s="25"/>
      <c r="E57" s="26"/>
      <c r="F57" s="23" t="e">
        <v>#N/A</v>
      </c>
    </row>
    <row r="58" spans="1:6" x14ac:dyDescent="0.2">
      <c r="A58" s="22"/>
      <c r="B58" s="24"/>
      <c r="C58" s="24"/>
      <c r="D58" s="25"/>
      <c r="E58" s="26"/>
      <c r="F58" s="23" t="e">
        <v>#N/A</v>
      </c>
    </row>
    <row r="59" spans="1:6" x14ac:dyDescent="0.2">
      <c r="A59" s="22"/>
      <c r="B59" s="24"/>
      <c r="C59" s="24"/>
      <c r="D59" s="25"/>
      <c r="E59" s="26"/>
      <c r="F59" s="23" t="e">
        <v>#N/A</v>
      </c>
    </row>
    <row r="60" spans="1:6" x14ac:dyDescent="0.2">
      <c r="A60" s="22"/>
      <c r="B60" s="24"/>
      <c r="C60" s="24"/>
      <c r="D60" s="25"/>
      <c r="E60" s="26"/>
      <c r="F60" s="23" t="e">
        <v>#N/A</v>
      </c>
    </row>
    <row r="61" spans="1:6" x14ac:dyDescent="0.2">
      <c r="A61" s="22"/>
      <c r="B61" s="24"/>
      <c r="C61" s="24"/>
      <c r="D61" s="25"/>
      <c r="E61" s="26"/>
      <c r="F61" s="23" t="e">
        <v>#N/A</v>
      </c>
    </row>
    <row r="62" spans="1:6" x14ac:dyDescent="0.2">
      <c r="A62" s="22"/>
      <c r="B62" s="24"/>
      <c r="C62" s="24"/>
      <c r="D62" s="25"/>
      <c r="E62" s="26"/>
      <c r="F62" s="23" t="e">
        <v>#N/A</v>
      </c>
    </row>
    <row r="63" spans="1:6" x14ac:dyDescent="0.2">
      <c r="A63" s="22"/>
      <c r="B63" s="24"/>
      <c r="C63" s="24"/>
      <c r="D63" s="25"/>
      <c r="E63" s="26"/>
      <c r="F63" s="23" t="e">
        <v>#N/A</v>
      </c>
    </row>
    <row r="64" spans="1:6" x14ac:dyDescent="0.2">
      <c r="A64" s="22"/>
      <c r="B64" s="24"/>
      <c r="C64" s="24"/>
      <c r="D64" s="25"/>
      <c r="E64" s="26"/>
      <c r="F64" s="23" t="e">
        <v>#N/A</v>
      </c>
    </row>
    <row r="65" spans="1:6" x14ac:dyDescent="0.2">
      <c r="A65" s="22"/>
      <c r="B65" s="24"/>
      <c r="C65" s="24"/>
      <c r="D65" s="25"/>
      <c r="E65" s="26"/>
      <c r="F65" s="23" t="e">
        <v>#N/A</v>
      </c>
    </row>
    <row r="66" spans="1:6" x14ac:dyDescent="0.2">
      <c r="A66" s="22"/>
      <c r="B66" s="24"/>
      <c r="C66" s="24"/>
      <c r="D66" s="25"/>
      <c r="E66" s="26"/>
      <c r="F66" s="23" t="e">
        <v>#N/A</v>
      </c>
    </row>
    <row r="67" spans="1:6" x14ac:dyDescent="0.2">
      <c r="A67" s="22"/>
      <c r="B67" s="24"/>
      <c r="C67" s="24"/>
      <c r="D67" s="25"/>
      <c r="E67" s="26"/>
      <c r="F67" s="23" t="e">
        <v>#N/A</v>
      </c>
    </row>
    <row r="68" spans="1:6" x14ac:dyDescent="0.2">
      <c r="A68" s="22"/>
      <c r="B68" s="24"/>
      <c r="C68" s="24"/>
      <c r="D68" s="25"/>
      <c r="E68" s="26"/>
      <c r="F68" s="23" t="e">
        <v>#N/A</v>
      </c>
    </row>
    <row r="69" spans="1:6" x14ac:dyDescent="0.2">
      <c r="A69" s="22"/>
      <c r="B69" s="24"/>
      <c r="C69" s="24"/>
      <c r="D69" s="25"/>
      <c r="E69" s="26"/>
      <c r="F69" s="23" t="e">
        <v>#N/A</v>
      </c>
    </row>
    <row r="70" spans="1:6" x14ac:dyDescent="0.2">
      <c r="A70" s="22"/>
      <c r="B70" s="24"/>
      <c r="C70" s="24"/>
      <c r="D70" s="25"/>
      <c r="E70" s="26"/>
      <c r="F70" s="23" t="e">
        <v>#N/A</v>
      </c>
    </row>
    <row r="71" spans="1:6" x14ac:dyDescent="0.2">
      <c r="A71" s="22"/>
      <c r="B71" s="24"/>
      <c r="C71" s="24"/>
      <c r="D71" s="25"/>
      <c r="E71" s="26"/>
      <c r="F71" s="23" t="e">
        <v>#N/A</v>
      </c>
    </row>
    <row r="72" spans="1:6" x14ac:dyDescent="0.2">
      <c r="A72" s="22"/>
      <c r="B72" s="24"/>
      <c r="C72" s="24"/>
      <c r="D72" s="25"/>
      <c r="E72" s="26"/>
      <c r="F72" s="23" t="e">
        <v>#N/A</v>
      </c>
    </row>
    <row r="73" spans="1:6" x14ac:dyDescent="0.2">
      <c r="A73" s="22"/>
      <c r="B73" s="24"/>
      <c r="C73" s="24"/>
      <c r="D73" s="25"/>
      <c r="E73" s="26"/>
      <c r="F73" s="23" t="e">
        <v>#N/A</v>
      </c>
    </row>
    <row r="74" spans="1:6" x14ac:dyDescent="0.2">
      <c r="A74" s="22"/>
      <c r="B74" s="24"/>
      <c r="C74" s="24"/>
      <c r="D74" s="25"/>
      <c r="E74" s="26"/>
      <c r="F74" s="23" t="e">
        <v>#N/A</v>
      </c>
    </row>
    <row r="75" spans="1:6" x14ac:dyDescent="0.2">
      <c r="A75" s="22"/>
      <c r="B75" s="24"/>
      <c r="C75" s="24"/>
      <c r="D75" s="25"/>
      <c r="E75" s="26"/>
      <c r="F75" s="23" t="e">
        <v>#N/A</v>
      </c>
    </row>
    <row r="76" spans="1:6" x14ac:dyDescent="0.2">
      <c r="A76" s="22"/>
      <c r="B76" s="24"/>
      <c r="C76" s="24"/>
      <c r="D76" s="25"/>
      <c r="E76" s="26"/>
      <c r="F76" s="23" t="e">
        <v>#N/A</v>
      </c>
    </row>
    <row r="77" spans="1:6" x14ac:dyDescent="0.2">
      <c r="A77" s="22"/>
      <c r="B77" s="24"/>
      <c r="C77" s="24"/>
      <c r="D77" s="25"/>
      <c r="E77" s="26"/>
      <c r="F77" s="23" t="e">
        <v>#N/A</v>
      </c>
    </row>
    <row r="78" spans="1:6" x14ac:dyDescent="0.2">
      <c r="A78" s="22"/>
      <c r="B78" s="24"/>
      <c r="C78" s="24"/>
      <c r="D78" s="25"/>
      <c r="E78" s="26"/>
      <c r="F78" s="23" t="e">
        <v>#N/A</v>
      </c>
    </row>
    <row r="79" spans="1:6" x14ac:dyDescent="0.2">
      <c r="A79" s="22"/>
      <c r="B79" s="24"/>
      <c r="C79" s="24"/>
      <c r="D79" s="25"/>
      <c r="E79" s="26"/>
      <c r="F79" s="23" t="e">
        <v>#N/A</v>
      </c>
    </row>
    <row r="80" spans="1:6" x14ac:dyDescent="0.2">
      <c r="A80" s="22"/>
      <c r="B80" s="24"/>
      <c r="C80" s="24"/>
      <c r="D80" s="25"/>
      <c r="E80" s="26"/>
      <c r="F80" s="23" t="e">
        <v>#N/A</v>
      </c>
    </row>
    <row r="81" spans="1:6" x14ac:dyDescent="0.2">
      <c r="A81" s="22"/>
      <c r="B81" s="24"/>
      <c r="C81" s="24"/>
      <c r="D81" s="25"/>
      <c r="E81" s="26"/>
      <c r="F81" s="23" t="e">
        <v>#N/A</v>
      </c>
    </row>
    <row r="82" spans="1:6" x14ac:dyDescent="0.2">
      <c r="A82" s="22"/>
      <c r="B82" s="24"/>
      <c r="C82" s="24"/>
      <c r="D82" s="25"/>
      <c r="E82" s="26"/>
      <c r="F82" s="23" t="e">
        <v>#N/A</v>
      </c>
    </row>
    <row r="123" spans="2:5" x14ac:dyDescent="0.2">
      <c r="B123">
        <v>10</v>
      </c>
      <c r="C123" t="s">
        <v>36</v>
      </c>
      <c r="D123" s="5">
        <v>29952</v>
      </c>
      <c r="E123">
        <v>100.13</v>
      </c>
    </row>
    <row r="124" spans="2:5" x14ac:dyDescent="0.2">
      <c r="B124">
        <v>11</v>
      </c>
      <c r="C124" t="s">
        <v>37</v>
      </c>
      <c r="D124" s="5">
        <v>29952</v>
      </c>
      <c r="E124">
        <v>1164.1600000000001</v>
      </c>
    </row>
    <row r="125" spans="2:5" x14ac:dyDescent="0.2">
      <c r="B125">
        <v>12</v>
      </c>
      <c r="C125" t="s">
        <v>38</v>
      </c>
      <c r="D125" s="5">
        <v>29952</v>
      </c>
      <c r="E125">
        <v>2158.2399999999998</v>
      </c>
    </row>
    <row r="126" spans="2:5" x14ac:dyDescent="0.2">
      <c r="B126">
        <v>13</v>
      </c>
      <c r="C126" t="s">
        <v>39</v>
      </c>
      <c r="D126" t="s">
        <v>40</v>
      </c>
      <c r="E126">
        <v>2774.88</v>
      </c>
    </row>
    <row r="127" spans="2:5" x14ac:dyDescent="0.2">
      <c r="B127">
        <v>14</v>
      </c>
      <c r="C127" t="s">
        <v>41</v>
      </c>
      <c r="D127" t="s">
        <v>40</v>
      </c>
      <c r="E127">
        <v>831.54</v>
      </c>
    </row>
    <row r="128" spans="2:5" x14ac:dyDescent="0.2">
      <c r="B128">
        <v>15</v>
      </c>
      <c r="C128" t="s">
        <v>42</v>
      </c>
      <c r="D128" s="5">
        <v>31050</v>
      </c>
      <c r="E128">
        <v>5520.45</v>
      </c>
    </row>
    <row r="129" spans="2:5" x14ac:dyDescent="0.2">
      <c r="B129">
        <v>16</v>
      </c>
      <c r="C129" t="s">
        <v>43</v>
      </c>
      <c r="D129" s="5">
        <v>29952</v>
      </c>
      <c r="E129">
        <v>2945.85</v>
      </c>
    </row>
    <row r="130" spans="2:5" x14ac:dyDescent="0.2">
      <c r="B130">
        <v>17</v>
      </c>
      <c r="C130" t="s">
        <v>44</v>
      </c>
      <c r="D130" t="s">
        <v>40</v>
      </c>
      <c r="E130">
        <v>10520.89</v>
      </c>
    </row>
    <row r="131" spans="2:5" x14ac:dyDescent="0.2">
      <c r="B131">
        <v>18</v>
      </c>
      <c r="C131" t="s">
        <v>45</v>
      </c>
      <c r="D131" t="s">
        <v>46</v>
      </c>
      <c r="E131">
        <v>2129.94</v>
      </c>
    </row>
    <row r="132" spans="2:5" x14ac:dyDescent="0.2">
      <c r="B132">
        <v>19</v>
      </c>
      <c r="C132" t="s">
        <v>47</v>
      </c>
      <c r="D132" s="5">
        <v>29952</v>
      </c>
      <c r="E132">
        <v>187.24</v>
      </c>
    </row>
    <row r="133" spans="2:5" x14ac:dyDescent="0.2">
      <c r="B133">
        <v>20</v>
      </c>
      <c r="C133" t="s">
        <v>48</v>
      </c>
      <c r="D133" t="s">
        <v>49</v>
      </c>
      <c r="E133">
        <v>3963.73</v>
      </c>
    </row>
    <row r="134" spans="2:5" x14ac:dyDescent="0.2">
      <c r="B134">
        <v>21</v>
      </c>
      <c r="C134" t="s">
        <v>50</v>
      </c>
      <c r="D134" t="s">
        <v>51</v>
      </c>
      <c r="E134">
        <v>5623.36</v>
      </c>
    </row>
    <row r="135" spans="2:5" x14ac:dyDescent="0.2">
      <c r="B135">
        <v>22</v>
      </c>
      <c r="C135" t="s">
        <v>52</v>
      </c>
      <c r="D135" t="s">
        <v>40</v>
      </c>
      <c r="E135">
        <v>668.71</v>
      </c>
    </row>
    <row r="136" spans="2:5" x14ac:dyDescent="0.2">
      <c r="B136">
        <v>23</v>
      </c>
      <c r="C136" t="s">
        <v>53</v>
      </c>
      <c r="D136" t="s">
        <v>54</v>
      </c>
      <c r="E136">
        <v>12872.17</v>
      </c>
    </row>
    <row r="137" spans="2:5" x14ac:dyDescent="0.2">
      <c r="B137">
        <v>24</v>
      </c>
      <c r="C137" t="s">
        <v>55</v>
      </c>
      <c r="D137" s="5">
        <v>29952</v>
      </c>
      <c r="E137">
        <v>191.47</v>
      </c>
    </row>
    <row r="138" spans="2:5" x14ac:dyDescent="0.2">
      <c r="B138">
        <v>25</v>
      </c>
      <c r="C138" t="s">
        <v>56</v>
      </c>
      <c r="D138" t="s">
        <v>40</v>
      </c>
      <c r="E138">
        <v>793.25</v>
      </c>
    </row>
    <row r="139" spans="2:5" x14ac:dyDescent="0.2">
      <c r="B139">
        <v>26</v>
      </c>
      <c r="C139" t="s">
        <v>57</v>
      </c>
      <c r="D139" t="s">
        <v>58</v>
      </c>
      <c r="E139">
        <v>274.51</v>
      </c>
    </row>
    <row r="140" spans="2:5" x14ac:dyDescent="0.2">
      <c r="B140">
        <v>27</v>
      </c>
      <c r="C140" t="s">
        <v>59</v>
      </c>
      <c r="D140" t="s">
        <v>40</v>
      </c>
      <c r="E140">
        <v>1607.86</v>
      </c>
    </row>
    <row r="141" spans="2:5" x14ac:dyDescent="0.2">
      <c r="B141">
        <v>28</v>
      </c>
      <c r="C141" t="s">
        <v>38</v>
      </c>
      <c r="D141" t="s">
        <v>58</v>
      </c>
      <c r="E141">
        <v>6110.02</v>
      </c>
    </row>
    <row r="142" spans="2:5" x14ac:dyDescent="0.2">
      <c r="B142">
        <v>29</v>
      </c>
      <c r="C142" t="s">
        <v>60</v>
      </c>
      <c r="D142" t="s">
        <v>40</v>
      </c>
      <c r="E142">
        <v>35787.26</v>
      </c>
    </row>
    <row r="143" spans="2:5" x14ac:dyDescent="0.2">
      <c r="B143">
        <v>30</v>
      </c>
      <c r="C143" t="s">
        <v>61</v>
      </c>
      <c r="D143" t="s">
        <v>62</v>
      </c>
      <c r="E143">
        <v>159.18</v>
      </c>
    </row>
    <row r="144" spans="2:5" x14ac:dyDescent="0.2">
      <c r="B144">
        <v>31</v>
      </c>
      <c r="C144" t="s">
        <v>63</v>
      </c>
      <c r="D144" t="s">
        <v>40</v>
      </c>
      <c r="E144">
        <v>2057.1</v>
      </c>
    </row>
    <row r="145" spans="2:5" x14ac:dyDescent="0.2">
      <c r="B145">
        <v>32</v>
      </c>
      <c r="C145" t="s">
        <v>64</v>
      </c>
      <c r="D145" s="5">
        <v>30692</v>
      </c>
      <c r="E145">
        <v>23172.25</v>
      </c>
    </row>
    <row r="146" spans="2:5" x14ac:dyDescent="0.2">
      <c r="B146">
        <v>33</v>
      </c>
      <c r="C146" t="s">
        <v>65</v>
      </c>
      <c r="D146" t="s">
        <v>66</v>
      </c>
      <c r="E146">
        <v>11698.68</v>
      </c>
    </row>
    <row r="147" spans="2:5" x14ac:dyDescent="0.2">
      <c r="B147">
        <v>34</v>
      </c>
      <c r="C147" t="s">
        <v>67</v>
      </c>
      <c r="D147" t="s">
        <v>68</v>
      </c>
      <c r="E147">
        <v>6541.72</v>
      </c>
    </row>
    <row r="148" spans="2:5" x14ac:dyDescent="0.2">
      <c r="B148">
        <v>35</v>
      </c>
      <c r="C148" t="s">
        <v>69</v>
      </c>
      <c r="D148" s="5">
        <v>31783</v>
      </c>
      <c r="E148">
        <v>23358.62</v>
      </c>
    </row>
    <row r="149" spans="2:5" x14ac:dyDescent="0.2">
      <c r="B149">
        <v>36</v>
      </c>
      <c r="C149" t="s">
        <v>70</v>
      </c>
      <c r="D149" s="5">
        <v>32874</v>
      </c>
      <c r="E149">
        <v>36056.83</v>
      </c>
    </row>
    <row r="150" spans="2:5" x14ac:dyDescent="0.2">
      <c r="B150">
        <v>37</v>
      </c>
      <c r="C150" t="s">
        <v>71</v>
      </c>
      <c r="D150" s="5">
        <v>32878</v>
      </c>
      <c r="E150">
        <v>3732.57</v>
      </c>
    </row>
    <row r="151" spans="2:5" x14ac:dyDescent="0.2">
      <c r="B151">
        <v>38</v>
      </c>
      <c r="C151" t="s">
        <v>72</v>
      </c>
      <c r="D151" s="5">
        <v>33122</v>
      </c>
      <c r="E151">
        <v>96900.09</v>
      </c>
    </row>
    <row r="152" spans="2:5" x14ac:dyDescent="0.2">
      <c r="B152">
        <v>39</v>
      </c>
      <c r="C152" t="s">
        <v>57</v>
      </c>
      <c r="D152" s="5">
        <v>32880</v>
      </c>
      <c r="E152">
        <v>3741.6</v>
      </c>
    </row>
    <row r="153" spans="2:5" x14ac:dyDescent="0.2">
      <c r="B153">
        <v>40</v>
      </c>
      <c r="C153" t="s">
        <v>73</v>
      </c>
      <c r="D153" s="5">
        <v>33243</v>
      </c>
      <c r="E153">
        <v>15927.34</v>
      </c>
    </row>
    <row r="154" spans="2:5" x14ac:dyDescent="0.2">
      <c r="B154">
        <v>41</v>
      </c>
      <c r="C154" t="s">
        <v>74</v>
      </c>
      <c r="D154" s="5">
        <v>39510</v>
      </c>
      <c r="E154">
        <v>70602.19</v>
      </c>
    </row>
    <row r="155" spans="2:5" x14ac:dyDescent="0.2">
      <c r="B155">
        <v>42</v>
      </c>
      <c r="C155" t="s">
        <v>36</v>
      </c>
      <c r="D155" s="5">
        <v>39518</v>
      </c>
      <c r="E155">
        <v>3500</v>
      </c>
    </row>
    <row r="156" spans="2:5" x14ac:dyDescent="0.2">
      <c r="B156">
        <v>43</v>
      </c>
      <c r="C156" t="s">
        <v>75</v>
      </c>
      <c r="D156" t="s">
        <v>76</v>
      </c>
      <c r="E156">
        <v>80904.78</v>
      </c>
    </row>
    <row r="157" spans="2:5" x14ac:dyDescent="0.2">
      <c r="B157">
        <v>1</v>
      </c>
      <c r="C157" t="s">
        <v>77</v>
      </c>
      <c r="D157" s="5">
        <v>39510</v>
      </c>
      <c r="E157">
        <v>13794.17</v>
      </c>
    </row>
    <row r="158" spans="2:5" x14ac:dyDescent="0.2">
      <c r="B158">
        <v>2</v>
      </c>
      <c r="C158" t="s">
        <v>75</v>
      </c>
      <c r="D158" t="s">
        <v>76</v>
      </c>
      <c r="E158">
        <v>15725.23</v>
      </c>
    </row>
    <row r="159" spans="2:5" x14ac:dyDescent="0.2">
      <c r="B159">
        <v>1</v>
      </c>
      <c r="C159" t="s">
        <v>78</v>
      </c>
      <c r="D159" s="5">
        <v>29952</v>
      </c>
      <c r="E159">
        <v>230.77</v>
      </c>
    </row>
    <row r="160" spans="2:5" x14ac:dyDescent="0.2">
      <c r="B160">
        <v>2</v>
      </c>
      <c r="C160" t="s">
        <v>79</v>
      </c>
      <c r="D160" t="s">
        <v>40</v>
      </c>
      <c r="E160">
        <v>824.18</v>
      </c>
    </row>
    <row r="161" spans="2:5" x14ac:dyDescent="0.2">
      <c r="B161">
        <v>3</v>
      </c>
      <c r="C161" t="s">
        <v>80</v>
      </c>
      <c r="D161" t="s">
        <v>81</v>
      </c>
      <c r="E161">
        <v>8848.6200000000008</v>
      </c>
    </row>
    <row r="162" spans="2:5" x14ac:dyDescent="0.2">
      <c r="B162">
        <v>4</v>
      </c>
      <c r="C162" t="s">
        <v>82</v>
      </c>
      <c r="D162" s="5">
        <v>29952</v>
      </c>
      <c r="E162">
        <v>196.26</v>
      </c>
    </row>
    <row r="163" spans="2:5" x14ac:dyDescent="0.2">
      <c r="B163">
        <v>5</v>
      </c>
      <c r="C163" t="s">
        <v>83</v>
      </c>
      <c r="D163" s="5">
        <v>29952</v>
      </c>
      <c r="E163">
        <v>296.7</v>
      </c>
    </row>
    <row r="164" spans="2:5" x14ac:dyDescent="0.2">
      <c r="B164">
        <v>6</v>
      </c>
      <c r="C164" t="s">
        <v>84</v>
      </c>
      <c r="D164" s="5">
        <v>29952</v>
      </c>
      <c r="E164">
        <v>193.05</v>
      </c>
    </row>
    <row r="165" spans="2:5" x14ac:dyDescent="0.2">
      <c r="B165">
        <v>7</v>
      </c>
      <c r="C165" t="s">
        <v>85</v>
      </c>
      <c r="D165" t="s">
        <v>86</v>
      </c>
      <c r="E165">
        <v>2129.85</v>
      </c>
    </row>
    <row r="166" spans="2:5" x14ac:dyDescent="0.2">
      <c r="B166">
        <v>8</v>
      </c>
      <c r="C166" t="s">
        <v>87</v>
      </c>
      <c r="D166" s="5">
        <v>29952</v>
      </c>
      <c r="E166">
        <v>485.6</v>
      </c>
    </row>
    <row r="167" spans="2:5" x14ac:dyDescent="0.2">
      <c r="B167">
        <v>9</v>
      </c>
      <c r="C167" t="s">
        <v>88</v>
      </c>
      <c r="D167" t="s">
        <v>40</v>
      </c>
      <c r="E167">
        <v>901.82</v>
      </c>
    </row>
    <row r="168" spans="2:5" x14ac:dyDescent="0.2">
      <c r="B168">
        <v>10</v>
      </c>
      <c r="C168" t="s">
        <v>89</v>
      </c>
      <c r="D168" s="5">
        <v>29952</v>
      </c>
      <c r="E168">
        <v>980.74</v>
      </c>
    </row>
    <row r="169" spans="2:5" x14ac:dyDescent="0.2">
      <c r="B169">
        <v>11</v>
      </c>
      <c r="C169" t="s">
        <v>90</v>
      </c>
      <c r="D169" t="s">
        <v>40</v>
      </c>
      <c r="E169">
        <v>1260.96</v>
      </c>
    </row>
    <row r="170" spans="2:5" x14ac:dyDescent="0.2">
      <c r="B170">
        <v>12</v>
      </c>
      <c r="C170" t="s">
        <v>91</v>
      </c>
      <c r="D170" s="5">
        <v>29952</v>
      </c>
      <c r="E170">
        <v>305.14</v>
      </c>
    </row>
    <row r="171" spans="2:5" x14ac:dyDescent="0.2">
      <c r="B171">
        <v>13</v>
      </c>
      <c r="C171" t="s">
        <v>92</v>
      </c>
      <c r="D171" t="s">
        <v>40</v>
      </c>
      <c r="E171">
        <v>915.41</v>
      </c>
    </row>
    <row r="172" spans="2:5" x14ac:dyDescent="0.2">
      <c r="B172">
        <v>14</v>
      </c>
      <c r="C172" t="s">
        <v>93</v>
      </c>
      <c r="D172" t="s">
        <v>94</v>
      </c>
      <c r="E172">
        <v>43.87</v>
      </c>
    </row>
    <row r="173" spans="2:5" x14ac:dyDescent="0.2">
      <c r="B173">
        <v>15</v>
      </c>
      <c r="C173" t="s">
        <v>95</v>
      </c>
      <c r="D173" t="s">
        <v>40</v>
      </c>
      <c r="E173">
        <v>694.1</v>
      </c>
    </row>
    <row r="174" spans="2:5" x14ac:dyDescent="0.2">
      <c r="B174">
        <v>16</v>
      </c>
      <c r="C174" t="s">
        <v>96</v>
      </c>
      <c r="D174" t="s">
        <v>97</v>
      </c>
      <c r="E174">
        <v>2937.41</v>
      </c>
    </row>
    <row r="175" spans="2:5" x14ac:dyDescent="0.2">
      <c r="B175">
        <v>17</v>
      </c>
      <c r="C175" t="s">
        <v>98</v>
      </c>
      <c r="D175" s="5">
        <v>33122</v>
      </c>
      <c r="E175">
        <v>18242.53</v>
      </c>
    </row>
    <row r="176" spans="2:5" x14ac:dyDescent="0.2">
      <c r="B176">
        <v>18</v>
      </c>
      <c r="C176" t="s">
        <v>99</v>
      </c>
      <c r="D176" t="s">
        <v>100</v>
      </c>
      <c r="E176">
        <v>2970.92</v>
      </c>
    </row>
    <row r="177" spans="2:5" x14ac:dyDescent="0.2">
      <c r="B177">
        <v>19</v>
      </c>
      <c r="C177" t="s">
        <v>101</v>
      </c>
      <c r="D177" s="5">
        <v>33975</v>
      </c>
      <c r="E177">
        <v>1701.69</v>
      </c>
    </row>
    <row r="178" spans="2:5" x14ac:dyDescent="0.2">
      <c r="B178">
        <v>20</v>
      </c>
      <c r="C178" t="s">
        <v>102</v>
      </c>
      <c r="D178" s="5">
        <v>35433</v>
      </c>
      <c r="E178">
        <v>12673.61</v>
      </c>
    </row>
    <row r="179" spans="2:5" x14ac:dyDescent="0.2">
      <c r="B179">
        <v>21</v>
      </c>
      <c r="C179" t="s">
        <v>103</v>
      </c>
      <c r="D179" t="s">
        <v>104</v>
      </c>
      <c r="E179">
        <v>14107.98</v>
      </c>
    </row>
    <row r="180" spans="2:5" x14ac:dyDescent="0.2">
      <c r="B180">
        <v>22</v>
      </c>
      <c r="C180" t="s">
        <v>105</v>
      </c>
      <c r="D180" s="5">
        <v>39510</v>
      </c>
      <c r="E180">
        <v>35562.97</v>
      </c>
    </row>
    <row r="181" spans="2:5" x14ac:dyDescent="0.2">
      <c r="B181">
        <v>23</v>
      </c>
      <c r="C181" t="s">
        <v>75</v>
      </c>
      <c r="D181" t="s">
        <v>76</v>
      </c>
      <c r="E181">
        <v>11041.15</v>
      </c>
    </row>
    <row r="182" spans="2:5" x14ac:dyDescent="0.2">
      <c r="B182">
        <v>25</v>
      </c>
      <c r="C182" t="s">
        <v>106</v>
      </c>
      <c r="D182" t="s">
        <v>107</v>
      </c>
      <c r="E182">
        <v>7670.31</v>
      </c>
    </row>
    <row r="1401" spans="2:5" x14ac:dyDescent="0.2">
      <c r="B1401">
        <v>10</v>
      </c>
      <c r="C1401" t="s">
        <v>36</v>
      </c>
      <c r="D1401" s="5">
        <v>29952</v>
      </c>
      <c r="E1401">
        <v>100.13</v>
      </c>
    </row>
    <row r="1402" spans="2:5" x14ac:dyDescent="0.2">
      <c r="B1402">
        <v>11</v>
      </c>
      <c r="C1402" t="s">
        <v>37</v>
      </c>
      <c r="D1402" s="5">
        <v>29952</v>
      </c>
      <c r="E1402">
        <v>1164.1600000000001</v>
      </c>
    </row>
    <row r="1403" spans="2:5" x14ac:dyDescent="0.2">
      <c r="B1403">
        <v>12</v>
      </c>
      <c r="C1403" t="s">
        <v>38</v>
      </c>
      <c r="D1403" s="5">
        <v>29952</v>
      </c>
      <c r="E1403">
        <v>2158.2399999999998</v>
      </c>
    </row>
    <row r="1404" spans="2:5" x14ac:dyDescent="0.2">
      <c r="B1404">
        <v>13</v>
      </c>
      <c r="C1404" t="s">
        <v>39</v>
      </c>
      <c r="D1404" t="s">
        <v>40</v>
      </c>
      <c r="E1404">
        <v>2774.88</v>
      </c>
    </row>
    <row r="1405" spans="2:5" x14ac:dyDescent="0.2">
      <c r="B1405">
        <v>14</v>
      </c>
      <c r="C1405" t="s">
        <v>41</v>
      </c>
      <c r="D1405" t="s">
        <v>40</v>
      </c>
      <c r="E1405">
        <v>831.54</v>
      </c>
    </row>
    <row r="1406" spans="2:5" x14ac:dyDescent="0.2">
      <c r="B1406">
        <v>15</v>
      </c>
      <c r="C1406" t="s">
        <v>42</v>
      </c>
      <c r="D1406" s="5">
        <v>31050</v>
      </c>
      <c r="E1406">
        <v>5520.45</v>
      </c>
    </row>
    <row r="1407" spans="2:5" x14ac:dyDescent="0.2">
      <c r="B1407">
        <v>16</v>
      </c>
      <c r="C1407" t="s">
        <v>43</v>
      </c>
      <c r="D1407" s="5">
        <v>29952</v>
      </c>
      <c r="E1407">
        <v>2945.85</v>
      </c>
    </row>
    <row r="1408" spans="2:5" x14ac:dyDescent="0.2">
      <c r="B1408">
        <v>17</v>
      </c>
      <c r="C1408" t="s">
        <v>44</v>
      </c>
      <c r="D1408" t="s">
        <v>40</v>
      </c>
      <c r="E1408">
        <v>10520.89</v>
      </c>
    </row>
    <row r="1409" spans="2:5" x14ac:dyDescent="0.2">
      <c r="B1409">
        <v>18</v>
      </c>
      <c r="C1409" t="s">
        <v>45</v>
      </c>
      <c r="D1409" t="s">
        <v>46</v>
      </c>
      <c r="E1409">
        <v>2129.94</v>
      </c>
    </row>
    <row r="1410" spans="2:5" x14ac:dyDescent="0.2">
      <c r="B1410">
        <v>19</v>
      </c>
      <c r="C1410" t="s">
        <v>47</v>
      </c>
      <c r="D1410" s="5">
        <v>29952</v>
      </c>
      <c r="E1410">
        <v>187.24</v>
      </c>
    </row>
    <row r="1411" spans="2:5" x14ac:dyDescent="0.2">
      <c r="B1411">
        <v>20</v>
      </c>
      <c r="C1411" t="s">
        <v>48</v>
      </c>
      <c r="D1411" t="s">
        <v>49</v>
      </c>
      <c r="E1411">
        <v>3963.73</v>
      </c>
    </row>
    <row r="1412" spans="2:5" x14ac:dyDescent="0.2">
      <c r="B1412">
        <v>21</v>
      </c>
      <c r="C1412" t="s">
        <v>50</v>
      </c>
      <c r="D1412" t="s">
        <v>51</v>
      </c>
      <c r="E1412">
        <v>5623.36</v>
      </c>
    </row>
    <row r="1413" spans="2:5" x14ac:dyDescent="0.2">
      <c r="B1413">
        <v>22</v>
      </c>
      <c r="C1413" t="s">
        <v>52</v>
      </c>
      <c r="D1413" t="s">
        <v>40</v>
      </c>
      <c r="E1413">
        <v>668.71</v>
      </c>
    </row>
    <row r="1414" spans="2:5" x14ac:dyDescent="0.2">
      <c r="B1414">
        <v>23</v>
      </c>
      <c r="C1414" t="s">
        <v>53</v>
      </c>
      <c r="D1414" t="s">
        <v>54</v>
      </c>
      <c r="E1414">
        <v>12872.17</v>
      </c>
    </row>
    <row r="1415" spans="2:5" x14ac:dyDescent="0.2">
      <c r="B1415">
        <v>24</v>
      </c>
      <c r="C1415" t="s">
        <v>55</v>
      </c>
      <c r="D1415" s="5">
        <v>29952</v>
      </c>
      <c r="E1415">
        <v>191.47</v>
      </c>
    </row>
    <row r="1416" spans="2:5" x14ac:dyDescent="0.2">
      <c r="B1416">
        <v>25</v>
      </c>
      <c r="C1416" t="s">
        <v>56</v>
      </c>
      <c r="D1416" t="s">
        <v>40</v>
      </c>
      <c r="E1416">
        <v>793.25</v>
      </c>
    </row>
    <row r="1417" spans="2:5" x14ac:dyDescent="0.2">
      <c r="B1417">
        <v>26</v>
      </c>
      <c r="C1417" t="s">
        <v>57</v>
      </c>
      <c r="D1417" t="s">
        <v>58</v>
      </c>
      <c r="E1417">
        <v>274.51</v>
      </c>
    </row>
    <row r="1418" spans="2:5" x14ac:dyDescent="0.2">
      <c r="B1418">
        <v>27</v>
      </c>
      <c r="C1418" t="s">
        <v>59</v>
      </c>
      <c r="D1418" t="s">
        <v>40</v>
      </c>
      <c r="E1418">
        <v>1607.86</v>
      </c>
    </row>
    <row r="1419" spans="2:5" x14ac:dyDescent="0.2">
      <c r="B1419">
        <v>28</v>
      </c>
      <c r="C1419" t="s">
        <v>38</v>
      </c>
      <c r="D1419" t="s">
        <v>58</v>
      </c>
      <c r="E1419">
        <v>6110.02</v>
      </c>
    </row>
    <row r="1420" spans="2:5" x14ac:dyDescent="0.2">
      <c r="B1420">
        <v>29</v>
      </c>
      <c r="C1420" t="s">
        <v>60</v>
      </c>
      <c r="D1420" t="s">
        <v>40</v>
      </c>
      <c r="E1420">
        <v>35787.26</v>
      </c>
    </row>
    <row r="1421" spans="2:5" x14ac:dyDescent="0.2">
      <c r="B1421">
        <v>30</v>
      </c>
      <c r="C1421" t="s">
        <v>61</v>
      </c>
      <c r="D1421" t="s">
        <v>62</v>
      </c>
      <c r="E1421">
        <v>159.18</v>
      </c>
    </row>
    <row r="1422" spans="2:5" x14ac:dyDescent="0.2">
      <c r="B1422">
        <v>31</v>
      </c>
      <c r="C1422" t="s">
        <v>63</v>
      </c>
      <c r="D1422" t="s">
        <v>40</v>
      </c>
      <c r="E1422">
        <v>2057.1</v>
      </c>
    </row>
    <row r="1423" spans="2:5" x14ac:dyDescent="0.2">
      <c r="B1423">
        <v>32</v>
      </c>
      <c r="C1423" t="s">
        <v>64</v>
      </c>
      <c r="D1423" s="5">
        <v>30692</v>
      </c>
      <c r="E1423">
        <v>23172.25</v>
      </c>
    </row>
    <row r="1424" spans="2:5" x14ac:dyDescent="0.2">
      <c r="B1424">
        <v>33</v>
      </c>
      <c r="C1424" t="s">
        <v>65</v>
      </c>
      <c r="D1424" t="s">
        <v>66</v>
      </c>
      <c r="E1424">
        <v>11698.68</v>
      </c>
    </row>
    <row r="1425" spans="2:5" x14ac:dyDescent="0.2">
      <c r="B1425">
        <v>34</v>
      </c>
      <c r="C1425" t="s">
        <v>67</v>
      </c>
      <c r="D1425" t="s">
        <v>68</v>
      </c>
      <c r="E1425">
        <v>6541.72</v>
      </c>
    </row>
    <row r="1426" spans="2:5" x14ac:dyDescent="0.2">
      <c r="B1426">
        <v>35</v>
      </c>
      <c r="C1426" t="s">
        <v>69</v>
      </c>
      <c r="D1426" s="5">
        <v>31783</v>
      </c>
      <c r="E1426">
        <v>23358.62</v>
      </c>
    </row>
    <row r="1427" spans="2:5" x14ac:dyDescent="0.2">
      <c r="B1427">
        <v>36</v>
      </c>
      <c r="C1427" t="s">
        <v>70</v>
      </c>
      <c r="D1427" s="5">
        <v>32874</v>
      </c>
      <c r="E1427">
        <v>36056.83</v>
      </c>
    </row>
    <row r="1428" spans="2:5" x14ac:dyDescent="0.2">
      <c r="B1428">
        <v>37</v>
      </c>
      <c r="C1428" t="s">
        <v>71</v>
      </c>
      <c r="D1428" s="5">
        <v>32878</v>
      </c>
      <c r="E1428">
        <v>3732.57</v>
      </c>
    </row>
    <row r="1429" spans="2:5" x14ac:dyDescent="0.2">
      <c r="B1429">
        <v>38</v>
      </c>
      <c r="C1429" t="s">
        <v>72</v>
      </c>
      <c r="D1429" s="5">
        <v>33122</v>
      </c>
      <c r="E1429">
        <v>96900.09</v>
      </c>
    </row>
    <row r="1430" spans="2:5" x14ac:dyDescent="0.2">
      <c r="B1430">
        <v>39</v>
      </c>
      <c r="C1430" t="s">
        <v>57</v>
      </c>
      <c r="D1430" s="5">
        <v>32880</v>
      </c>
      <c r="E1430">
        <v>3741.6</v>
      </c>
    </row>
    <row r="1431" spans="2:5" x14ac:dyDescent="0.2">
      <c r="B1431">
        <v>40</v>
      </c>
      <c r="C1431" t="s">
        <v>73</v>
      </c>
      <c r="D1431" s="5">
        <v>33243</v>
      </c>
      <c r="E1431">
        <v>15927.34</v>
      </c>
    </row>
    <row r="1432" spans="2:5" x14ac:dyDescent="0.2">
      <c r="B1432">
        <v>41</v>
      </c>
      <c r="C1432" t="s">
        <v>74</v>
      </c>
      <c r="D1432" s="5">
        <v>39510</v>
      </c>
      <c r="E1432">
        <v>70602.19</v>
      </c>
    </row>
    <row r="1433" spans="2:5" x14ac:dyDescent="0.2">
      <c r="B1433">
        <v>42</v>
      </c>
      <c r="C1433" t="s">
        <v>36</v>
      </c>
      <c r="D1433" s="5">
        <v>39518</v>
      </c>
      <c r="E1433">
        <v>3500</v>
      </c>
    </row>
    <row r="1434" spans="2:5" x14ac:dyDescent="0.2">
      <c r="B1434">
        <v>43</v>
      </c>
      <c r="C1434" t="s">
        <v>75</v>
      </c>
      <c r="D1434" t="s">
        <v>76</v>
      </c>
      <c r="E1434">
        <v>80904.78</v>
      </c>
    </row>
    <row r="1435" spans="2:5" x14ac:dyDescent="0.2">
      <c r="B1435">
        <v>1</v>
      </c>
      <c r="C1435" t="s">
        <v>77</v>
      </c>
      <c r="D1435" s="5">
        <v>39510</v>
      </c>
      <c r="E1435">
        <v>13794.17</v>
      </c>
    </row>
    <row r="1436" spans="2:5" x14ac:dyDescent="0.2">
      <c r="B1436">
        <v>2</v>
      </c>
      <c r="C1436" t="s">
        <v>75</v>
      </c>
      <c r="D1436" t="s">
        <v>76</v>
      </c>
      <c r="E1436">
        <v>15725.23</v>
      </c>
    </row>
    <row r="1437" spans="2:5" x14ac:dyDescent="0.2">
      <c r="B1437">
        <v>1</v>
      </c>
      <c r="C1437" t="s">
        <v>78</v>
      </c>
      <c r="D1437" s="5">
        <v>29952</v>
      </c>
      <c r="E1437">
        <v>230.77</v>
      </c>
    </row>
    <row r="1438" spans="2:5" x14ac:dyDescent="0.2">
      <c r="B1438">
        <v>2</v>
      </c>
      <c r="C1438" t="s">
        <v>79</v>
      </c>
      <c r="D1438" t="s">
        <v>40</v>
      </c>
      <c r="E1438">
        <v>824.18</v>
      </c>
    </row>
    <row r="1439" spans="2:5" x14ac:dyDescent="0.2">
      <c r="B1439">
        <v>3</v>
      </c>
      <c r="C1439" t="s">
        <v>80</v>
      </c>
      <c r="D1439" t="s">
        <v>81</v>
      </c>
      <c r="E1439">
        <v>8848.6200000000008</v>
      </c>
    </row>
    <row r="1440" spans="2:5" x14ac:dyDescent="0.2">
      <c r="B1440">
        <v>4</v>
      </c>
      <c r="C1440" t="s">
        <v>82</v>
      </c>
      <c r="D1440" s="5">
        <v>29952</v>
      </c>
      <c r="E1440">
        <v>196.26</v>
      </c>
    </row>
    <row r="1441" spans="2:5" x14ac:dyDescent="0.2">
      <c r="B1441">
        <v>5</v>
      </c>
      <c r="C1441" t="s">
        <v>83</v>
      </c>
      <c r="D1441" s="5">
        <v>29952</v>
      </c>
      <c r="E1441">
        <v>296.7</v>
      </c>
    </row>
    <row r="1442" spans="2:5" x14ac:dyDescent="0.2">
      <c r="B1442">
        <v>6</v>
      </c>
      <c r="C1442" t="s">
        <v>84</v>
      </c>
      <c r="D1442" s="5">
        <v>29952</v>
      </c>
      <c r="E1442">
        <v>193.05</v>
      </c>
    </row>
    <row r="1443" spans="2:5" x14ac:dyDescent="0.2">
      <c r="B1443">
        <v>7</v>
      </c>
      <c r="C1443" t="s">
        <v>85</v>
      </c>
      <c r="D1443" t="s">
        <v>86</v>
      </c>
      <c r="E1443">
        <v>2129.85</v>
      </c>
    </row>
    <row r="1444" spans="2:5" x14ac:dyDescent="0.2">
      <c r="B1444">
        <v>8</v>
      </c>
      <c r="C1444" t="s">
        <v>87</v>
      </c>
      <c r="D1444" s="5">
        <v>29952</v>
      </c>
      <c r="E1444">
        <v>485.6</v>
      </c>
    </row>
    <row r="1445" spans="2:5" x14ac:dyDescent="0.2">
      <c r="B1445">
        <v>9</v>
      </c>
      <c r="C1445" t="s">
        <v>88</v>
      </c>
      <c r="D1445" t="s">
        <v>40</v>
      </c>
      <c r="E1445">
        <v>901.82</v>
      </c>
    </row>
    <row r="1446" spans="2:5" x14ac:dyDescent="0.2">
      <c r="B1446">
        <v>10</v>
      </c>
      <c r="C1446" t="s">
        <v>89</v>
      </c>
      <c r="D1446" s="5">
        <v>29952</v>
      </c>
      <c r="E1446">
        <v>980.74</v>
      </c>
    </row>
    <row r="1447" spans="2:5" x14ac:dyDescent="0.2">
      <c r="B1447">
        <v>11</v>
      </c>
      <c r="C1447" t="s">
        <v>90</v>
      </c>
      <c r="D1447" t="s">
        <v>40</v>
      </c>
      <c r="E1447">
        <v>1260.96</v>
      </c>
    </row>
    <row r="1448" spans="2:5" x14ac:dyDescent="0.2">
      <c r="B1448">
        <v>12</v>
      </c>
      <c r="C1448" t="s">
        <v>91</v>
      </c>
      <c r="D1448" s="5">
        <v>29952</v>
      </c>
      <c r="E1448">
        <v>305.14</v>
      </c>
    </row>
    <row r="1449" spans="2:5" x14ac:dyDescent="0.2">
      <c r="B1449">
        <v>13</v>
      </c>
      <c r="C1449" t="s">
        <v>92</v>
      </c>
      <c r="D1449" t="s">
        <v>40</v>
      </c>
      <c r="E1449">
        <v>915.41</v>
      </c>
    </row>
    <row r="1450" spans="2:5" x14ac:dyDescent="0.2">
      <c r="B1450">
        <v>14</v>
      </c>
      <c r="C1450" t="s">
        <v>93</v>
      </c>
      <c r="D1450" t="s">
        <v>94</v>
      </c>
      <c r="E1450">
        <v>43.87</v>
      </c>
    </row>
    <row r="1451" spans="2:5" x14ac:dyDescent="0.2">
      <c r="B1451">
        <v>15</v>
      </c>
      <c r="C1451" t="s">
        <v>95</v>
      </c>
      <c r="D1451" t="s">
        <v>40</v>
      </c>
      <c r="E1451">
        <v>694.1</v>
      </c>
    </row>
    <row r="1452" spans="2:5" x14ac:dyDescent="0.2">
      <c r="B1452">
        <v>16</v>
      </c>
      <c r="C1452" t="s">
        <v>96</v>
      </c>
      <c r="D1452" t="s">
        <v>97</v>
      </c>
      <c r="E1452">
        <v>2937.41</v>
      </c>
    </row>
    <row r="1453" spans="2:5" x14ac:dyDescent="0.2">
      <c r="B1453">
        <v>17</v>
      </c>
      <c r="C1453" t="s">
        <v>98</v>
      </c>
      <c r="D1453" s="5">
        <v>33122</v>
      </c>
      <c r="E1453">
        <v>18242.53</v>
      </c>
    </row>
    <row r="1454" spans="2:5" x14ac:dyDescent="0.2">
      <c r="B1454">
        <v>18</v>
      </c>
      <c r="C1454" t="s">
        <v>99</v>
      </c>
      <c r="D1454" t="s">
        <v>100</v>
      </c>
      <c r="E1454">
        <v>2970.92</v>
      </c>
    </row>
    <row r="1455" spans="2:5" x14ac:dyDescent="0.2">
      <c r="B1455">
        <v>19</v>
      </c>
      <c r="C1455" t="s">
        <v>101</v>
      </c>
      <c r="D1455" s="5">
        <v>33975</v>
      </c>
      <c r="E1455">
        <v>1701.69</v>
      </c>
    </row>
    <row r="1456" spans="2:5" x14ac:dyDescent="0.2">
      <c r="B1456">
        <v>20</v>
      </c>
      <c r="C1456" t="s">
        <v>102</v>
      </c>
      <c r="D1456" s="5">
        <v>35433</v>
      </c>
      <c r="E1456">
        <v>12673.61</v>
      </c>
    </row>
    <row r="1457" spans="2:5" x14ac:dyDescent="0.2">
      <c r="B1457">
        <v>21</v>
      </c>
      <c r="C1457" t="s">
        <v>103</v>
      </c>
      <c r="D1457" t="s">
        <v>104</v>
      </c>
      <c r="E1457">
        <v>14107.98</v>
      </c>
    </row>
    <row r="1458" spans="2:5" x14ac:dyDescent="0.2">
      <c r="B1458">
        <v>22</v>
      </c>
      <c r="C1458" t="s">
        <v>105</v>
      </c>
      <c r="D1458" s="5">
        <v>39510</v>
      </c>
      <c r="E1458">
        <v>35562.97</v>
      </c>
    </row>
    <row r="1459" spans="2:5" x14ac:dyDescent="0.2">
      <c r="B1459">
        <v>23</v>
      </c>
      <c r="C1459" t="s">
        <v>75</v>
      </c>
      <c r="D1459" t="s">
        <v>76</v>
      </c>
      <c r="E1459">
        <v>11041.15</v>
      </c>
    </row>
    <row r="1460" spans="2:5" x14ac:dyDescent="0.2">
      <c r="B1460">
        <v>25</v>
      </c>
      <c r="C1460" t="s">
        <v>106</v>
      </c>
      <c r="D1460" t="s">
        <v>107</v>
      </c>
      <c r="E1460">
        <v>7670.31</v>
      </c>
    </row>
  </sheetData>
  <mergeCells count="1">
    <mergeCell ref="A7:F7"/>
  </mergeCells>
  <printOptions horizontalCentered="1"/>
  <pageMargins left="0.78740157480314965" right="0.78740157480314965" top="0.43307086614173229" bottom="0.82677165354330717" header="0.35433070866141736" footer="0.51181102362204722"/>
  <pageSetup paperSize="9" scale="43" fitToHeight="2" orientation="portrait" r:id="rId1"/>
  <headerFooter alignWithMargins="0"/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theme="8" tint="0.39997558519241921"/>
    <pageSetUpPr fitToPage="1"/>
  </sheetPr>
  <dimension ref="A1:F82"/>
  <sheetViews>
    <sheetView zoomScale="85" zoomScaleNormal="85" workbookViewId="0">
      <selection activeCell="G1" sqref="G1:N1048576"/>
    </sheetView>
  </sheetViews>
  <sheetFormatPr baseColWidth="10" defaultRowHeight="12.75" x14ac:dyDescent="0.2"/>
  <cols>
    <col min="1" max="1" width="9" style="7" bestFit="1" customWidth="1"/>
    <col min="2" max="2" width="6.140625" style="7" customWidth="1"/>
    <col min="3" max="3" width="34.5703125" style="7" customWidth="1"/>
    <col min="4" max="4" width="13.7109375" style="15" customWidth="1"/>
    <col min="5" max="6" width="13.7109375" style="9" customWidth="1"/>
    <col min="7" max="16384" width="11.42578125" style="7"/>
  </cols>
  <sheetData>
    <row r="1" spans="1:6" x14ac:dyDescent="0.2">
      <c r="A1" s="7">
        <f>Bâtiment!A1</f>
        <v>0</v>
      </c>
      <c r="B1" s="7" t="str">
        <f>CONCATENATE("Matériel d'élevage ",A1)</f>
        <v>Matériel d'élevage 0</v>
      </c>
      <c r="D1" s="8"/>
      <c r="E1" s="9">
        <f>IF(ISERROR(VLOOKUP(CONCATENATE("Total ",A1),liste_mat_élev,5,FALSE)),0,VLOOKUP(CONCATENATE("Total ",A1),liste_mat_élev,5,FALSE))</f>
        <v>0</v>
      </c>
      <c r="F1" s="9">
        <f>IF(ISERROR(VLOOKUP(CONCATENATE("Total ",A1),liste_mat_élev,6,FALSE)),0,VLOOKUP(CONCATENATE("Total ",A1),liste_mat_élev,6,FALSE))</f>
        <v>0</v>
      </c>
    </row>
    <row r="2" spans="1:6" x14ac:dyDescent="0.2">
      <c r="A2" s="7">
        <f>Bâtiment!A2</f>
        <v>0</v>
      </c>
      <c r="B2" s="7" t="str">
        <f t="shared" ref="B2:B3" si="0">CONCATENATE("Matériel d'élevage ",A2)</f>
        <v>Matériel d'élevage 0</v>
      </c>
      <c r="D2" s="8"/>
      <c r="E2" s="9">
        <f>IF(ISERROR(VLOOKUP(CONCATENATE("Total ",A2),liste_mat_élev,5,FALSE)),0,VLOOKUP(CONCATENATE("Total ",A2),liste_mat_élev,5,FALSE))</f>
        <v>0</v>
      </c>
      <c r="F2" s="9">
        <f>IF(ISERROR(VLOOKUP(CONCATENATE("Total ",A2),liste_mat_élev,6,FALSE)),0,VLOOKUP(CONCATENATE("Total ",A2),liste_mat_élev,6,FALSE))</f>
        <v>0</v>
      </c>
    </row>
    <row r="3" spans="1:6" ht="13.5" thickBot="1" x14ac:dyDescent="0.25">
      <c r="A3" s="7" t="str">
        <f>IF(ISBLANK(Bâtiment!A3),"",Bâtiment!A3)</f>
        <v/>
      </c>
      <c r="B3" s="7" t="str">
        <f t="shared" si="0"/>
        <v xml:space="preserve">Matériel d'élevage </v>
      </c>
      <c r="D3" s="8"/>
      <c r="E3" s="9">
        <f>IF(ISERROR(VLOOKUP(CONCATENATE("Total ",A3),liste_mat_élev,5,FALSE)),0,VLOOKUP(CONCATENATE("Total ",A3),liste_mat_élev,5,FALSE))</f>
        <v>0</v>
      </c>
      <c r="F3" s="9">
        <f>IF(ISERROR(VLOOKUP(CONCATENATE("Total ",A3),liste_mat_élev,6,FALSE)),0,VLOOKUP(CONCATENATE("Total ",A3),liste_mat_élev,6,FALSE))</f>
        <v>0</v>
      </c>
    </row>
    <row r="4" spans="1:6" ht="13.5" thickBot="1" x14ac:dyDescent="0.25">
      <c r="B4" s="10" t="s">
        <v>322</v>
      </c>
      <c r="C4" s="11"/>
      <c r="D4" s="12"/>
      <c r="E4" s="13">
        <f>SUM(E1:E3)</f>
        <v>0</v>
      </c>
      <c r="F4" s="13">
        <f t="shared" ref="F4" si="1">SUM(F1:F3)</f>
        <v>0</v>
      </c>
    </row>
    <row r="5" spans="1:6" ht="12" customHeight="1" x14ac:dyDescent="0.2">
      <c r="B5" s="7" t="s">
        <v>312</v>
      </c>
      <c r="D5" s="8"/>
      <c r="E5" s="7" t="e">
        <f>IF(E4&lt;&gt;VLOOKUP("Total général",liste_mat_élev,5,),"Erreur","OK")</f>
        <v>#N/A</v>
      </c>
      <c r="F5" s="7" t="e">
        <f>IF(F4&lt;&gt;VLOOKUP("Total général",liste_mat_élev,6,),"Erreur","OK")</f>
        <v>#N/A</v>
      </c>
    </row>
    <row r="7" spans="1:6" ht="15.75" thickBot="1" x14ac:dyDescent="0.35">
      <c r="A7" s="27" t="s">
        <v>323</v>
      </c>
    </row>
    <row r="8" spans="1:6" ht="23.25" thickBot="1" x14ac:dyDescent="0.5">
      <c r="A8" s="43" t="s">
        <v>324</v>
      </c>
      <c r="B8" s="44"/>
      <c r="C8" s="44"/>
      <c r="D8" s="44"/>
      <c r="E8" s="44"/>
      <c r="F8" s="44"/>
    </row>
    <row r="9" spans="1:6" ht="19.5" x14ac:dyDescent="0.4">
      <c r="B9" s="16" t="s">
        <v>315</v>
      </c>
      <c r="C9" s="17" t="e">
        <f>#REF!</f>
        <v>#REF!</v>
      </c>
      <c r="D9" s="28"/>
      <c r="E9" s="29"/>
      <c r="F9" s="29"/>
    </row>
    <row r="10" spans="1:6" ht="13.5" thickBot="1" x14ac:dyDescent="0.25"/>
    <row r="11" spans="1:6" ht="45" thickBot="1" x14ac:dyDescent="0.25">
      <c r="A11" s="18" t="s">
        <v>316</v>
      </c>
      <c r="B11" s="19" t="s">
        <v>317</v>
      </c>
      <c r="C11" s="18" t="s">
        <v>325</v>
      </c>
      <c r="D11" s="30" t="s">
        <v>319</v>
      </c>
      <c r="E11" s="21" t="s">
        <v>320</v>
      </c>
      <c r="F11" s="21" t="s">
        <v>321</v>
      </c>
    </row>
    <row r="12" spans="1:6" x14ac:dyDescent="0.2">
      <c r="A12" s="22"/>
      <c r="B12" s="22"/>
      <c r="C12" s="22"/>
      <c r="D12" s="31"/>
      <c r="E12" s="23"/>
      <c r="F12" s="23" t="e">
        <v>#N/A</v>
      </c>
    </row>
    <row r="13" spans="1:6" x14ac:dyDescent="0.2">
      <c r="A13" s="22"/>
      <c r="B13" s="22"/>
      <c r="C13" s="22"/>
      <c r="D13" s="31"/>
      <c r="E13" s="32"/>
      <c r="F13" s="23" t="e">
        <v>#N/A</v>
      </c>
    </row>
    <row r="14" spans="1:6" x14ac:dyDescent="0.2">
      <c r="A14" s="22"/>
      <c r="B14" s="22"/>
      <c r="C14" s="22"/>
      <c r="D14" s="31"/>
      <c r="E14" s="32"/>
      <c r="F14" s="23" t="e">
        <v>#N/A</v>
      </c>
    </row>
    <row r="15" spans="1:6" x14ac:dyDescent="0.2">
      <c r="A15" s="22"/>
      <c r="B15" s="22"/>
      <c r="C15" s="22"/>
      <c r="D15" s="31"/>
      <c r="E15" s="23"/>
      <c r="F15" s="23" t="e">
        <v>#N/A</v>
      </c>
    </row>
    <row r="16" spans="1:6" x14ac:dyDescent="0.2">
      <c r="A16" s="22"/>
      <c r="B16" s="22"/>
      <c r="C16" s="22"/>
      <c r="D16" s="31"/>
      <c r="E16" s="23"/>
      <c r="F16" s="23" t="e">
        <v>#N/A</v>
      </c>
    </row>
    <row r="17" spans="1:6" x14ac:dyDescent="0.2">
      <c r="A17" s="22"/>
      <c r="B17" s="22"/>
      <c r="C17" s="22"/>
      <c r="D17" s="31"/>
      <c r="E17" s="23"/>
      <c r="F17" s="23" t="e">
        <v>#N/A</v>
      </c>
    </row>
    <row r="18" spans="1:6" x14ac:dyDescent="0.2">
      <c r="A18" s="22"/>
      <c r="B18" s="22"/>
      <c r="C18" s="22"/>
      <c r="D18" s="31"/>
      <c r="E18" s="23"/>
      <c r="F18" s="23" t="e">
        <v>#N/A</v>
      </c>
    </row>
    <row r="19" spans="1:6" x14ac:dyDescent="0.2">
      <c r="A19" s="22"/>
      <c r="B19" s="22"/>
      <c r="C19" s="22"/>
      <c r="D19" s="31"/>
      <c r="E19" s="23"/>
      <c r="F19" s="23" t="e">
        <v>#N/A</v>
      </c>
    </row>
    <row r="20" spans="1:6" x14ac:dyDescent="0.2">
      <c r="A20" s="22"/>
      <c r="B20" s="22"/>
      <c r="C20" s="22"/>
      <c r="D20" s="31"/>
      <c r="E20" s="23"/>
      <c r="F20" s="23" t="e">
        <v>#N/A</v>
      </c>
    </row>
    <row r="21" spans="1:6" x14ac:dyDescent="0.2">
      <c r="A21" s="22"/>
      <c r="B21" s="22"/>
      <c r="C21" s="22"/>
      <c r="D21" s="31"/>
      <c r="E21" s="23"/>
      <c r="F21" s="23" t="e">
        <v>#N/A</v>
      </c>
    </row>
    <row r="22" spans="1:6" x14ac:dyDescent="0.2">
      <c r="A22" s="22"/>
      <c r="B22" s="22"/>
      <c r="C22" s="22"/>
      <c r="D22" s="31"/>
      <c r="E22" s="23"/>
      <c r="F22" s="23" t="e">
        <v>#N/A</v>
      </c>
    </row>
    <row r="23" spans="1:6" x14ac:dyDescent="0.2">
      <c r="A23" s="22"/>
      <c r="B23" s="22"/>
      <c r="C23" s="22"/>
      <c r="D23" s="31"/>
      <c r="E23" s="23"/>
      <c r="F23" s="23" t="e">
        <v>#N/A</v>
      </c>
    </row>
    <row r="24" spans="1:6" x14ac:dyDescent="0.2">
      <c r="A24" s="22"/>
      <c r="B24" s="22"/>
      <c r="C24" s="22"/>
      <c r="D24" s="31"/>
      <c r="E24" s="23"/>
      <c r="F24" s="23" t="e">
        <v>#N/A</v>
      </c>
    </row>
    <row r="25" spans="1:6" x14ac:dyDescent="0.2">
      <c r="A25" s="22"/>
      <c r="B25" s="22"/>
      <c r="C25" s="22"/>
      <c r="D25" s="31"/>
      <c r="E25" s="23"/>
      <c r="F25" s="23" t="e">
        <v>#N/A</v>
      </c>
    </row>
    <row r="26" spans="1:6" x14ac:dyDescent="0.2">
      <c r="A26" s="22"/>
      <c r="B26" s="22"/>
      <c r="C26" s="22"/>
      <c r="D26" s="31"/>
      <c r="E26" s="23"/>
      <c r="F26" s="23" t="e">
        <v>#N/A</v>
      </c>
    </row>
    <row r="27" spans="1:6" x14ac:dyDescent="0.2">
      <c r="A27" s="22"/>
      <c r="B27" s="22"/>
      <c r="C27" s="22"/>
      <c r="D27" s="31"/>
      <c r="E27" s="23"/>
      <c r="F27" s="23" t="e">
        <v>#N/A</v>
      </c>
    </row>
    <row r="28" spans="1:6" x14ac:dyDescent="0.2">
      <c r="A28" s="22"/>
      <c r="B28" s="22"/>
      <c r="C28" s="22"/>
      <c r="D28" s="31"/>
      <c r="E28" s="23"/>
      <c r="F28" s="23" t="e">
        <v>#N/A</v>
      </c>
    </row>
    <row r="29" spans="1:6" x14ac:dyDescent="0.2">
      <c r="A29" s="22"/>
      <c r="B29" s="22"/>
      <c r="C29" s="22"/>
      <c r="D29" s="31"/>
      <c r="E29" s="23"/>
      <c r="F29" s="23" t="e">
        <v>#N/A</v>
      </c>
    </row>
    <row r="30" spans="1:6" x14ac:dyDescent="0.2">
      <c r="A30" s="22"/>
      <c r="B30" s="22"/>
      <c r="C30" s="22"/>
      <c r="D30" s="31"/>
      <c r="E30" s="23"/>
      <c r="F30" s="23" t="e">
        <v>#N/A</v>
      </c>
    </row>
    <row r="31" spans="1:6" x14ac:dyDescent="0.2">
      <c r="A31" s="22"/>
      <c r="B31" s="22"/>
      <c r="C31" s="22"/>
      <c r="D31" s="31"/>
      <c r="E31" s="23"/>
      <c r="F31" s="23" t="e">
        <v>#N/A</v>
      </c>
    </row>
    <row r="32" spans="1:6" x14ac:dyDescent="0.2">
      <c r="A32" s="22"/>
      <c r="B32" s="22"/>
      <c r="C32" s="22"/>
      <c r="D32" s="31"/>
      <c r="E32" s="23"/>
      <c r="F32" s="23" t="e">
        <v>#N/A</v>
      </c>
    </row>
    <row r="33" spans="1:6" x14ac:dyDescent="0.2">
      <c r="A33" s="22"/>
      <c r="B33" s="22"/>
      <c r="C33" s="22"/>
      <c r="D33" s="31"/>
      <c r="E33" s="23"/>
      <c r="F33" s="23" t="e">
        <v>#N/A</v>
      </c>
    </row>
    <row r="34" spans="1:6" x14ac:dyDescent="0.2">
      <c r="A34" s="22"/>
      <c r="B34" s="22"/>
      <c r="C34" s="22"/>
      <c r="D34" s="31"/>
      <c r="E34" s="23"/>
      <c r="F34" s="23" t="e">
        <v>#N/A</v>
      </c>
    </row>
    <row r="35" spans="1:6" x14ac:dyDescent="0.2">
      <c r="A35" s="22"/>
      <c r="B35" s="22"/>
      <c r="C35" s="22"/>
      <c r="D35" s="31"/>
      <c r="E35" s="23"/>
      <c r="F35" s="23" t="e">
        <v>#N/A</v>
      </c>
    </row>
    <row r="36" spans="1:6" x14ac:dyDescent="0.2">
      <c r="A36" s="22"/>
      <c r="B36" s="22"/>
      <c r="C36" s="22"/>
      <c r="D36" s="31"/>
      <c r="E36" s="23"/>
      <c r="F36" s="23" t="e">
        <v>#N/A</v>
      </c>
    </row>
    <row r="37" spans="1:6" x14ac:dyDescent="0.2">
      <c r="A37" s="22"/>
      <c r="B37" s="22"/>
      <c r="C37" s="22"/>
      <c r="D37" s="31"/>
      <c r="E37" s="23"/>
      <c r="F37" s="23" t="e">
        <v>#N/A</v>
      </c>
    </row>
    <row r="38" spans="1:6" x14ac:dyDescent="0.2">
      <c r="A38" s="22"/>
      <c r="B38" s="22"/>
      <c r="C38" s="22"/>
      <c r="D38" s="31"/>
      <c r="E38" s="23"/>
      <c r="F38" s="23" t="e">
        <v>#N/A</v>
      </c>
    </row>
    <row r="39" spans="1:6" x14ac:dyDescent="0.2">
      <c r="A39" s="22"/>
      <c r="B39" s="22"/>
      <c r="C39" s="22"/>
      <c r="D39" s="31"/>
      <c r="E39" s="23"/>
      <c r="F39" s="23" t="e">
        <v>#N/A</v>
      </c>
    </row>
    <row r="40" spans="1:6" x14ac:dyDescent="0.2">
      <c r="A40" s="22"/>
      <c r="B40" s="22"/>
      <c r="C40" s="22"/>
      <c r="D40" s="31"/>
      <c r="E40" s="23"/>
      <c r="F40" s="23" t="e">
        <v>#N/A</v>
      </c>
    </row>
    <row r="41" spans="1:6" x14ac:dyDescent="0.2">
      <c r="A41" s="22"/>
      <c r="B41" s="22"/>
      <c r="C41" s="22"/>
      <c r="D41" s="31"/>
      <c r="E41" s="23"/>
      <c r="F41" s="23" t="e">
        <v>#N/A</v>
      </c>
    </row>
    <row r="42" spans="1:6" x14ac:dyDescent="0.2">
      <c r="A42" s="22"/>
      <c r="B42" s="22"/>
      <c r="C42" s="22"/>
      <c r="D42" s="31"/>
      <c r="E42" s="23"/>
      <c r="F42" s="23" t="e">
        <v>#N/A</v>
      </c>
    </row>
    <row r="43" spans="1:6" x14ac:dyDescent="0.2">
      <c r="A43" s="22"/>
      <c r="B43" s="22"/>
      <c r="C43" s="22"/>
      <c r="D43" s="31"/>
      <c r="E43" s="23"/>
      <c r="F43" s="23" t="e">
        <v>#N/A</v>
      </c>
    </row>
    <row r="44" spans="1:6" x14ac:dyDescent="0.2">
      <c r="A44" s="22"/>
      <c r="B44" s="22"/>
      <c r="C44" s="22"/>
      <c r="D44" s="31"/>
      <c r="E44" s="23"/>
      <c r="F44" s="23" t="e">
        <v>#N/A</v>
      </c>
    </row>
    <row r="45" spans="1:6" x14ac:dyDescent="0.2">
      <c r="A45" s="22"/>
      <c r="B45" s="22"/>
      <c r="C45" s="22"/>
      <c r="D45" s="31"/>
      <c r="E45" s="23"/>
      <c r="F45" s="23" t="e">
        <v>#N/A</v>
      </c>
    </row>
    <row r="46" spans="1:6" x14ac:dyDescent="0.2">
      <c r="A46" s="22"/>
      <c r="B46" s="22"/>
      <c r="C46" s="22"/>
      <c r="D46" s="31"/>
      <c r="E46" s="23"/>
      <c r="F46" s="23" t="e">
        <v>#N/A</v>
      </c>
    </row>
    <row r="47" spans="1:6" x14ac:dyDescent="0.2">
      <c r="A47" s="22"/>
      <c r="B47" s="22"/>
      <c r="C47" s="22"/>
      <c r="D47" s="31"/>
      <c r="E47" s="23"/>
      <c r="F47" s="23" t="e">
        <v>#N/A</v>
      </c>
    </row>
    <row r="48" spans="1:6" x14ac:dyDescent="0.2">
      <c r="A48" s="22"/>
      <c r="B48" s="22"/>
      <c r="C48" s="22"/>
      <c r="D48" s="31"/>
      <c r="E48" s="23"/>
      <c r="F48" s="23" t="e">
        <v>#N/A</v>
      </c>
    </row>
    <row r="49" spans="1:6" x14ac:dyDescent="0.2">
      <c r="A49" s="22"/>
      <c r="B49" s="22"/>
      <c r="C49" s="22"/>
      <c r="D49" s="31"/>
      <c r="E49" s="23"/>
      <c r="F49" s="23" t="e">
        <v>#N/A</v>
      </c>
    </row>
    <row r="50" spans="1:6" x14ac:dyDescent="0.2">
      <c r="A50" s="22"/>
      <c r="B50" s="22"/>
      <c r="C50" s="22"/>
      <c r="D50" s="31"/>
      <c r="E50" s="23"/>
      <c r="F50" s="23" t="e">
        <v>#N/A</v>
      </c>
    </row>
    <row r="51" spans="1:6" x14ac:dyDescent="0.2">
      <c r="A51" s="22"/>
      <c r="B51" s="22"/>
      <c r="C51" s="22"/>
      <c r="D51" s="31"/>
      <c r="E51" s="23"/>
      <c r="F51" s="23" t="e">
        <v>#N/A</v>
      </c>
    </row>
    <row r="52" spans="1:6" x14ac:dyDescent="0.2">
      <c r="A52" s="22"/>
      <c r="B52" s="22"/>
      <c r="C52" s="22"/>
      <c r="D52" s="31"/>
      <c r="E52" s="23"/>
      <c r="F52" s="23" t="e">
        <v>#N/A</v>
      </c>
    </row>
    <row r="53" spans="1:6" x14ac:dyDescent="0.2">
      <c r="A53" s="22"/>
      <c r="B53" s="22"/>
      <c r="C53" s="22"/>
      <c r="D53" s="31"/>
      <c r="E53" s="23"/>
      <c r="F53" s="23" t="e">
        <v>#N/A</v>
      </c>
    </row>
    <row r="54" spans="1:6" x14ac:dyDescent="0.2">
      <c r="A54" s="22"/>
      <c r="B54" s="22"/>
      <c r="C54" s="22"/>
      <c r="D54" s="31"/>
      <c r="E54" s="23"/>
      <c r="F54" s="23" t="e">
        <v>#N/A</v>
      </c>
    </row>
    <row r="55" spans="1:6" x14ac:dyDescent="0.2">
      <c r="A55" s="22"/>
      <c r="B55" s="22"/>
      <c r="C55" s="22"/>
      <c r="D55" s="31"/>
      <c r="E55" s="23"/>
      <c r="F55" s="23" t="e">
        <v>#N/A</v>
      </c>
    </row>
    <row r="56" spans="1:6" x14ac:dyDescent="0.2">
      <c r="A56" s="22"/>
      <c r="B56" s="22"/>
      <c r="C56" s="22"/>
      <c r="D56" s="31"/>
      <c r="E56" s="23"/>
      <c r="F56" s="23" t="e">
        <v>#N/A</v>
      </c>
    </row>
    <row r="57" spans="1:6" x14ac:dyDescent="0.2">
      <c r="A57" s="22"/>
      <c r="B57" s="22"/>
      <c r="C57" s="22"/>
      <c r="D57" s="31"/>
      <c r="E57" s="23"/>
      <c r="F57" s="23" t="e">
        <v>#N/A</v>
      </c>
    </row>
    <row r="58" spans="1:6" x14ac:dyDescent="0.2">
      <c r="A58" s="22"/>
      <c r="B58" s="22"/>
      <c r="C58" s="22"/>
      <c r="D58" s="31"/>
      <c r="E58" s="23"/>
      <c r="F58" s="23" t="e">
        <v>#N/A</v>
      </c>
    </row>
    <row r="59" spans="1:6" x14ac:dyDescent="0.2">
      <c r="A59" s="22"/>
      <c r="B59" s="22"/>
      <c r="C59" s="22"/>
      <c r="D59" s="31"/>
      <c r="E59" s="23"/>
      <c r="F59" s="23" t="e">
        <v>#N/A</v>
      </c>
    </row>
    <row r="60" spans="1:6" x14ac:dyDescent="0.2">
      <c r="A60" s="22"/>
      <c r="B60" s="22"/>
      <c r="C60" s="22"/>
      <c r="D60" s="31"/>
      <c r="E60" s="23"/>
      <c r="F60" s="23" t="e">
        <v>#N/A</v>
      </c>
    </row>
    <row r="61" spans="1:6" x14ac:dyDescent="0.2">
      <c r="A61" s="26"/>
      <c r="B61" s="22"/>
      <c r="C61" s="22"/>
      <c r="D61" s="31"/>
      <c r="E61" s="23"/>
      <c r="F61" s="23" t="e">
        <v>#N/A</v>
      </c>
    </row>
    <row r="62" spans="1:6" x14ac:dyDescent="0.2">
      <c r="A62" s="26"/>
      <c r="B62" s="22"/>
      <c r="C62" s="22"/>
      <c r="D62" s="31"/>
      <c r="E62" s="23"/>
      <c r="F62" s="23" t="e">
        <v>#N/A</v>
      </c>
    </row>
    <row r="63" spans="1:6" x14ac:dyDescent="0.2">
      <c r="A63" s="22"/>
      <c r="B63" s="22"/>
      <c r="C63" s="22"/>
      <c r="D63" s="31"/>
      <c r="E63" s="23"/>
      <c r="F63" s="23" t="e">
        <v>#N/A</v>
      </c>
    </row>
    <row r="64" spans="1:6" x14ac:dyDescent="0.2">
      <c r="A64" s="22"/>
      <c r="B64" s="22"/>
      <c r="C64" s="22"/>
      <c r="D64" s="31"/>
      <c r="E64" s="23"/>
      <c r="F64" s="23" t="e">
        <v>#N/A</v>
      </c>
    </row>
    <row r="65" spans="1:6" x14ac:dyDescent="0.2">
      <c r="A65" s="22"/>
      <c r="B65" s="22"/>
      <c r="C65" s="22"/>
      <c r="D65" s="31"/>
      <c r="E65" s="23"/>
      <c r="F65" s="23" t="e">
        <v>#N/A</v>
      </c>
    </row>
    <row r="66" spans="1:6" x14ac:dyDescent="0.2">
      <c r="A66" s="22"/>
      <c r="B66" s="22"/>
      <c r="C66" s="22"/>
      <c r="D66" s="31"/>
      <c r="E66" s="23"/>
      <c r="F66" s="23" t="e">
        <v>#N/A</v>
      </c>
    </row>
    <row r="67" spans="1:6" x14ac:dyDescent="0.2">
      <c r="A67" s="22"/>
      <c r="B67" s="22"/>
      <c r="C67" s="22"/>
      <c r="D67" s="31"/>
      <c r="E67" s="23"/>
      <c r="F67" s="23" t="e">
        <v>#N/A</v>
      </c>
    </row>
    <row r="68" spans="1:6" x14ac:dyDescent="0.2">
      <c r="A68" s="22"/>
      <c r="B68" s="22"/>
      <c r="C68" s="22"/>
      <c r="D68" s="31"/>
      <c r="E68" s="23"/>
      <c r="F68" s="23" t="e">
        <v>#N/A</v>
      </c>
    </row>
    <row r="69" spans="1:6" x14ac:dyDescent="0.2">
      <c r="A69" s="22"/>
      <c r="B69" s="22"/>
      <c r="C69" s="22"/>
      <c r="D69" s="31"/>
      <c r="E69" s="23"/>
      <c r="F69" s="23" t="e">
        <v>#N/A</v>
      </c>
    </row>
    <row r="70" spans="1:6" x14ac:dyDescent="0.2">
      <c r="A70" s="22"/>
      <c r="B70" s="22"/>
      <c r="C70" s="22"/>
      <c r="D70" s="31"/>
      <c r="E70" s="23"/>
      <c r="F70" s="23" t="e">
        <v>#N/A</v>
      </c>
    </row>
    <row r="71" spans="1:6" x14ac:dyDescent="0.2">
      <c r="A71" s="22"/>
      <c r="B71" s="22"/>
      <c r="C71" s="22"/>
      <c r="D71" s="31"/>
      <c r="E71" s="23"/>
      <c r="F71" s="23" t="e">
        <v>#N/A</v>
      </c>
    </row>
    <row r="72" spans="1:6" x14ac:dyDescent="0.2">
      <c r="A72" s="22"/>
      <c r="B72" s="22"/>
      <c r="C72" s="22"/>
      <c r="D72" s="31"/>
      <c r="E72" s="23"/>
      <c r="F72" s="23" t="e">
        <v>#N/A</v>
      </c>
    </row>
    <row r="73" spans="1:6" x14ac:dyDescent="0.2">
      <c r="A73" s="22"/>
      <c r="B73" s="22"/>
      <c r="C73" s="22"/>
      <c r="D73" s="31"/>
      <c r="E73" s="23"/>
      <c r="F73" s="23" t="e">
        <v>#N/A</v>
      </c>
    </row>
    <row r="74" spans="1:6" x14ac:dyDescent="0.2">
      <c r="A74" s="22"/>
      <c r="B74" s="22"/>
      <c r="C74" s="22"/>
      <c r="D74" s="31"/>
      <c r="E74" s="23"/>
      <c r="F74" s="23" t="e">
        <v>#N/A</v>
      </c>
    </row>
    <row r="75" spans="1:6" x14ac:dyDescent="0.2">
      <c r="A75" s="22"/>
      <c r="B75" s="22"/>
      <c r="C75" s="22"/>
      <c r="D75" s="31"/>
      <c r="E75" s="23"/>
      <c r="F75" s="23" t="e">
        <v>#N/A</v>
      </c>
    </row>
    <row r="76" spans="1:6" x14ac:dyDescent="0.2">
      <c r="A76" s="22"/>
      <c r="B76" s="22"/>
      <c r="C76" s="22"/>
      <c r="D76" s="31"/>
      <c r="E76" s="23"/>
      <c r="F76" s="23" t="e">
        <v>#N/A</v>
      </c>
    </row>
    <row r="77" spans="1:6" x14ac:dyDescent="0.2">
      <c r="A77" s="22"/>
      <c r="B77" s="22"/>
      <c r="C77" s="22"/>
      <c r="D77" s="31"/>
      <c r="E77" s="23"/>
      <c r="F77" s="23" t="e">
        <v>#N/A</v>
      </c>
    </row>
    <row r="78" spans="1:6" x14ac:dyDescent="0.2">
      <c r="A78" s="22"/>
      <c r="B78" s="22"/>
      <c r="C78" s="22"/>
      <c r="D78" s="31"/>
      <c r="E78" s="23"/>
      <c r="F78" s="23" t="e">
        <v>#N/A</v>
      </c>
    </row>
    <row r="79" spans="1:6" x14ac:dyDescent="0.2">
      <c r="A79" s="22"/>
      <c r="B79" s="22"/>
      <c r="C79" s="22"/>
      <c r="D79" s="31"/>
      <c r="E79" s="23"/>
      <c r="F79" s="23" t="e">
        <v>#N/A</v>
      </c>
    </row>
    <row r="80" spans="1:6" x14ac:dyDescent="0.2">
      <c r="A80" s="22"/>
      <c r="B80" s="22"/>
      <c r="C80" s="22"/>
      <c r="D80" s="31"/>
      <c r="E80" s="23"/>
      <c r="F80" s="23" t="e">
        <v>#N/A</v>
      </c>
    </row>
    <row r="81" spans="1:6" x14ac:dyDescent="0.2">
      <c r="A81" s="22"/>
      <c r="B81" s="22"/>
      <c r="C81" s="22"/>
      <c r="D81" s="31"/>
      <c r="E81" s="23"/>
      <c r="F81" s="23" t="e">
        <v>#N/A</v>
      </c>
    </row>
    <row r="82" spans="1:6" x14ac:dyDescent="0.2">
      <c r="A82" s="22"/>
      <c r="B82" s="22"/>
      <c r="C82" s="22"/>
      <c r="D82" s="31"/>
      <c r="E82" s="23"/>
      <c r="F82" s="23" t="e">
        <v>#N/A</v>
      </c>
    </row>
  </sheetData>
  <mergeCells count="1">
    <mergeCell ref="A8:F8"/>
  </mergeCells>
  <printOptions horizontalCentered="1"/>
  <pageMargins left="0.78740157480314965" right="0.78740157480314965" top="0.43307086614173229" bottom="0.82677165354330717" header="0.35433070866141736" footer="0.51181102362204722"/>
  <pageSetup paperSize="9" scale="43" orientation="portrait" copies="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theme="8" tint="0.39997558519241921"/>
    <pageSetUpPr fitToPage="1"/>
  </sheetPr>
  <dimension ref="A1:G50"/>
  <sheetViews>
    <sheetView topLeftCell="C1" zoomScale="85" zoomScaleNormal="85" workbookViewId="0">
      <selection activeCell="H1" sqref="H1:O1048576"/>
    </sheetView>
  </sheetViews>
  <sheetFormatPr baseColWidth="10" defaultRowHeight="12.75" x14ac:dyDescent="0.2"/>
  <cols>
    <col min="1" max="1" width="13.5703125" style="7" customWidth="1"/>
    <col min="2" max="2" width="11.42578125" style="7"/>
    <col min="3" max="3" width="5.5703125" style="7" customWidth="1"/>
    <col min="4" max="4" width="47.7109375" style="7" bestFit="1" customWidth="1"/>
    <col min="5" max="5" width="13.7109375" style="7" customWidth="1"/>
    <col min="6" max="7" width="13.7109375" style="9" customWidth="1"/>
    <col min="8" max="16384" width="11.42578125" style="7"/>
  </cols>
  <sheetData>
    <row r="1" spans="1:7" ht="13.5" thickBot="1" x14ac:dyDescent="0.25"/>
    <row r="2" spans="1:7" ht="13.5" thickBot="1" x14ac:dyDescent="0.25">
      <c r="C2" s="10" t="s">
        <v>326</v>
      </c>
      <c r="D2" s="11"/>
      <c r="E2" s="12"/>
      <c r="F2" s="13" t="e">
        <f>VLOOKUP("Total général",Liste_mat_cult,5,FALSE)</f>
        <v>#N/A</v>
      </c>
      <c r="G2" s="13" t="e">
        <f>VLOOKUP("Total général",Liste_mat_cult,6,FALSE)</f>
        <v>#N/A</v>
      </c>
    </row>
    <row r="3" spans="1:7" s="33" customFormat="1" x14ac:dyDescent="0.2">
      <c r="C3" s="34"/>
      <c r="D3" s="34"/>
      <c r="E3" s="35"/>
      <c r="F3" s="36"/>
      <c r="G3" s="36"/>
    </row>
    <row r="4" spans="1:7" ht="15.75" thickBot="1" x14ac:dyDescent="0.35">
      <c r="B4" s="27" t="s">
        <v>327</v>
      </c>
    </row>
    <row r="5" spans="1:7" ht="23.25" thickBot="1" x14ac:dyDescent="0.5">
      <c r="B5" s="43" t="s">
        <v>328</v>
      </c>
      <c r="C5" s="44"/>
      <c r="D5" s="44"/>
      <c r="E5" s="44"/>
      <c r="F5" s="44"/>
      <c r="G5" s="44"/>
    </row>
    <row r="6" spans="1:7" x14ac:dyDescent="0.2">
      <c r="C6" s="7" t="s">
        <v>315</v>
      </c>
      <c r="D6" s="17" t="e">
        <f>#REF!</f>
        <v>#REF!</v>
      </c>
    </row>
    <row r="8" spans="1:7" ht="13.5" thickBot="1" x14ac:dyDescent="0.25"/>
    <row r="9" spans="1:7" ht="45" thickBot="1" x14ac:dyDescent="0.25">
      <c r="B9" s="37" t="s">
        <v>316</v>
      </c>
      <c r="C9" s="19" t="s">
        <v>317</v>
      </c>
      <c r="D9" s="18" t="s">
        <v>318</v>
      </c>
      <c r="E9" s="30" t="s">
        <v>319</v>
      </c>
      <c r="F9" s="21" t="s">
        <v>320</v>
      </c>
      <c r="G9" s="21" t="s">
        <v>321</v>
      </c>
    </row>
    <row r="10" spans="1:7" x14ac:dyDescent="0.2">
      <c r="B10" s="22"/>
      <c r="C10" s="22"/>
      <c r="D10" s="22"/>
      <c r="E10" s="31"/>
      <c r="F10" s="32"/>
      <c r="G10" s="23" t="e">
        <v>#N/A</v>
      </c>
    </row>
    <row r="11" spans="1:7" x14ac:dyDescent="0.2">
      <c r="B11" s="22"/>
      <c r="C11" s="22"/>
      <c r="D11" s="22"/>
      <c r="E11" s="31"/>
      <c r="F11" s="32"/>
      <c r="G11" s="23" t="e">
        <v>#N/A</v>
      </c>
    </row>
    <row r="12" spans="1:7" x14ac:dyDescent="0.2">
      <c r="B12" s="22"/>
      <c r="C12" s="22"/>
      <c r="D12" s="22"/>
      <c r="E12" s="31"/>
      <c r="F12" s="32"/>
      <c r="G12" s="23" t="e">
        <v>#N/A</v>
      </c>
    </row>
    <row r="13" spans="1:7" x14ac:dyDescent="0.2">
      <c r="B13" s="22"/>
      <c r="C13" s="22"/>
      <c r="D13" s="22"/>
      <c r="E13" s="31"/>
      <c r="F13" s="32"/>
      <c r="G13" s="23" t="e">
        <v>#N/A</v>
      </c>
    </row>
    <row r="14" spans="1:7" x14ac:dyDescent="0.2">
      <c r="B14" s="22"/>
      <c r="C14" s="22"/>
      <c r="D14" s="22"/>
      <c r="E14" s="31"/>
      <c r="F14" s="32"/>
      <c r="G14" s="23" t="e">
        <v>#N/A</v>
      </c>
    </row>
    <row r="15" spans="1:7" x14ac:dyDescent="0.2">
      <c r="A15" s="38"/>
      <c r="B15" s="22"/>
      <c r="C15" s="22"/>
      <c r="D15" s="22"/>
      <c r="E15" s="31"/>
      <c r="F15" s="32"/>
      <c r="G15" s="23" t="e">
        <v>#N/A</v>
      </c>
    </row>
    <row r="16" spans="1:7" x14ac:dyDescent="0.2">
      <c r="B16" s="22"/>
      <c r="C16" s="22"/>
      <c r="D16" s="22"/>
      <c r="E16" s="31"/>
      <c r="F16" s="32"/>
      <c r="G16" s="23" t="e">
        <v>#N/A</v>
      </c>
    </row>
    <row r="17" spans="1:7" x14ac:dyDescent="0.2">
      <c r="B17" s="22"/>
      <c r="C17" s="22"/>
      <c r="D17" s="22"/>
      <c r="E17" s="31"/>
      <c r="F17" s="32"/>
      <c r="G17" s="23" t="e">
        <v>#N/A</v>
      </c>
    </row>
    <row r="18" spans="1:7" x14ac:dyDescent="0.2">
      <c r="B18" s="22"/>
      <c r="C18" s="22"/>
      <c r="D18" s="22"/>
      <c r="E18" s="31"/>
      <c r="F18" s="32"/>
      <c r="G18" s="23" t="e">
        <v>#N/A</v>
      </c>
    </row>
    <row r="19" spans="1:7" x14ac:dyDescent="0.2">
      <c r="A19" s="38"/>
      <c r="B19" s="22"/>
      <c r="C19" s="22"/>
      <c r="D19" s="22"/>
      <c r="E19" s="31"/>
      <c r="F19" s="32"/>
      <c r="G19" s="23" t="e">
        <v>#N/A</v>
      </c>
    </row>
    <row r="20" spans="1:7" x14ac:dyDescent="0.2">
      <c r="A20" s="38"/>
      <c r="B20" s="22"/>
      <c r="C20" s="22"/>
      <c r="D20" s="22"/>
      <c r="E20" s="31"/>
      <c r="F20" s="32"/>
      <c r="G20" s="23" t="e">
        <v>#N/A</v>
      </c>
    </row>
    <row r="21" spans="1:7" x14ac:dyDescent="0.2">
      <c r="B21" s="22"/>
      <c r="C21" s="22"/>
      <c r="D21" s="22"/>
      <c r="E21" s="31"/>
      <c r="F21" s="32"/>
      <c r="G21" s="23" t="e">
        <v>#N/A</v>
      </c>
    </row>
    <row r="22" spans="1:7" x14ac:dyDescent="0.2">
      <c r="B22" s="22"/>
      <c r="C22" s="22"/>
      <c r="D22" s="22"/>
      <c r="E22" s="31"/>
      <c r="F22" s="32"/>
      <c r="G22" s="23" t="e">
        <v>#N/A</v>
      </c>
    </row>
    <row r="23" spans="1:7" x14ac:dyDescent="0.2">
      <c r="B23" s="22"/>
      <c r="C23" s="22"/>
      <c r="D23" s="22"/>
      <c r="E23" s="31"/>
      <c r="F23" s="32"/>
      <c r="G23" s="23" t="e">
        <v>#N/A</v>
      </c>
    </row>
    <row r="24" spans="1:7" x14ac:dyDescent="0.2">
      <c r="B24" s="22"/>
      <c r="C24" s="22"/>
      <c r="D24" s="22"/>
      <c r="E24" s="31"/>
      <c r="F24" s="23"/>
      <c r="G24" s="23" t="e">
        <v>#N/A</v>
      </c>
    </row>
    <row r="25" spans="1:7" x14ac:dyDescent="0.2">
      <c r="B25" s="22"/>
      <c r="C25" s="22"/>
      <c r="D25" s="22"/>
      <c r="E25" s="31"/>
      <c r="F25" s="23"/>
      <c r="G25" s="23" t="e">
        <v>#N/A</v>
      </c>
    </row>
    <row r="26" spans="1:7" x14ac:dyDescent="0.2">
      <c r="B26" s="22"/>
      <c r="C26" s="22"/>
      <c r="D26" s="22"/>
      <c r="E26" s="31"/>
      <c r="F26" s="32"/>
      <c r="G26" s="23" t="e">
        <v>#N/A</v>
      </c>
    </row>
    <row r="27" spans="1:7" x14ac:dyDescent="0.2">
      <c r="B27" s="22"/>
      <c r="C27" s="22"/>
      <c r="D27" s="22"/>
      <c r="E27" s="31"/>
      <c r="F27" s="32"/>
      <c r="G27" s="23" t="e">
        <v>#N/A</v>
      </c>
    </row>
    <row r="28" spans="1:7" x14ac:dyDescent="0.2">
      <c r="B28" s="22"/>
      <c r="C28" s="22"/>
      <c r="D28" s="22"/>
      <c r="E28" s="31"/>
      <c r="F28" s="32"/>
      <c r="G28" s="23" t="e">
        <v>#N/A</v>
      </c>
    </row>
    <row r="29" spans="1:7" x14ac:dyDescent="0.2">
      <c r="B29" s="22"/>
      <c r="C29" s="22"/>
      <c r="D29" s="22"/>
      <c r="E29" s="31"/>
      <c r="F29" s="32"/>
      <c r="G29" s="23" t="e">
        <v>#N/A</v>
      </c>
    </row>
    <row r="30" spans="1:7" x14ac:dyDescent="0.2">
      <c r="B30" s="22"/>
      <c r="C30" s="22"/>
      <c r="D30" s="22"/>
      <c r="E30" s="31"/>
      <c r="F30" s="32"/>
      <c r="G30" s="23" t="e">
        <v>#N/A</v>
      </c>
    </row>
    <row r="31" spans="1:7" x14ac:dyDescent="0.2">
      <c r="B31" s="22"/>
      <c r="C31" s="22"/>
      <c r="D31" s="22"/>
      <c r="E31" s="31"/>
      <c r="F31" s="32"/>
      <c r="G31" s="23" t="e">
        <v>#N/A</v>
      </c>
    </row>
    <row r="32" spans="1:7" x14ac:dyDescent="0.2">
      <c r="B32" s="22"/>
      <c r="C32" s="22"/>
      <c r="D32" s="22"/>
      <c r="E32" s="31"/>
      <c r="F32" s="32"/>
      <c r="G32" s="23" t="e">
        <v>#N/A</v>
      </c>
    </row>
    <row r="33" spans="2:7" x14ac:dyDescent="0.2">
      <c r="B33" s="22"/>
      <c r="C33" s="22"/>
      <c r="D33" s="22"/>
      <c r="E33" s="31"/>
      <c r="F33" s="32"/>
      <c r="G33" s="23" t="e">
        <v>#N/A</v>
      </c>
    </row>
    <row r="34" spans="2:7" x14ac:dyDescent="0.2">
      <c r="B34" s="22"/>
      <c r="C34" s="22"/>
      <c r="D34" s="22"/>
      <c r="E34" s="31"/>
      <c r="F34" s="32"/>
      <c r="G34" s="23" t="e">
        <v>#N/A</v>
      </c>
    </row>
    <row r="35" spans="2:7" x14ac:dyDescent="0.2">
      <c r="B35" s="22"/>
      <c r="C35" s="22"/>
      <c r="D35" s="22"/>
      <c r="E35" s="31"/>
      <c r="F35" s="32"/>
      <c r="G35" s="23" t="e">
        <v>#N/A</v>
      </c>
    </row>
    <row r="36" spans="2:7" x14ac:dyDescent="0.2">
      <c r="B36" s="22"/>
      <c r="C36" s="22"/>
      <c r="D36" s="22"/>
      <c r="E36" s="31"/>
      <c r="F36" s="32"/>
      <c r="G36" s="23" t="e">
        <v>#N/A</v>
      </c>
    </row>
    <row r="37" spans="2:7" x14ac:dyDescent="0.2">
      <c r="B37" s="22"/>
      <c r="C37" s="22"/>
      <c r="D37" s="22"/>
      <c r="E37" s="31"/>
      <c r="F37" s="32"/>
      <c r="G37" s="23" t="e">
        <v>#N/A</v>
      </c>
    </row>
    <row r="38" spans="2:7" x14ac:dyDescent="0.2">
      <c r="B38" s="22"/>
      <c r="C38" s="22"/>
      <c r="D38" s="22"/>
      <c r="E38" s="31"/>
      <c r="F38" s="32"/>
      <c r="G38" s="23" t="e">
        <v>#N/A</v>
      </c>
    </row>
    <row r="39" spans="2:7" x14ac:dyDescent="0.2">
      <c r="B39" s="22"/>
      <c r="C39" s="22"/>
      <c r="D39" s="22"/>
      <c r="E39" s="31"/>
      <c r="F39" s="32"/>
      <c r="G39" s="23" t="e">
        <v>#N/A</v>
      </c>
    </row>
    <row r="40" spans="2:7" x14ac:dyDescent="0.2">
      <c r="B40" s="22"/>
      <c r="C40" s="22"/>
      <c r="D40" s="22"/>
      <c r="E40" s="31"/>
      <c r="F40" s="32"/>
      <c r="G40" s="23" t="e">
        <v>#N/A</v>
      </c>
    </row>
    <row r="41" spans="2:7" x14ac:dyDescent="0.2">
      <c r="B41" s="22"/>
      <c r="C41" s="22"/>
      <c r="D41" s="22"/>
      <c r="E41" s="31"/>
      <c r="F41" s="32"/>
      <c r="G41" s="23" t="e">
        <v>#N/A</v>
      </c>
    </row>
    <row r="42" spans="2:7" x14ac:dyDescent="0.2">
      <c r="B42" s="22"/>
      <c r="C42" s="22"/>
      <c r="D42" s="22"/>
      <c r="E42" s="31"/>
      <c r="F42" s="32"/>
      <c r="G42" s="23" t="e">
        <v>#N/A</v>
      </c>
    </row>
    <row r="43" spans="2:7" x14ac:dyDescent="0.2">
      <c r="B43" s="22"/>
      <c r="C43" s="22"/>
      <c r="D43" s="22"/>
      <c r="E43" s="31"/>
      <c r="F43" s="32"/>
      <c r="G43" s="23" t="e">
        <v>#N/A</v>
      </c>
    </row>
    <row r="44" spans="2:7" x14ac:dyDescent="0.2">
      <c r="B44" s="22"/>
      <c r="C44" s="22"/>
      <c r="D44" s="22"/>
      <c r="E44" s="31"/>
      <c r="F44" s="32"/>
      <c r="G44" s="23" t="e">
        <v>#N/A</v>
      </c>
    </row>
    <row r="45" spans="2:7" x14ac:dyDescent="0.2">
      <c r="B45" s="22"/>
      <c r="C45" s="22"/>
      <c r="D45" s="22"/>
      <c r="E45" s="31"/>
      <c r="F45" s="32"/>
      <c r="G45" s="23" t="e">
        <v>#N/A</v>
      </c>
    </row>
    <row r="46" spans="2:7" x14ac:dyDescent="0.2">
      <c r="B46" s="22"/>
      <c r="C46" s="22"/>
      <c r="D46" s="22"/>
      <c r="E46" s="31"/>
      <c r="F46" s="32"/>
      <c r="G46" s="23" t="e">
        <v>#N/A</v>
      </c>
    </row>
    <row r="47" spans="2:7" x14ac:dyDescent="0.2">
      <c r="B47" s="22"/>
      <c r="C47" s="22"/>
      <c r="D47" s="22"/>
      <c r="E47" s="31"/>
      <c r="F47" s="32"/>
      <c r="G47" s="23" t="e">
        <v>#N/A</v>
      </c>
    </row>
    <row r="48" spans="2:7" x14ac:dyDescent="0.2">
      <c r="B48" s="22"/>
      <c r="C48" s="22"/>
      <c r="D48" s="22"/>
      <c r="E48" s="31"/>
      <c r="F48" s="32"/>
      <c r="G48" s="23" t="e">
        <v>#N/A</v>
      </c>
    </row>
    <row r="49" spans="2:7" x14ac:dyDescent="0.2">
      <c r="B49" s="22"/>
      <c r="C49" s="22"/>
      <c r="D49" s="22"/>
      <c r="E49" s="31"/>
      <c r="F49" s="32"/>
      <c r="G49" s="23" t="e">
        <v>#N/A</v>
      </c>
    </row>
    <row r="50" spans="2:7" x14ac:dyDescent="0.2">
      <c r="B50" s="22"/>
      <c r="C50" s="22"/>
      <c r="D50" s="22"/>
      <c r="E50" s="31"/>
      <c r="F50" s="32"/>
      <c r="G50" s="23" t="e">
        <v>#N/A</v>
      </c>
    </row>
  </sheetData>
  <mergeCells count="1">
    <mergeCell ref="B5:G5"/>
  </mergeCells>
  <printOptions horizontalCentered="1"/>
  <pageMargins left="0.78740157480314965" right="0.78740157480314965" top="0.43307086614173229" bottom="0.82677165354330717" header="0.35433070866141736" footer="0.51181102362204722"/>
  <pageSetup paperSize="9" scale="49" fitToHeight="2" orientation="portrait" r:id="rId1"/>
  <headerFooter alignWithMargins="0"/>
  <colBreaks count="1" manualBreakCount="1">
    <brk id="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theme="8" tint="0.39997558519241921"/>
    <pageSetUpPr fitToPage="1"/>
  </sheetPr>
  <dimension ref="B3:G90"/>
  <sheetViews>
    <sheetView zoomScale="85" zoomScaleNormal="85" workbookViewId="0">
      <selection activeCell="I22" sqref="I22"/>
    </sheetView>
  </sheetViews>
  <sheetFormatPr baseColWidth="10" defaultRowHeight="12.75" x14ac:dyDescent="0.2"/>
  <cols>
    <col min="1" max="2" width="11.42578125" style="7"/>
    <col min="3" max="3" width="5.85546875" style="7" customWidth="1"/>
    <col min="4" max="4" width="35.140625" style="7" customWidth="1"/>
    <col min="5" max="5" width="13.7109375" style="15" customWidth="1"/>
    <col min="6" max="7" width="13.7109375" style="9" customWidth="1"/>
    <col min="8" max="16384" width="11.42578125" style="7"/>
  </cols>
  <sheetData>
    <row r="3" spans="2:7" ht="13.5" thickBot="1" x14ac:dyDescent="0.25"/>
    <row r="4" spans="2:7" ht="13.5" thickBot="1" x14ac:dyDescent="0.25">
      <c r="C4" s="10" t="s">
        <v>329</v>
      </c>
      <c r="D4" s="11"/>
      <c r="E4" s="12"/>
      <c r="F4" s="13" t="e">
        <f>VLOOKUP("Total général",liste_mat_div,5,FALSE)</f>
        <v>#N/A</v>
      </c>
      <c r="G4" s="13" t="e">
        <f>VLOOKUP("Total général",liste_mat_div,6,FALSE)</f>
        <v>#N/A</v>
      </c>
    </row>
    <row r="6" spans="2:7" ht="15.75" thickBot="1" x14ac:dyDescent="0.35">
      <c r="B6" s="27" t="s">
        <v>330</v>
      </c>
    </row>
    <row r="7" spans="2:7" ht="23.25" thickBot="1" x14ac:dyDescent="0.5">
      <c r="B7" s="45" t="s">
        <v>331</v>
      </c>
      <c r="C7" s="46"/>
      <c r="D7" s="46"/>
      <c r="E7" s="46"/>
      <c r="F7" s="46"/>
      <c r="G7" s="46"/>
    </row>
    <row r="8" spans="2:7" x14ac:dyDescent="0.2">
      <c r="C8" s="16" t="s">
        <v>315</v>
      </c>
      <c r="D8" s="17" t="e">
        <f>#REF!</f>
        <v>#REF!</v>
      </c>
    </row>
    <row r="9" spans="2:7" x14ac:dyDescent="0.2">
      <c r="D9" s="7" t="s">
        <v>332</v>
      </c>
    </row>
    <row r="11" spans="2:7" ht="13.5" thickBot="1" x14ac:dyDescent="0.25"/>
    <row r="12" spans="2:7" s="40" customFormat="1" ht="45" thickBot="1" x14ac:dyDescent="0.25">
      <c r="B12" s="39" t="s">
        <v>316</v>
      </c>
      <c r="C12" s="19" t="s">
        <v>317</v>
      </c>
      <c r="D12" s="39" t="s">
        <v>318</v>
      </c>
      <c r="E12" s="30" t="s">
        <v>319</v>
      </c>
      <c r="F12" s="21" t="s">
        <v>320</v>
      </c>
      <c r="G12" s="21" t="s">
        <v>321</v>
      </c>
    </row>
    <row r="13" spans="2:7" x14ac:dyDescent="0.2">
      <c r="B13" s="22"/>
      <c r="C13" s="22"/>
      <c r="D13" s="31"/>
      <c r="E13" s="31"/>
      <c r="F13" s="23"/>
      <c r="G13" s="23" t="e">
        <v>#N/A</v>
      </c>
    </row>
    <row r="14" spans="2:7" x14ac:dyDescent="0.2">
      <c r="B14" s="22"/>
      <c r="C14" s="22"/>
      <c r="D14" s="31"/>
      <c r="E14" s="31"/>
      <c r="F14" s="23"/>
      <c r="G14" s="23" t="e">
        <v>#N/A</v>
      </c>
    </row>
    <row r="15" spans="2:7" x14ac:dyDescent="0.2">
      <c r="B15" s="22"/>
      <c r="C15" s="22"/>
      <c r="D15" s="31"/>
      <c r="E15" s="31"/>
      <c r="F15" s="23"/>
      <c r="G15" s="23" t="e">
        <v>#N/A</v>
      </c>
    </row>
    <row r="16" spans="2:7" x14ac:dyDescent="0.2">
      <c r="B16" s="22"/>
      <c r="C16" s="22"/>
      <c r="D16" s="31"/>
      <c r="E16" s="31"/>
      <c r="F16" s="23"/>
      <c r="G16" s="23" t="e">
        <v>#N/A</v>
      </c>
    </row>
    <row r="17" spans="2:7" x14ac:dyDescent="0.2">
      <c r="B17" s="22"/>
      <c r="C17" s="22"/>
      <c r="D17" s="31"/>
      <c r="E17" s="31"/>
      <c r="F17" s="23"/>
      <c r="G17" s="23" t="e">
        <v>#N/A</v>
      </c>
    </row>
    <row r="18" spans="2:7" x14ac:dyDescent="0.2">
      <c r="B18" s="22"/>
      <c r="C18" s="22"/>
      <c r="D18" s="31"/>
      <c r="E18" s="31"/>
      <c r="F18" s="23"/>
      <c r="G18" s="23" t="e">
        <v>#N/A</v>
      </c>
    </row>
    <row r="19" spans="2:7" x14ac:dyDescent="0.2">
      <c r="B19" s="22"/>
      <c r="C19" s="22"/>
      <c r="D19" s="31"/>
      <c r="E19" s="31"/>
      <c r="F19" s="23"/>
      <c r="G19" s="23" t="e">
        <v>#N/A</v>
      </c>
    </row>
    <row r="20" spans="2:7" x14ac:dyDescent="0.2">
      <c r="B20" s="22"/>
      <c r="C20" s="22"/>
      <c r="D20" s="31"/>
      <c r="E20" s="31"/>
      <c r="F20" s="23"/>
      <c r="G20" s="23" t="e">
        <v>#N/A</v>
      </c>
    </row>
    <row r="21" spans="2:7" x14ac:dyDescent="0.2">
      <c r="B21" s="22"/>
      <c r="C21" s="22"/>
      <c r="D21" s="31"/>
      <c r="E21" s="31"/>
      <c r="F21" s="23"/>
      <c r="G21" s="23" t="e">
        <v>#N/A</v>
      </c>
    </row>
    <row r="22" spans="2:7" x14ac:dyDescent="0.2">
      <c r="B22" s="22"/>
      <c r="C22" s="22"/>
      <c r="D22" s="22"/>
      <c r="E22" s="31"/>
      <c r="F22" s="23"/>
      <c r="G22" s="23" t="e">
        <v>#N/A</v>
      </c>
    </row>
    <row r="23" spans="2:7" x14ac:dyDescent="0.2">
      <c r="B23" s="22"/>
      <c r="C23" s="22"/>
      <c r="D23" s="31"/>
      <c r="E23" s="31"/>
      <c r="F23" s="23"/>
      <c r="G23" s="23" t="e">
        <v>#N/A</v>
      </c>
    </row>
    <row r="24" spans="2:7" x14ac:dyDescent="0.2">
      <c r="B24" s="22"/>
      <c r="C24" s="22"/>
      <c r="D24" s="31"/>
      <c r="E24" s="31"/>
      <c r="F24" s="23"/>
      <c r="G24" s="23" t="e">
        <v>#N/A</v>
      </c>
    </row>
    <row r="25" spans="2:7" x14ac:dyDescent="0.2">
      <c r="B25" s="22"/>
      <c r="C25" s="22"/>
      <c r="D25" s="31"/>
      <c r="E25" s="31"/>
      <c r="F25" s="23"/>
      <c r="G25" s="23" t="e">
        <v>#N/A</v>
      </c>
    </row>
    <row r="26" spans="2:7" x14ac:dyDescent="0.2">
      <c r="B26" s="22"/>
      <c r="C26" s="22"/>
      <c r="D26" s="31"/>
      <c r="E26" s="31"/>
      <c r="F26" s="23"/>
      <c r="G26" s="23" t="e">
        <v>#N/A</v>
      </c>
    </row>
    <row r="27" spans="2:7" x14ac:dyDescent="0.2">
      <c r="B27" s="22"/>
      <c r="C27" s="22"/>
      <c r="D27" s="31"/>
      <c r="E27" s="31"/>
      <c r="F27" s="23"/>
      <c r="G27" s="23" t="e">
        <v>#N/A</v>
      </c>
    </row>
    <row r="28" spans="2:7" x14ac:dyDescent="0.2">
      <c r="B28" s="22"/>
      <c r="C28" s="22"/>
      <c r="D28" s="31"/>
      <c r="E28" s="31"/>
      <c r="F28" s="23"/>
      <c r="G28" s="23" t="e">
        <v>#N/A</v>
      </c>
    </row>
    <row r="29" spans="2:7" x14ac:dyDescent="0.2">
      <c r="B29" s="22"/>
      <c r="C29" s="22"/>
      <c r="D29" s="31"/>
      <c r="E29" s="31"/>
      <c r="F29" s="23"/>
      <c r="G29" s="23" t="e">
        <v>#N/A</v>
      </c>
    </row>
    <row r="30" spans="2:7" x14ac:dyDescent="0.2">
      <c r="B30" s="22"/>
      <c r="C30" s="22"/>
      <c r="D30" s="31"/>
      <c r="E30" s="31"/>
      <c r="F30" s="23"/>
      <c r="G30" s="23" t="e">
        <v>#N/A</v>
      </c>
    </row>
    <row r="31" spans="2:7" x14ac:dyDescent="0.2">
      <c r="B31" s="22"/>
      <c r="C31" s="22"/>
      <c r="D31" s="31"/>
      <c r="E31" s="31"/>
      <c r="F31" s="23"/>
      <c r="G31" s="23" t="e">
        <v>#N/A</v>
      </c>
    </row>
    <row r="32" spans="2:7" x14ac:dyDescent="0.2">
      <c r="B32" s="22"/>
      <c r="C32" s="22"/>
      <c r="D32" s="31"/>
      <c r="E32" s="31"/>
      <c r="F32" s="23"/>
      <c r="G32" s="23" t="e">
        <v>#N/A</v>
      </c>
    </row>
    <row r="33" spans="2:7" x14ac:dyDescent="0.2">
      <c r="B33" s="22"/>
      <c r="C33" s="22"/>
      <c r="D33" s="31"/>
      <c r="E33" s="31"/>
      <c r="F33" s="23"/>
      <c r="G33" s="23" t="e">
        <v>#N/A</v>
      </c>
    </row>
    <row r="34" spans="2:7" x14ac:dyDescent="0.2">
      <c r="B34" s="22"/>
      <c r="C34" s="22"/>
      <c r="D34" s="31"/>
      <c r="E34" s="31"/>
      <c r="F34" s="23"/>
      <c r="G34" s="23" t="e">
        <v>#N/A</v>
      </c>
    </row>
    <row r="35" spans="2:7" x14ac:dyDescent="0.2">
      <c r="B35" s="22"/>
      <c r="C35" s="22"/>
      <c r="D35" s="31"/>
      <c r="E35" s="31"/>
      <c r="F35" s="23"/>
      <c r="G35" s="23" t="e">
        <v>#N/A</v>
      </c>
    </row>
    <row r="36" spans="2:7" x14ac:dyDescent="0.2">
      <c r="B36" s="22"/>
      <c r="C36" s="22"/>
      <c r="D36" s="31"/>
      <c r="E36" s="31"/>
      <c r="F36" s="23"/>
      <c r="G36" s="23" t="e">
        <v>#N/A</v>
      </c>
    </row>
    <row r="37" spans="2:7" x14ac:dyDescent="0.2">
      <c r="B37" s="22"/>
      <c r="C37" s="22"/>
      <c r="D37" s="31"/>
      <c r="E37" s="31"/>
      <c r="F37" s="23"/>
      <c r="G37" s="23" t="e">
        <v>#N/A</v>
      </c>
    </row>
    <row r="38" spans="2:7" x14ac:dyDescent="0.2">
      <c r="B38" s="22"/>
      <c r="C38" s="22"/>
      <c r="D38" s="31"/>
      <c r="E38" s="31"/>
      <c r="F38" s="23"/>
      <c r="G38" s="23" t="e">
        <v>#N/A</v>
      </c>
    </row>
    <row r="39" spans="2:7" x14ac:dyDescent="0.2">
      <c r="B39" s="22"/>
      <c r="C39" s="22"/>
      <c r="D39" s="31"/>
      <c r="E39" s="31"/>
      <c r="F39" s="23"/>
      <c r="G39" s="23" t="e">
        <v>#N/A</v>
      </c>
    </row>
    <row r="40" spans="2:7" x14ac:dyDescent="0.2">
      <c r="B40" s="22"/>
      <c r="C40" s="22"/>
      <c r="D40" s="31"/>
      <c r="E40" s="31"/>
      <c r="F40" s="23"/>
      <c r="G40" s="23" t="e">
        <v>#N/A</v>
      </c>
    </row>
    <row r="41" spans="2:7" x14ac:dyDescent="0.2">
      <c r="B41" s="22"/>
      <c r="C41" s="22"/>
      <c r="D41" s="31"/>
      <c r="E41" s="31"/>
      <c r="F41" s="23"/>
      <c r="G41" s="23" t="e">
        <v>#N/A</v>
      </c>
    </row>
    <row r="42" spans="2:7" x14ac:dyDescent="0.2">
      <c r="B42" s="22"/>
      <c r="C42" s="22"/>
      <c r="D42" s="31"/>
      <c r="E42" s="31"/>
      <c r="F42" s="23"/>
      <c r="G42" s="23" t="e">
        <v>#N/A</v>
      </c>
    </row>
    <row r="43" spans="2:7" x14ac:dyDescent="0.2">
      <c r="B43" s="22"/>
      <c r="C43" s="22"/>
      <c r="D43" s="31"/>
      <c r="E43" s="31"/>
      <c r="F43" s="23"/>
      <c r="G43" s="23" t="e">
        <v>#N/A</v>
      </c>
    </row>
    <row r="44" spans="2:7" x14ac:dyDescent="0.2">
      <c r="B44" s="22"/>
      <c r="C44" s="22"/>
      <c r="D44" s="31"/>
      <c r="E44" s="31"/>
      <c r="F44" s="23"/>
      <c r="G44" s="23" t="e">
        <v>#N/A</v>
      </c>
    </row>
    <row r="45" spans="2:7" x14ac:dyDescent="0.2">
      <c r="B45" s="22"/>
      <c r="C45" s="22"/>
      <c r="D45" s="31"/>
      <c r="E45" s="31"/>
      <c r="F45" s="23"/>
      <c r="G45" s="23" t="e">
        <v>#N/A</v>
      </c>
    </row>
    <row r="46" spans="2:7" x14ac:dyDescent="0.2">
      <c r="B46" s="22"/>
      <c r="C46" s="22"/>
      <c r="D46" s="31"/>
      <c r="E46" s="31"/>
      <c r="F46" s="23"/>
      <c r="G46" s="23" t="e">
        <v>#N/A</v>
      </c>
    </row>
    <row r="47" spans="2:7" x14ac:dyDescent="0.2">
      <c r="B47" s="22"/>
      <c r="C47" s="22"/>
      <c r="D47" s="31"/>
      <c r="E47" s="31"/>
      <c r="F47" s="23"/>
      <c r="G47" s="23" t="e">
        <v>#N/A</v>
      </c>
    </row>
    <row r="48" spans="2:7" x14ac:dyDescent="0.2">
      <c r="B48" s="22"/>
      <c r="C48" s="22"/>
      <c r="D48" s="31"/>
      <c r="E48" s="31"/>
      <c r="F48" s="23"/>
      <c r="G48" s="23" t="e">
        <v>#N/A</v>
      </c>
    </row>
    <row r="49" spans="2:7" x14ac:dyDescent="0.2">
      <c r="B49" s="22"/>
      <c r="C49" s="22"/>
      <c r="D49" s="31"/>
      <c r="E49" s="31"/>
      <c r="F49" s="23"/>
      <c r="G49" s="23" t="e">
        <v>#N/A</v>
      </c>
    </row>
    <row r="50" spans="2:7" x14ac:dyDescent="0.2">
      <c r="B50" s="22"/>
      <c r="C50" s="22"/>
      <c r="D50" s="31"/>
      <c r="E50" s="31"/>
      <c r="F50" s="23"/>
      <c r="G50" s="23" t="e">
        <v>#N/A</v>
      </c>
    </row>
    <row r="51" spans="2:7" x14ac:dyDescent="0.2">
      <c r="B51" s="22"/>
      <c r="C51" s="22"/>
      <c r="D51" s="31"/>
      <c r="E51" s="31"/>
      <c r="F51" s="23"/>
      <c r="G51" s="23" t="e">
        <v>#N/A</v>
      </c>
    </row>
    <row r="52" spans="2:7" x14ac:dyDescent="0.2">
      <c r="B52" s="22"/>
      <c r="C52" s="22"/>
      <c r="D52" s="31"/>
      <c r="E52" s="31"/>
      <c r="F52" s="23"/>
      <c r="G52" s="23" t="e">
        <v>#N/A</v>
      </c>
    </row>
    <row r="53" spans="2:7" x14ac:dyDescent="0.2">
      <c r="B53" s="22"/>
      <c r="C53" s="22"/>
      <c r="D53" s="31"/>
      <c r="E53" s="31"/>
      <c r="F53" s="23"/>
      <c r="G53" s="23" t="e">
        <v>#N/A</v>
      </c>
    </row>
    <row r="54" spans="2:7" x14ac:dyDescent="0.2">
      <c r="B54" s="22"/>
      <c r="C54" s="22"/>
      <c r="D54" s="31"/>
      <c r="E54" s="31"/>
      <c r="F54" s="23"/>
      <c r="G54" s="23" t="e">
        <v>#N/A</v>
      </c>
    </row>
    <row r="55" spans="2:7" x14ac:dyDescent="0.2">
      <c r="B55" s="22"/>
      <c r="C55" s="22"/>
      <c r="D55" s="31"/>
      <c r="E55" s="31"/>
      <c r="F55" s="23"/>
      <c r="G55" s="23" t="e">
        <v>#N/A</v>
      </c>
    </row>
    <row r="56" spans="2:7" x14ac:dyDescent="0.2">
      <c r="B56" s="22"/>
      <c r="C56" s="22"/>
      <c r="D56" s="31"/>
      <c r="E56" s="31"/>
      <c r="F56" s="23"/>
      <c r="G56" s="23" t="e">
        <v>#N/A</v>
      </c>
    </row>
    <row r="57" spans="2:7" x14ac:dyDescent="0.2">
      <c r="B57" s="22"/>
      <c r="C57" s="22"/>
      <c r="D57" s="31"/>
      <c r="E57" s="31"/>
      <c r="F57" s="23"/>
      <c r="G57" s="23" t="e">
        <v>#N/A</v>
      </c>
    </row>
    <row r="58" spans="2:7" x14ac:dyDescent="0.2">
      <c r="B58" s="22"/>
      <c r="C58" s="22"/>
      <c r="D58" s="31"/>
      <c r="E58" s="31"/>
      <c r="F58" s="23"/>
      <c r="G58" s="23" t="e">
        <v>#N/A</v>
      </c>
    </row>
    <row r="59" spans="2:7" x14ac:dyDescent="0.2">
      <c r="B59" s="22"/>
      <c r="C59" s="22"/>
      <c r="D59" s="31"/>
      <c r="E59" s="31"/>
      <c r="F59" s="23"/>
      <c r="G59" s="23" t="e">
        <v>#N/A</v>
      </c>
    </row>
    <row r="60" spans="2:7" x14ac:dyDescent="0.2">
      <c r="B60" s="22"/>
      <c r="C60" s="22"/>
      <c r="D60" s="31"/>
      <c r="E60" s="31"/>
      <c r="F60" s="23"/>
      <c r="G60" s="23" t="e">
        <v>#N/A</v>
      </c>
    </row>
    <row r="61" spans="2:7" x14ac:dyDescent="0.2">
      <c r="B61" s="22"/>
      <c r="C61" s="22"/>
      <c r="D61" s="31"/>
      <c r="E61" s="31"/>
      <c r="F61" s="23"/>
      <c r="G61" s="23" t="e">
        <v>#N/A</v>
      </c>
    </row>
    <row r="62" spans="2:7" x14ac:dyDescent="0.2">
      <c r="B62" s="22"/>
      <c r="C62" s="22"/>
      <c r="D62" s="31"/>
      <c r="E62" s="31"/>
      <c r="F62" s="23"/>
      <c r="G62" s="23" t="e">
        <v>#N/A</v>
      </c>
    </row>
    <row r="63" spans="2:7" x14ac:dyDescent="0.2">
      <c r="B63" s="22"/>
      <c r="C63" s="22"/>
      <c r="D63" s="31"/>
      <c r="E63" s="31"/>
      <c r="F63" s="23"/>
      <c r="G63" s="23" t="e">
        <v>#N/A</v>
      </c>
    </row>
    <row r="64" spans="2:7" x14ac:dyDescent="0.2">
      <c r="B64" s="22"/>
      <c r="C64" s="22"/>
      <c r="D64" s="31"/>
      <c r="E64" s="31"/>
      <c r="F64" s="23"/>
      <c r="G64" s="23" t="e">
        <v>#N/A</v>
      </c>
    </row>
    <row r="65" spans="2:7" x14ac:dyDescent="0.2">
      <c r="B65" s="22"/>
      <c r="C65" s="22"/>
      <c r="D65" s="31"/>
      <c r="E65" s="31"/>
      <c r="F65" s="23"/>
      <c r="G65" s="23" t="e">
        <v>#N/A</v>
      </c>
    </row>
    <row r="66" spans="2:7" x14ac:dyDescent="0.2">
      <c r="B66" s="22"/>
      <c r="C66" s="22"/>
      <c r="D66" s="31"/>
      <c r="E66" s="31"/>
      <c r="F66" s="23"/>
      <c r="G66" s="23" t="e">
        <v>#N/A</v>
      </c>
    </row>
    <row r="67" spans="2:7" x14ac:dyDescent="0.2">
      <c r="B67" s="22"/>
      <c r="C67" s="22"/>
      <c r="D67" s="31"/>
      <c r="E67" s="31"/>
      <c r="F67" s="23"/>
      <c r="G67" s="23" t="e">
        <v>#N/A</v>
      </c>
    </row>
    <row r="68" spans="2:7" x14ac:dyDescent="0.2">
      <c r="B68" s="22"/>
      <c r="C68" s="22"/>
      <c r="D68" s="31"/>
      <c r="E68" s="31"/>
      <c r="F68" s="23"/>
      <c r="G68" s="23" t="e">
        <v>#N/A</v>
      </c>
    </row>
    <row r="69" spans="2:7" x14ac:dyDescent="0.2">
      <c r="B69" s="22"/>
      <c r="C69" s="22"/>
      <c r="D69" s="31"/>
      <c r="E69" s="31"/>
      <c r="F69" s="23"/>
      <c r="G69" s="23" t="e">
        <v>#N/A</v>
      </c>
    </row>
    <row r="70" spans="2:7" x14ac:dyDescent="0.2">
      <c r="B70" s="22"/>
      <c r="C70" s="22"/>
      <c r="D70" s="31"/>
      <c r="E70" s="31"/>
      <c r="F70" s="23"/>
      <c r="G70" s="23" t="e">
        <v>#N/A</v>
      </c>
    </row>
    <row r="71" spans="2:7" x14ac:dyDescent="0.2">
      <c r="B71" s="22"/>
      <c r="C71" s="22"/>
      <c r="D71" s="31"/>
      <c r="E71" s="31"/>
      <c r="F71" s="23"/>
      <c r="G71" s="23" t="e">
        <v>#N/A</v>
      </c>
    </row>
    <row r="72" spans="2:7" x14ac:dyDescent="0.2">
      <c r="B72" s="22"/>
      <c r="C72" s="22"/>
      <c r="D72" s="31"/>
      <c r="E72" s="31"/>
      <c r="F72" s="23"/>
      <c r="G72" s="23" t="e">
        <v>#N/A</v>
      </c>
    </row>
    <row r="73" spans="2:7" x14ac:dyDescent="0.2">
      <c r="B73" s="22"/>
      <c r="C73" s="22"/>
      <c r="D73" s="31"/>
      <c r="E73" s="31"/>
      <c r="F73" s="23"/>
      <c r="G73" s="23" t="e">
        <v>#N/A</v>
      </c>
    </row>
    <row r="74" spans="2:7" x14ac:dyDescent="0.2">
      <c r="B74" s="22"/>
      <c r="C74" s="22"/>
      <c r="D74" s="31"/>
      <c r="E74" s="31"/>
      <c r="F74" s="23"/>
      <c r="G74" s="23" t="e">
        <v>#N/A</v>
      </c>
    </row>
    <row r="75" spans="2:7" x14ac:dyDescent="0.2">
      <c r="B75" s="22"/>
      <c r="C75" s="22"/>
      <c r="D75" s="31"/>
      <c r="E75" s="31"/>
      <c r="F75" s="23"/>
      <c r="G75" s="23" t="e">
        <v>#N/A</v>
      </c>
    </row>
    <row r="76" spans="2:7" x14ac:dyDescent="0.2">
      <c r="B76" s="22"/>
      <c r="C76" s="22"/>
      <c r="D76" s="31"/>
      <c r="E76" s="31"/>
      <c r="F76" s="23"/>
      <c r="G76" s="23" t="e">
        <v>#N/A</v>
      </c>
    </row>
    <row r="77" spans="2:7" x14ac:dyDescent="0.2">
      <c r="B77" s="22"/>
      <c r="C77" s="22"/>
      <c r="D77" s="31"/>
      <c r="E77" s="31"/>
      <c r="F77" s="23"/>
      <c r="G77" s="23" t="e">
        <v>#N/A</v>
      </c>
    </row>
    <row r="78" spans="2:7" x14ac:dyDescent="0.2">
      <c r="B78" s="22"/>
      <c r="C78" s="22"/>
      <c r="D78" s="31"/>
      <c r="E78" s="31"/>
      <c r="F78" s="23"/>
      <c r="G78" s="23" t="e">
        <v>#N/A</v>
      </c>
    </row>
    <row r="79" spans="2:7" x14ac:dyDescent="0.2">
      <c r="B79" s="22"/>
      <c r="C79" s="22"/>
      <c r="D79" s="31"/>
      <c r="E79" s="31"/>
      <c r="F79" s="23"/>
      <c r="G79" s="23" t="e">
        <v>#N/A</v>
      </c>
    </row>
    <row r="80" spans="2:7" x14ac:dyDescent="0.2">
      <c r="B80" s="22"/>
      <c r="C80" s="22"/>
      <c r="D80" s="31"/>
      <c r="E80" s="31"/>
      <c r="F80" s="23"/>
      <c r="G80" s="23" t="e">
        <v>#N/A</v>
      </c>
    </row>
    <row r="81" spans="2:7" x14ac:dyDescent="0.2">
      <c r="B81" s="22"/>
      <c r="C81" s="22"/>
      <c r="D81" s="31"/>
      <c r="E81" s="31"/>
      <c r="F81" s="23"/>
      <c r="G81" s="23" t="e">
        <v>#N/A</v>
      </c>
    </row>
    <row r="82" spans="2:7" x14ac:dyDescent="0.2">
      <c r="B82" s="22"/>
      <c r="C82" s="22"/>
      <c r="D82" s="31"/>
      <c r="E82" s="31"/>
      <c r="F82" s="23"/>
      <c r="G82" s="23" t="e">
        <v>#N/A</v>
      </c>
    </row>
    <row r="83" spans="2:7" x14ac:dyDescent="0.2">
      <c r="B83" s="22"/>
      <c r="C83" s="22"/>
      <c r="D83" s="31"/>
      <c r="E83" s="31"/>
      <c r="F83" s="23"/>
      <c r="G83" s="23" t="e">
        <v>#N/A</v>
      </c>
    </row>
    <row r="84" spans="2:7" x14ac:dyDescent="0.2">
      <c r="B84" s="22"/>
      <c r="C84" s="22"/>
      <c r="D84" s="31"/>
      <c r="E84" s="31"/>
      <c r="F84" s="23"/>
      <c r="G84" s="23" t="e">
        <v>#N/A</v>
      </c>
    </row>
    <row r="85" spans="2:7" x14ac:dyDescent="0.2">
      <c r="B85" s="22"/>
      <c r="C85" s="22"/>
      <c r="D85" s="31"/>
      <c r="E85" s="31"/>
      <c r="F85" s="23"/>
      <c r="G85" s="23" t="e">
        <v>#N/A</v>
      </c>
    </row>
    <row r="86" spans="2:7" x14ac:dyDescent="0.2">
      <c r="B86" s="22"/>
      <c r="C86" s="22"/>
      <c r="D86" s="31"/>
      <c r="E86" s="31"/>
      <c r="F86" s="23"/>
      <c r="G86" s="23" t="e">
        <v>#N/A</v>
      </c>
    </row>
    <row r="87" spans="2:7" x14ac:dyDescent="0.2">
      <c r="B87" s="22"/>
      <c r="C87" s="22"/>
      <c r="D87" s="31"/>
      <c r="E87" s="31"/>
      <c r="F87" s="23"/>
      <c r="G87" s="23" t="e">
        <v>#N/A</v>
      </c>
    </row>
    <row r="88" spans="2:7" x14ac:dyDescent="0.2">
      <c r="B88" s="22"/>
      <c r="C88" s="22"/>
      <c r="D88" s="31"/>
      <c r="E88" s="31"/>
      <c r="F88" s="23"/>
      <c r="G88" s="23" t="e">
        <v>#N/A</v>
      </c>
    </row>
    <row r="89" spans="2:7" x14ac:dyDescent="0.2">
      <c r="B89" s="22"/>
      <c r="C89" s="22"/>
      <c r="D89" s="31"/>
      <c r="E89" s="31"/>
      <c r="F89" s="23"/>
      <c r="G89" s="23" t="e">
        <v>#N/A</v>
      </c>
    </row>
    <row r="90" spans="2:7" x14ac:dyDescent="0.2">
      <c r="B90" s="22"/>
      <c r="C90" s="22"/>
      <c r="D90" s="31"/>
      <c r="E90" s="31"/>
      <c r="F90" s="23"/>
      <c r="G90" s="23" t="e">
        <v>#N/A</v>
      </c>
    </row>
  </sheetData>
  <mergeCells count="1">
    <mergeCell ref="B7:G7"/>
  </mergeCells>
  <printOptions horizontalCentered="1"/>
  <pageMargins left="0.78740157480314965" right="0.78740157480314965" top="0.43307086614173229" bottom="0.82677165354330717" header="0.35433070866141736" footer="0.51181102362204722"/>
  <pageSetup paperSize="9" scale="42" fitToHeight="2" orientation="portrait" copies="4" r:id="rId1"/>
  <headerFooter alignWithMargins="0"/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IMMOS</vt:lpstr>
      <vt:lpstr>Bâtiment</vt:lpstr>
      <vt:lpstr>matériel élevage</vt:lpstr>
      <vt:lpstr>matériel cultures</vt:lpstr>
      <vt:lpstr>matériel divers</vt:lpstr>
      <vt:lpstr>Bâtiment!Base_de_donnees</vt:lpstr>
      <vt:lpstr>liste_bat</vt:lpstr>
      <vt:lpstr>Liste_mat_cult</vt:lpstr>
      <vt:lpstr>liste_mat_div</vt:lpstr>
      <vt:lpstr>liste_mat_élev</vt:lpstr>
      <vt:lpstr>Bâtiment!Zone_d_impression</vt:lpstr>
      <vt:lpstr>'matériel cultures'!Zone_d_impression</vt:lpstr>
      <vt:lpstr>'matériel divers'!Zone_d_impression</vt:lpstr>
      <vt:lpstr>'matériel élevage'!Zone_d_impression</vt:lpstr>
    </vt:vector>
  </TitlesOfParts>
  <Company>CHAMBRE D'AGRICULTURE DE BRETAGNE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 Gwenole</dc:creator>
  <cp:lastModifiedBy>MELL Gwenole</cp:lastModifiedBy>
  <dcterms:created xsi:type="dcterms:W3CDTF">2014-03-11T09:08:41Z</dcterms:created>
  <dcterms:modified xsi:type="dcterms:W3CDTF">2014-03-12T10:32:06Z</dcterms:modified>
</cp:coreProperties>
</file>