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8915" windowHeight="12015" activeTab="1"/>
  </bookViews>
  <sheets>
    <sheet name="Fiche de coût" sheetId="2" r:id="rId1"/>
    <sheet name="Synthèse" sheetId="1" r:id="rId2"/>
    <sheet name="Budjet" sheetId="3" r:id="rId3"/>
  </sheets>
  <definedNames>
    <definedName name="_xlnm.Print_Area" localSheetId="0">'Fiche de coût'!$A$1:$N$37</definedName>
  </definedNames>
  <calcPr calcId="144525"/>
</workbook>
</file>

<file path=xl/calcChain.xml><?xml version="1.0" encoding="utf-8"?>
<calcChain xmlns="http://schemas.openxmlformats.org/spreadsheetml/2006/main">
  <c r="C4" i="1" l="1"/>
  <c r="A39" i="3" l="1"/>
  <c r="A36" i="3"/>
  <c r="C33" i="3"/>
  <c r="A30" i="3"/>
  <c r="A27" i="3"/>
  <c r="C23" i="3"/>
  <c r="A20" i="3"/>
  <c r="A17" i="3"/>
  <c r="A13" i="3"/>
  <c r="A7" i="3"/>
  <c r="L35" i="2" l="1"/>
  <c r="L33" i="2"/>
  <c r="L36" i="2" l="1"/>
  <c r="L34" i="2"/>
  <c r="H36" i="2"/>
  <c r="H35" i="2"/>
  <c r="H34" i="2"/>
  <c r="H33" i="2"/>
  <c r="W4" i="1"/>
  <c r="B38" i="3" s="1"/>
  <c r="V4" i="1"/>
  <c r="C35" i="3" s="1"/>
  <c r="U4" i="1"/>
  <c r="C34" i="3" s="1"/>
  <c r="T4" i="1"/>
  <c r="S4" i="1"/>
  <c r="B29" i="3" s="1"/>
  <c r="R4" i="1"/>
  <c r="B26" i="3" s="1"/>
  <c r="C26" i="3" s="1"/>
  <c r="Q4" i="1"/>
  <c r="B25" i="3" s="1"/>
  <c r="C25" i="3" s="1"/>
  <c r="P4" i="1"/>
  <c r="B24" i="3" s="1"/>
  <c r="C24" i="3" s="1"/>
  <c r="O4" i="1"/>
  <c r="B22" i="3" s="1"/>
  <c r="N4" i="1"/>
  <c r="B19" i="3" s="1"/>
  <c r="M4" i="1"/>
  <c r="B16" i="3" s="1"/>
  <c r="C16" i="3" s="1"/>
  <c r="L4" i="1"/>
  <c r="B15" i="3" s="1"/>
  <c r="K4" i="1"/>
  <c r="B12" i="3" s="1"/>
  <c r="C12" i="3" s="1"/>
  <c r="J4" i="1"/>
  <c r="B11" i="3" s="1"/>
  <c r="C11" i="3" s="1"/>
  <c r="I4" i="1"/>
  <c r="B10" i="3" s="1"/>
  <c r="C10" i="3" s="1"/>
  <c r="H4" i="1"/>
  <c r="B9" i="3" s="1"/>
  <c r="G4" i="1"/>
  <c r="B6" i="3" s="1"/>
  <c r="C6" i="3" s="1"/>
  <c r="F4" i="1"/>
  <c r="B5" i="3" s="1"/>
  <c r="C5" i="3" s="1"/>
  <c r="E4" i="1"/>
  <c r="C4" i="3" s="1"/>
  <c r="D4" i="1"/>
  <c r="C3" i="3" s="1"/>
  <c r="B2" i="3"/>
  <c r="X3" i="1"/>
  <c r="X2" i="1"/>
  <c r="B39" i="3" l="1"/>
  <c r="C39" i="3" s="1"/>
  <c r="C38" i="3"/>
  <c r="B33" i="3"/>
  <c r="B32" i="3"/>
  <c r="B30" i="3"/>
  <c r="C30" i="3" s="1"/>
  <c r="C29" i="3"/>
  <c r="B27" i="3"/>
  <c r="C22" i="3"/>
  <c r="C27" i="3" s="1"/>
  <c r="B20" i="3"/>
  <c r="C20" i="3" s="1"/>
  <c r="C19" i="3"/>
  <c r="B17" i="3"/>
  <c r="C17" i="3" s="1"/>
  <c r="C15" i="3"/>
  <c r="B13" i="3"/>
  <c r="C13" i="3" s="1"/>
  <c r="C9" i="3"/>
  <c r="B7" i="3"/>
  <c r="C7" i="3" s="1"/>
  <c r="C2" i="3"/>
  <c r="X4" i="1"/>
  <c r="B36" i="3" l="1"/>
  <c r="C36" i="3" s="1"/>
  <c r="C32" i="3"/>
</calcChain>
</file>

<file path=xl/comments1.xml><?xml version="1.0" encoding="utf-8"?>
<comments xmlns="http://schemas.openxmlformats.org/spreadsheetml/2006/main">
  <authors>
    <author>fournier stephane</author>
  </authors>
  <commentList>
    <comment ref="C4" authorId="0">
      <text>
        <r>
          <rPr>
            <b/>
            <sz val="9"/>
            <color indexed="10"/>
            <rFont val="Tahoma"/>
            <family val="2"/>
          </rPr>
          <t>le total ne s'effectue pas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<sst xmlns="http://schemas.openxmlformats.org/spreadsheetml/2006/main" count="97" uniqueCount="70">
  <si>
    <t>Nom du Site</t>
  </si>
  <si>
    <t>Adresse</t>
  </si>
  <si>
    <t>A2S Paris Est</t>
  </si>
  <si>
    <t>3, impasse nationale</t>
  </si>
  <si>
    <t>3, rue Galilée</t>
  </si>
  <si>
    <t>RH - Service Sécurité</t>
  </si>
  <si>
    <t>Solde</t>
  </si>
  <si>
    <t>606.3 - 1 - Fourniture contrôle d'accès (badges, cartouches impression, zip, porte-badge…)</t>
  </si>
  <si>
    <t>606.3 - 2 - Fourniture et reproduction de clés</t>
  </si>
  <si>
    <t>606.3 - 3 - Fourniture de consommables de secourisme pour les trousses de secours et DSA.</t>
  </si>
  <si>
    <t>606.3 - 4 - Fourniture de signalétiques pour armoires électriques, consignes, équipement de sécurité, balisage.</t>
  </si>
  <si>
    <t>606.3 - 5 - Extincteurs et plans d'évacuation</t>
  </si>
  <si>
    <t>615.2 - 1 - Levée des observations émises par les bureaux de contrôle et levée des réserves suite à la maintenance préventive de l'éclairage sécurité.</t>
  </si>
  <si>
    <t>615.2 - 2 - Levée des observations suite à maintenance préventive des moyens de secours et désenfumage.</t>
  </si>
  <si>
    <t>615.2 - 3 - Maintenance curative des systèmes anti-intrusion, contrôle d'accès et vidéosurveillance.</t>
  </si>
  <si>
    <t>615.2 - 4 - Maintenance curative serrurerie (barre anti-panique, serrure sécurisée, portail).</t>
  </si>
  <si>
    <t>615.68 - 1 - Vérifications périodiques réalisées par un technicien compétent des moyens de secours (extincteurs, désenfumage), SSI et équipement d'alarmes.</t>
  </si>
  <si>
    <t>615.68 - 2 - Contrat de maintenance des systèmes anti-intrusion, contrôle d'accès et vidéosurveillance.</t>
  </si>
  <si>
    <t>622.61 - Vérifications périodiques règlementaires électricité, triennale SSI cat. A&amp;B, désenfumage associé à un SSI de cat. A&amp;B, chauffage, ventilation, gaz, ascenseur, monte-charges et portails.</t>
  </si>
  <si>
    <t>628.5 - 1 - Gardiennage récurrent des sites sensibles et gardiennage ponctuel.</t>
  </si>
  <si>
    <t>628.5 - 2 - Arbitrage DG de - 400 000€ sur le gardiennage.</t>
  </si>
  <si>
    <t>628.5 - 3 - Gardiennage Pluton en journée.</t>
  </si>
  <si>
    <t>628.5 - 4 - Forfait de télésurveillance (Trim)</t>
  </si>
  <si>
    <t>628.5 - 5 - Levée de doute.</t>
  </si>
  <si>
    <t>628.61 - Formation SST</t>
  </si>
  <si>
    <t>218.1 - 1 - Equipement en vidéosurveillance de 30 sites (caméras + moniteurs) : 4,7K€ par site</t>
  </si>
  <si>
    <t>218.1 - 2 - Arbitrage DG de -105 k€</t>
  </si>
  <si>
    <t>218.1 - 3 - Equipement complémentaires de gestion des accès : visiophonie, contrôle d'accès, alarmes anti-intrusion Synchronic.</t>
  </si>
  <si>
    <t>218.1 - 4 - Système sécurité incendie 4 sites : 5k€ par site.</t>
  </si>
  <si>
    <t>218.8 - Remplacement éventuel pour matériel en panne.</t>
  </si>
  <si>
    <t>Nom du Site :</t>
  </si>
  <si>
    <t>Adresse :</t>
  </si>
  <si>
    <t>Superficie :</t>
  </si>
  <si>
    <t>Info/site :</t>
  </si>
  <si>
    <t>Coût d'entretien et de maintenance</t>
  </si>
  <si>
    <t>606.3</t>
  </si>
  <si>
    <t>606.3 - 1</t>
  </si>
  <si>
    <t>606.3 - 2</t>
  </si>
  <si>
    <t>606.3 - 3</t>
  </si>
  <si>
    <t>606.3 - 4</t>
  </si>
  <si>
    <t>606.3 - 5</t>
  </si>
  <si>
    <t>615.2 - 1</t>
  </si>
  <si>
    <t>615.2 - 2</t>
  </si>
  <si>
    <t>218.8</t>
  </si>
  <si>
    <t>218.1 - 4</t>
  </si>
  <si>
    <t>218.1 - 3</t>
  </si>
  <si>
    <t>218.1 - 1</t>
  </si>
  <si>
    <t>628.61</t>
  </si>
  <si>
    <t>628.5 - 5</t>
  </si>
  <si>
    <t>628.5 - 4</t>
  </si>
  <si>
    <t>628.5 - 3</t>
  </si>
  <si>
    <t>628.5 - 1</t>
  </si>
  <si>
    <t>615.2 - 3</t>
  </si>
  <si>
    <t>615.2 - 4</t>
  </si>
  <si>
    <t>615.68 - 1</t>
  </si>
  <si>
    <t>615.68 - 2</t>
  </si>
  <si>
    <t>622.61</t>
  </si>
  <si>
    <t>Budget 2017</t>
  </si>
  <si>
    <t>Dépenses 2017</t>
  </si>
  <si>
    <t>615.2</t>
  </si>
  <si>
    <t>615.68</t>
  </si>
  <si>
    <t>628.5</t>
  </si>
  <si>
    <t>218.1</t>
  </si>
  <si>
    <t>TOTAL par compte :</t>
  </si>
  <si>
    <t>Fiche de Coût - Année 2017</t>
  </si>
  <si>
    <t>Niveau(x) occupé(s) :</t>
  </si>
  <si>
    <t>Entitées :</t>
  </si>
  <si>
    <t>TOTAL</t>
  </si>
  <si>
    <t>Date derniere saisie</t>
  </si>
  <si>
    <t xml:space="preserve"> 200,25 €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</si>
</sst>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0#&quot; &quot;##&quot; &quot;##&quot; &quot;##&quot; &quot;##"/>
    <numFmt numFmtId="166" formatCode="#,##0.00\ \€"/>
    <numFmt numFmtId="167" formatCode="#,##0.00\€"/>
    <numFmt numFmtId="168" formatCode="#,##\ 0.00\ \€"/>
  </numFmts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indexed="12"/>
      <name val="Arial"/>
      <family val="2"/>
    </font>
    <font>
      <b/>
      <i/>
      <sz val="14"/>
      <color indexed="48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sz val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9"/>
      <color indexed="10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3" fillId="2" borderId="1" xfId="0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0" fillId="0" borderId="0" xfId="0" applyNumberFormat="1" applyBorder="1"/>
    <xf numFmtId="0" fontId="0" fillId="0" borderId="0" xfId="0" applyBorder="1"/>
    <xf numFmtId="4" fontId="0" fillId="0" borderId="1" xfId="0" applyNumberFormat="1" applyFill="1" applyBorder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0" fontId="0" fillId="0" borderId="0" xfId="0" applyFill="1" applyAlignment="1"/>
    <xf numFmtId="0" fontId="0" fillId="0" borderId="0" xfId="0" applyBorder="1" applyAlignment="1"/>
    <xf numFmtId="165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/>
    <xf numFmtId="0" fontId="0" fillId="0" borderId="0" xfId="0" applyBorder="1" applyAlignment="1">
      <alignment horizontal="center" vertical="center"/>
    </xf>
    <xf numFmtId="0" fontId="11" fillId="0" borderId="0" xfId="0" applyFont="1" applyFill="1" applyBorder="1" applyAlignment="1"/>
    <xf numFmtId="0" fontId="11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top"/>
    </xf>
    <xf numFmtId="0" fontId="0" fillId="0" borderId="0" xfId="0" applyBorder="1" applyAlignment="1">
      <alignment horizontal="left" vertical="center"/>
    </xf>
    <xf numFmtId="0" fontId="16" fillId="0" borderId="0" xfId="0" applyNumberFormat="1" applyFont="1" applyBorder="1" applyAlignment="1">
      <alignment vertical="top"/>
    </xf>
    <xf numFmtId="0" fontId="0" fillId="0" borderId="7" xfId="0" applyBorder="1"/>
    <xf numFmtId="0" fontId="17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NumberFormat="1" applyFont="1" applyBorder="1" applyAlignment="1">
      <alignment horizontal="left" vertical="center"/>
    </xf>
    <xf numFmtId="0" fontId="11" fillId="0" borderId="4" xfId="0" applyFont="1" applyBorder="1" applyAlignment="1">
      <alignment horizontal="left"/>
    </xf>
    <xf numFmtId="0" fontId="0" fillId="0" borderId="5" xfId="0" applyBorder="1"/>
    <xf numFmtId="0" fontId="1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14" fillId="0" borderId="5" xfId="0" applyNumberFormat="1" applyFont="1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4" xfId="0" applyBorder="1"/>
    <xf numFmtId="0" fontId="8" fillId="0" borderId="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0" fillId="0" borderId="8" xfId="0" applyBorder="1"/>
    <xf numFmtId="0" fontId="0" fillId="12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14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0" fillId="15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18" borderId="1" xfId="0" applyFont="1" applyFill="1" applyBorder="1" applyAlignment="1">
      <alignment horizontal="center" vertical="center" wrapText="1"/>
    </xf>
    <xf numFmtId="0" fontId="0" fillId="0" borderId="1" xfId="0" applyBorder="1"/>
    <xf numFmtId="167" fontId="0" fillId="0" borderId="1" xfId="0" applyNumberFormat="1" applyFon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/>
    </xf>
    <xf numFmtId="167" fontId="4" fillId="0" borderId="1" xfId="0" applyNumberFormat="1" applyFont="1" applyBorder="1" applyAlignment="1">
      <alignment horizontal="right" vertical="center"/>
    </xf>
    <xf numFmtId="166" fontId="0" fillId="0" borderId="1" xfId="0" applyNumberFormat="1" applyBorder="1" applyAlignment="1">
      <alignment horizontal="left" vertical="center"/>
    </xf>
    <xf numFmtId="167" fontId="5" fillId="0" borderId="1" xfId="0" applyNumberFormat="1" applyFont="1" applyBorder="1" applyAlignment="1">
      <alignment vertical="center"/>
    </xf>
    <xf numFmtId="167" fontId="0" fillId="0" borderId="0" xfId="0" applyNumberFormat="1"/>
    <xf numFmtId="167" fontId="6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ill="1" applyBorder="1" applyAlignment="1">
      <alignment vertical="center"/>
    </xf>
    <xf numFmtId="167" fontId="1" fillId="0" borderId="0" xfId="0" applyNumberFormat="1" applyFont="1" applyFill="1" applyBorder="1" applyAlignment="1">
      <alignment vertical="center"/>
    </xf>
    <xf numFmtId="167" fontId="0" fillId="0" borderId="0" xfId="0" applyNumberFormat="1" applyFill="1" applyBorder="1"/>
    <xf numFmtId="167" fontId="4" fillId="0" borderId="1" xfId="0" applyNumberFormat="1" applyFont="1" applyBorder="1" applyAlignment="1">
      <alignment vertical="center"/>
    </xf>
    <xf numFmtId="166" fontId="0" fillId="0" borderId="0" xfId="0" applyNumberFormat="1"/>
    <xf numFmtId="168" fontId="2" fillId="2" borderId="1" xfId="0" applyNumberFormat="1" applyFont="1" applyFill="1" applyBorder="1" applyAlignment="1">
      <alignment horizontal="center" vertical="center" wrapText="1" shrinkToFit="1"/>
    </xf>
    <xf numFmtId="2" fontId="14" fillId="17" borderId="1" xfId="0" applyNumberFormat="1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0" borderId="9" xfId="0" applyBorder="1" applyAlignment="1"/>
    <xf numFmtId="0" fontId="0" fillId="0" borderId="3" xfId="0" applyBorder="1" applyAlignment="1"/>
    <xf numFmtId="2" fontId="1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14" fillId="14" borderId="1" xfId="0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2" fontId="14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/>
    </xf>
    <xf numFmtId="2" fontId="14" fillId="10" borderId="1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2" fontId="14" fillId="16" borderId="1" xfId="0" applyNumberFormat="1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2" fontId="14" fillId="13" borderId="1" xfId="0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2" fontId="14" fillId="1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vertical="center" wrapText="1"/>
    </xf>
    <xf numFmtId="0" fontId="0" fillId="16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/>
    <xf numFmtId="0" fontId="0" fillId="12" borderId="1" xfId="0" applyFill="1" applyBorder="1" applyAlignment="1">
      <alignment horizontal="left" vertical="center"/>
    </xf>
    <xf numFmtId="0" fontId="0" fillId="1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1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13" borderId="1" xfId="0" applyFill="1" applyBorder="1" applyAlignment="1">
      <alignment vertical="center" wrapText="1"/>
    </xf>
    <xf numFmtId="2" fontId="14" fillId="4" borderId="1" xfId="0" applyNumberFormat="1" applyFont="1" applyFill="1" applyBorder="1" applyAlignment="1">
      <alignment horizontal="center" vertical="center"/>
    </xf>
    <xf numFmtId="2" fontId="14" fillId="12" borderId="2" xfId="0" applyNumberFormat="1" applyFont="1" applyFill="1" applyBorder="1" applyAlignment="1">
      <alignment horizontal="center" vertical="center"/>
    </xf>
    <xf numFmtId="2" fontId="14" fillId="12" borderId="3" xfId="0" applyNumberFormat="1" applyFont="1" applyFill="1" applyBorder="1" applyAlignment="1">
      <alignment horizontal="center" vertical="center"/>
    </xf>
    <xf numFmtId="2" fontId="14" fillId="9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0" fillId="17" borderId="1" xfId="0" applyFill="1" applyBorder="1" applyAlignment="1">
      <alignment horizontal="left" vertical="center"/>
    </xf>
    <xf numFmtId="0" fontId="0" fillId="10" borderId="1" xfId="0" applyFill="1" applyBorder="1" applyAlignment="1">
      <alignment vertical="center"/>
    </xf>
    <xf numFmtId="0" fontId="0" fillId="14" borderId="1" xfId="0" applyFill="1" applyBorder="1" applyAlignment="1">
      <alignment horizontal="left" vertical="center"/>
    </xf>
    <xf numFmtId="0" fontId="13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/>
    <xf numFmtId="0" fontId="8" fillId="8" borderId="1" xfId="0" applyFont="1" applyFill="1" applyBorder="1" applyAlignment="1">
      <alignment horizontal="left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9" fillId="0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1943100</xdr:colOff>
          <xdr:row>3</xdr:row>
          <xdr:rowOff>295275</xdr:rowOff>
        </xdr:from>
        <xdr:to>
          <xdr:col>1</xdr:col>
          <xdr:colOff>1438275</xdr:colOff>
          <xdr:row>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61"/>
  <sheetViews>
    <sheetView zoomScale="85" zoomScaleNormal="85" workbookViewId="0">
      <selection activeCell="L11" sqref="L11:M11"/>
    </sheetView>
  </sheetViews>
  <sheetFormatPr defaultColWidth="11.42578125" defaultRowHeight="15" x14ac:dyDescent="0.25"/>
  <cols>
    <col min="1" max="1" width="11" customWidth="1"/>
    <col min="2" max="2" width="12" customWidth="1"/>
    <col min="3" max="3" width="10.42578125" customWidth="1"/>
    <col min="4" max="4" width="8.28515625" customWidth="1"/>
    <col min="5" max="5" width="9.140625" customWidth="1"/>
    <col min="6" max="6" width="9.42578125" customWidth="1"/>
    <col min="7" max="7" width="8.42578125" customWidth="1"/>
    <col min="8" max="8" width="10" customWidth="1"/>
    <col min="9" max="9" width="11.7109375" customWidth="1"/>
    <col min="11" max="11" width="8.7109375" customWidth="1"/>
    <col min="12" max="12" width="11.7109375" customWidth="1"/>
    <col min="14" max="14" width="13.5703125" customWidth="1"/>
  </cols>
  <sheetData>
    <row r="1" spans="1:15" ht="37.5" customHeight="1" x14ac:dyDescent="0.25">
      <c r="A1" s="112" t="s">
        <v>64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6"/>
    </row>
    <row r="2" spans="1:15" ht="15" customHeight="1" x14ac:dyDescent="0.25">
      <c r="A2" s="41"/>
      <c r="B2" s="13"/>
      <c r="C2" s="13"/>
      <c r="D2" s="121"/>
      <c r="E2" s="122"/>
      <c r="F2" s="122"/>
      <c r="G2" s="122"/>
      <c r="H2" s="122"/>
      <c r="I2" s="122"/>
      <c r="J2" s="122"/>
      <c r="K2" s="122"/>
      <c r="L2" s="122"/>
      <c r="M2" s="122"/>
      <c r="N2" s="123"/>
    </row>
    <row r="3" spans="1:15" ht="30" customHeight="1" x14ac:dyDescent="0.25">
      <c r="A3" s="111" t="s">
        <v>30</v>
      </c>
      <c r="B3" s="111"/>
      <c r="C3" s="111"/>
      <c r="D3" s="113" t="s">
        <v>2</v>
      </c>
      <c r="E3" s="114"/>
      <c r="F3" s="114"/>
      <c r="G3" s="114"/>
      <c r="H3" s="115"/>
      <c r="I3" s="111" t="s">
        <v>66</v>
      </c>
      <c r="J3" s="119"/>
      <c r="K3" s="120"/>
      <c r="L3" s="114"/>
      <c r="M3" s="114"/>
      <c r="N3" s="115"/>
    </row>
    <row r="4" spans="1:15" ht="30" customHeight="1" x14ac:dyDescent="0.25">
      <c r="A4" s="111" t="s">
        <v>31</v>
      </c>
      <c r="B4" s="111"/>
      <c r="C4" s="111"/>
      <c r="D4" s="113" t="s">
        <v>3</v>
      </c>
      <c r="E4" s="114"/>
      <c r="F4" s="114"/>
      <c r="G4" s="114"/>
      <c r="H4" s="114"/>
      <c r="I4" s="114"/>
      <c r="J4" s="114"/>
      <c r="K4" s="114"/>
      <c r="L4" s="114"/>
      <c r="M4" s="114"/>
      <c r="N4" s="115"/>
    </row>
    <row r="5" spans="1:15" ht="30" customHeight="1" x14ac:dyDescent="0.25">
      <c r="A5" s="111" t="s">
        <v>32</v>
      </c>
      <c r="B5" s="111"/>
      <c r="C5" s="111"/>
      <c r="D5" s="113"/>
      <c r="E5" s="114"/>
      <c r="F5" s="114"/>
      <c r="G5" s="114"/>
      <c r="H5" s="114"/>
      <c r="I5" s="114"/>
      <c r="J5" s="114"/>
      <c r="K5" s="114"/>
      <c r="L5" s="114"/>
      <c r="M5" s="114"/>
      <c r="N5" s="115"/>
    </row>
    <row r="6" spans="1:15" ht="30" customHeight="1" x14ac:dyDescent="0.25">
      <c r="A6" s="111" t="s">
        <v>33</v>
      </c>
      <c r="B6" s="111"/>
      <c r="C6" s="111"/>
      <c r="D6" s="113"/>
      <c r="E6" s="114"/>
      <c r="F6" s="114"/>
      <c r="G6" s="114"/>
      <c r="H6" s="114"/>
      <c r="I6" s="114"/>
      <c r="J6" s="114"/>
      <c r="K6" s="114"/>
      <c r="L6" s="114"/>
      <c r="M6" s="114"/>
      <c r="N6" s="115"/>
    </row>
    <row r="7" spans="1:15" ht="30" customHeight="1" x14ac:dyDescent="0.25">
      <c r="A7" s="111" t="s">
        <v>65</v>
      </c>
      <c r="B7" s="111"/>
      <c r="C7" s="111"/>
      <c r="D7" s="116"/>
      <c r="E7" s="117"/>
      <c r="F7" s="117"/>
      <c r="G7" s="117"/>
      <c r="H7" s="117"/>
      <c r="I7" s="117"/>
      <c r="J7" s="117"/>
      <c r="K7" s="117"/>
      <c r="L7" s="117"/>
      <c r="M7" s="117"/>
      <c r="N7" s="118"/>
    </row>
    <row r="8" spans="1:15" ht="15" customHeight="1" x14ac:dyDescent="0.25">
      <c r="A8" s="35"/>
      <c r="B8" s="18"/>
      <c r="C8" s="19"/>
      <c r="D8" s="19"/>
      <c r="E8" s="19"/>
      <c r="F8" s="20"/>
      <c r="G8" s="21"/>
      <c r="H8" s="21"/>
      <c r="I8" s="22"/>
      <c r="J8" s="22"/>
      <c r="K8" s="13"/>
      <c r="L8" s="13"/>
      <c r="M8" s="13"/>
      <c r="N8" s="36"/>
    </row>
    <row r="9" spans="1:15" ht="24.95" customHeight="1" x14ac:dyDescent="0.25">
      <c r="A9" s="109" t="s">
        <v>34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</row>
    <row r="10" spans="1:15" ht="15" customHeight="1" x14ac:dyDescent="0.25">
      <c r="A10" s="37"/>
      <c r="B10" s="23"/>
      <c r="C10" s="24"/>
      <c r="D10" s="24"/>
      <c r="E10" s="24"/>
      <c r="F10" s="24"/>
      <c r="G10" s="24"/>
      <c r="H10" s="24"/>
      <c r="I10" s="24"/>
      <c r="J10" s="24"/>
      <c r="K10" s="13"/>
      <c r="L10" s="53"/>
      <c r="M10" s="13"/>
      <c r="N10" s="36"/>
    </row>
    <row r="11" spans="1:15" ht="30" customHeight="1" x14ac:dyDescent="0.25">
      <c r="A11" s="38"/>
      <c r="B11" s="94" t="s">
        <v>7</v>
      </c>
      <c r="C11" s="94"/>
      <c r="D11" s="94"/>
      <c r="E11" s="94"/>
      <c r="F11" s="94"/>
      <c r="G11" s="94"/>
      <c r="H11" s="94"/>
      <c r="I11" s="94"/>
      <c r="J11" s="94"/>
      <c r="K11" s="94"/>
      <c r="L11" s="88" t="s">
        <v>69</v>
      </c>
      <c r="M11" s="89"/>
      <c r="N11" s="39"/>
    </row>
    <row r="12" spans="1:15" ht="30" customHeight="1" x14ac:dyDescent="0.25">
      <c r="A12" s="38"/>
      <c r="B12" s="95" t="s">
        <v>8</v>
      </c>
      <c r="C12" s="96"/>
      <c r="D12" s="96"/>
      <c r="E12" s="96"/>
      <c r="F12" s="96"/>
      <c r="G12" s="96"/>
      <c r="H12" s="96"/>
      <c r="I12" s="96"/>
      <c r="J12" s="96"/>
      <c r="K12" s="96"/>
      <c r="L12" s="88"/>
      <c r="M12" s="89"/>
      <c r="N12" s="39"/>
    </row>
    <row r="13" spans="1:15" ht="30" customHeight="1" x14ac:dyDescent="0.25">
      <c r="A13" s="38"/>
      <c r="B13" s="95" t="s">
        <v>9</v>
      </c>
      <c r="C13" s="96"/>
      <c r="D13" s="96"/>
      <c r="E13" s="96"/>
      <c r="F13" s="96"/>
      <c r="G13" s="96"/>
      <c r="H13" s="96"/>
      <c r="I13" s="96"/>
      <c r="J13" s="96"/>
      <c r="K13" s="96"/>
      <c r="L13" s="88"/>
      <c r="M13" s="89"/>
      <c r="N13" s="39"/>
    </row>
    <row r="14" spans="1:15" ht="30" customHeight="1" x14ac:dyDescent="0.25">
      <c r="A14" s="40"/>
      <c r="B14" s="98" t="s">
        <v>10</v>
      </c>
      <c r="C14" s="99"/>
      <c r="D14" s="99"/>
      <c r="E14" s="99"/>
      <c r="F14" s="99"/>
      <c r="G14" s="99"/>
      <c r="H14" s="99"/>
      <c r="I14" s="99"/>
      <c r="J14" s="99"/>
      <c r="K14" s="99"/>
      <c r="L14" s="88"/>
      <c r="M14" s="89"/>
      <c r="N14" s="39"/>
    </row>
    <row r="15" spans="1:15" ht="30" customHeight="1" x14ac:dyDescent="0.25">
      <c r="A15" s="38"/>
      <c r="B15" s="95" t="s">
        <v>11</v>
      </c>
      <c r="C15" s="96"/>
      <c r="D15" s="96"/>
      <c r="E15" s="96"/>
      <c r="F15" s="96"/>
      <c r="G15" s="96"/>
      <c r="H15" s="96"/>
      <c r="I15" s="96"/>
      <c r="J15" s="96"/>
      <c r="K15" s="96"/>
      <c r="L15" s="88"/>
      <c r="M15" s="89"/>
      <c r="N15" s="39"/>
    </row>
    <row r="16" spans="1:15" ht="30" customHeight="1" x14ac:dyDescent="0.25">
      <c r="A16" s="40"/>
      <c r="B16" s="100" t="s">
        <v>12</v>
      </c>
      <c r="C16" s="100"/>
      <c r="D16" s="100"/>
      <c r="E16" s="100"/>
      <c r="F16" s="100"/>
      <c r="G16" s="100"/>
      <c r="H16" s="100"/>
      <c r="I16" s="100"/>
      <c r="J16" s="100"/>
      <c r="K16" s="100"/>
      <c r="L16" s="86"/>
      <c r="M16" s="87"/>
      <c r="N16" s="39"/>
    </row>
    <row r="17" spans="1:14" ht="30" customHeight="1" x14ac:dyDescent="0.25">
      <c r="A17" s="38"/>
      <c r="B17" s="97" t="s">
        <v>13</v>
      </c>
      <c r="C17" s="97"/>
      <c r="D17" s="97"/>
      <c r="E17" s="97"/>
      <c r="F17" s="97"/>
      <c r="G17" s="97"/>
      <c r="H17" s="97"/>
      <c r="I17" s="97"/>
      <c r="J17" s="97"/>
      <c r="K17" s="97"/>
      <c r="L17" s="86"/>
      <c r="M17" s="87"/>
      <c r="N17" s="39"/>
    </row>
    <row r="18" spans="1:14" ht="30" customHeight="1" x14ac:dyDescent="0.25">
      <c r="A18" s="38"/>
      <c r="B18" s="97" t="s">
        <v>14</v>
      </c>
      <c r="C18" s="97"/>
      <c r="D18" s="97"/>
      <c r="E18" s="97"/>
      <c r="F18" s="97"/>
      <c r="G18" s="97"/>
      <c r="H18" s="97"/>
      <c r="I18" s="97"/>
      <c r="J18" s="97"/>
      <c r="K18" s="97"/>
      <c r="L18" s="86"/>
      <c r="M18" s="87"/>
      <c r="N18" s="39"/>
    </row>
    <row r="19" spans="1:14" ht="30" customHeight="1" x14ac:dyDescent="0.25">
      <c r="A19" s="38"/>
      <c r="B19" s="97" t="s">
        <v>15</v>
      </c>
      <c r="C19" s="97"/>
      <c r="D19" s="97"/>
      <c r="E19" s="97"/>
      <c r="F19" s="97"/>
      <c r="G19" s="97"/>
      <c r="H19" s="97"/>
      <c r="I19" s="97"/>
      <c r="J19" s="97"/>
      <c r="K19" s="97"/>
      <c r="L19" s="86"/>
      <c r="M19" s="87"/>
      <c r="N19" s="39"/>
    </row>
    <row r="20" spans="1:14" ht="30" customHeight="1" x14ac:dyDescent="0.25">
      <c r="A20" s="40"/>
      <c r="B20" s="90" t="s">
        <v>16</v>
      </c>
      <c r="C20" s="90"/>
      <c r="D20" s="90"/>
      <c r="E20" s="90"/>
      <c r="F20" s="90"/>
      <c r="G20" s="90"/>
      <c r="H20" s="90"/>
      <c r="I20" s="90"/>
      <c r="J20" s="90"/>
      <c r="K20" s="90"/>
      <c r="L20" s="82"/>
      <c r="M20" s="83"/>
      <c r="N20" s="39"/>
    </row>
    <row r="21" spans="1:14" ht="30" customHeight="1" x14ac:dyDescent="0.25">
      <c r="A21" s="38"/>
      <c r="B21" s="107" t="s">
        <v>17</v>
      </c>
      <c r="C21" s="107"/>
      <c r="D21" s="107"/>
      <c r="E21" s="107"/>
      <c r="F21" s="107"/>
      <c r="G21" s="107"/>
      <c r="H21" s="107"/>
      <c r="I21" s="107"/>
      <c r="J21" s="107"/>
      <c r="K21" s="107"/>
      <c r="L21" s="82"/>
      <c r="M21" s="83"/>
      <c r="N21" s="39"/>
    </row>
    <row r="22" spans="1:14" ht="30" customHeight="1" x14ac:dyDescent="0.25">
      <c r="A22" s="40"/>
      <c r="B22" s="91" t="s">
        <v>18</v>
      </c>
      <c r="C22" s="91"/>
      <c r="D22" s="91"/>
      <c r="E22" s="91"/>
      <c r="F22" s="91"/>
      <c r="G22" s="91"/>
      <c r="H22" s="91"/>
      <c r="I22" s="91"/>
      <c r="J22" s="91"/>
      <c r="K22" s="91"/>
      <c r="L22" s="84"/>
      <c r="M22" s="85"/>
      <c r="N22" s="39"/>
    </row>
    <row r="23" spans="1:14" ht="30" customHeight="1" x14ac:dyDescent="0.25">
      <c r="A23" s="38"/>
      <c r="B23" s="92" t="s">
        <v>19</v>
      </c>
      <c r="C23" s="92"/>
      <c r="D23" s="92"/>
      <c r="E23" s="92"/>
      <c r="F23" s="92"/>
      <c r="G23" s="92"/>
      <c r="H23" s="92"/>
      <c r="I23" s="92"/>
      <c r="J23" s="92"/>
      <c r="K23" s="92"/>
      <c r="L23" s="75"/>
      <c r="M23" s="76"/>
      <c r="N23" s="39"/>
    </row>
    <row r="24" spans="1:14" ht="30" customHeight="1" x14ac:dyDescent="0.25">
      <c r="A24" s="38"/>
      <c r="B24" s="92" t="s">
        <v>21</v>
      </c>
      <c r="C24" s="93"/>
      <c r="D24" s="93"/>
      <c r="E24" s="93"/>
      <c r="F24" s="93"/>
      <c r="G24" s="93"/>
      <c r="H24" s="93"/>
      <c r="I24" s="93"/>
      <c r="J24" s="93"/>
      <c r="K24" s="93"/>
      <c r="L24" s="75"/>
      <c r="M24" s="76"/>
      <c r="N24" s="39"/>
    </row>
    <row r="25" spans="1:14" ht="30" customHeight="1" x14ac:dyDescent="0.25">
      <c r="A25" s="38"/>
      <c r="B25" s="72" t="s">
        <v>22</v>
      </c>
      <c r="C25" s="73"/>
      <c r="D25" s="73"/>
      <c r="E25" s="73"/>
      <c r="F25" s="73"/>
      <c r="G25" s="73"/>
      <c r="H25" s="73"/>
      <c r="I25" s="73"/>
      <c r="J25" s="73"/>
      <c r="K25" s="74"/>
      <c r="L25" s="75"/>
      <c r="M25" s="76"/>
      <c r="N25" s="39"/>
    </row>
    <row r="26" spans="1:14" ht="30" customHeight="1" x14ac:dyDescent="0.25">
      <c r="A26" s="38"/>
      <c r="B26" s="92" t="s">
        <v>23</v>
      </c>
      <c r="C26" s="93"/>
      <c r="D26" s="93"/>
      <c r="E26" s="93"/>
      <c r="F26" s="93"/>
      <c r="G26" s="93"/>
      <c r="H26" s="93"/>
      <c r="I26" s="93"/>
      <c r="J26" s="93"/>
      <c r="K26" s="93"/>
      <c r="L26" s="75"/>
      <c r="M26" s="76"/>
      <c r="N26" s="39"/>
    </row>
    <row r="27" spans="1:14" ht="30" customHeight="1" x14ac:dyDescent="0.25">
      <c r="A27" s="38"/>
      <c r="B27" s="108" t="s">
        <v>24</v>
      </c>
      <c r="C27" s="108"/>
      <c r="D27" s="108"/>
      <c r="E27" s="108"/>
      <c r="F27" s="108"/>
      <c r="G27" s="108"/>
      <c r="H27" s="108"/>
      <c r="I27" s="108"/>
      <c r="J27" s="108"/>
      <c r="K27" s="108"/>
      <c r="L27" s="77"/>
      <c r="M27" s="78"/>
      <c r="N27" s="39"/>
    </row>
    <row r="28" spans="1:14" ht="30" customHeight="1" x14ac:dyDescent="0.25">
      <c r="A28" s="41"/>
      <c r="B28" s="81" t="s">
        <v>25</v>
      </c>
      <c r="C28" s="81"/>
      <c r="D28" s="81"/>
      <c r="E28" s="81"/>
      <c r="F28" s="81"/>
      <c r="G28" s="81"/>
      <c r="H28" s="81"/>
      <c r="I28" s="81"/>
      <c r="J28" s="81"/>
      <c r="K28" s="81"/>
      <c r="L28" s="79"/>
      <c r="M28" s="80"/>
      <c r="N28" s="39"/>
    </row>
    <row r="29" spans="1:14" ht="30" customHeight="1" x14ac:dyDescent="0.25">
      <c r="A29" s="41"/>
      <c r="B29" s="105" t="s">
        <v>27</v>
      </c>
      <c r="C29" s="105"/>
      <c r="D29" s="105"/>
      <c r="E29" s="105"/>
      <c r="F29" s="105"/>
      <c r="G29" s="105"/>
      <c r="H29" s="105"/>
      <c r="I29" s="105"/>
      <c r="J29" s="105"/>
      <c r="K29" s="105"/>
      <c r="L29" s="79"/>
      <c r="M29" s="80"/>
      <c r="N29" s="39"/>
    </row>
    <row r="30" spans="1:14" ht="30" customHeight="1" x14ac:dyDescent="0.25">
      <c r="A30" s="41"/>
      <c r="B30" s="81" t="s">
        <v>28</v>
      </c>
      <c r="C30" s="81"/>
      <c r="D30" s="81"/>
      <c r="E30" s="81"/>
      <c r="F30" s="81"/>
      <c r="G30" s="81"/>
      <c r="H30" s="81"/>
      <c r="I30" s="81"/>
      <c r="J30" s="81"/>
      <c r="K30" s="81"/>
      <c r="L30" s="79"/>
      <c r="M30" s="80"/>
      <c r="N30" s="39"/>
    </row>
    <row r="31" spans="1:14" ht="30" customHeight="1" x14ac:dyDescent="0.25">
      <c r="A31" s="41"/>
      <c r="B31" s="106" t="s">
        <v>29</v>
      </c>
      <c r="C31" s="106"/>
      <c r="D31" s="106"/>
      <c r="E31" s="106"/>
      <c r="F31" s="106"/>
      <c r="G31" s="106"/>
      <c r="H31" s="106"/>
      <c r="I31" s="106"/>
      <c r="J31" s="106"/>
      <c r="K31" s="106"/>
      <c r="L31" s="70"/>
      <c r="M31" s="71"/>
      <c r="N31" s="39"/>
    </row>
    <row r="32" spans="1:14" ht="30" customHeight="1" x14ac:dyDescent="0.25">
      <c r="A32" s="42"/>
      <c r="B32" s="29"/>
      <c r="C32" s="27"/>
      <c r="D32" s="25"/>
      <c r="E32" s="25"/>
      <c r="F32" s="28"/>
      <c r="G32" s="28"/>
      <c r="H32" s="28"/>
      <c r="I32" s="28"/>
      <c r="J32" s="28"/>
      <c r="K32" s="13"/>
      <c r="L32" s="13"/>
      <c r="M32" s="13"/>
      <c r="N32" s="36"/>
    </row>
    <row r="33" spans="1:14" ht="30" customHeight="1" x14ac:dyDescent="0.25">
      <c r="A33" s="41"/>
      <c r="B33" s="20"/>
      <c r="C33" s="20"/>
      <c r="D33" s="20"/>
      <c r="E33" s="20"/>
      <c r="F33" s="20"/>
      <c r="G33" s="32" t="s">
        <v>35</v>
      </c>
      <c r="H33" s="102">
        <f>L11+L12+L13+L14+L15</f>
        <v>200.25</v>
      </c>
      <c r="I33" s="103"/>
      <c r="J33" s="20"/>
      <c r="K33" s="32" t="s">
        <v>61</v>
      </c>
      <c r="L33" s="75">
        <f>SUM(M23:M26)</f>
        <v>0</v>
      </c>
      <c r="M33" s="75"/>
      <c r="N33" s="36"/>
    </row>
    <row r="34" spans="1:14" ht="30" customHeight="1" x14ac:dyDescent="0.25">
      <c r="A34" s="42" t="s">
        <v>63</v>
      </c>
      <c r="B34" s="13"/>
      <c r="C34" s="13"/>
      <c r="D34" s="13"/>
      <c r="E34" s="17"/>
      <c r="F34" s="17"/>
      <c r="G34" s="33" t="s">
        <v>59</v>
      </c>
      <c r="H34" s="86">
        <f>L16+L17+L18+L19</f>
        <v>0</v>
      </c>
      <c r="I34" s="86"/>
      <c r="J34" s="13"/>
      <c r="K34" s="32" t="s">
        <v>47</v>
      </c>
      <c r="L34" s="77">
        <f>L27</f>
        <v>0</v>
      </c>
      <c r="M34" s="77"/>
      <c r="N34" s="36"/>
    </row>
    <row r="35" spans="1:14" ht="30" customHeight="1" x14ac:dyDescent="0.25">
      <c r="A35" s="42"/>
      <c r="B35" s="13"/>
      <c r="C35" s="13"/>
      <c r="D35" s="13"/>
      <c r="E35" s="26"/>
      <c r="F35" s="26"/>
      <c r="G35" s="34" t="s">
        <v>60</v>
      </c>
      <c r="H35" s="82">
        <f>L20+L21</f>
        <v>0</v>
      </c>
      <c r="I35" s="82"/>
      <c r="J35" s="13"/>
      <c r="K35" s="32" t="s">
        <v>62</v>
      </c>
      <c r="L35" s="79">
        <f>SUM(M28:M30)</f>
        <v>0</v>
      </c>
      <c r="M35" s="79"/>
      <c r="N35" s="36"/>
    </row>
    <row r="36" spans="1:14" ht="30" customHeight="1" x14ac:dyDescent="0.25">
      <c r="A36" s="42"/>
      <c r="B36" s="13"/>
      <c r="C36" s="13"/>
      <c r="D36" s="13"/>
      <c r="E36" s="30"/>
      <c r="F36" s="30"/>
      <c r="G36" s="32" t="s">
        <v>56</v>
      </c>
      <c r="H36" s="104">
        <f>L22</f>
        <v>0</v>
      </c>
      <c r="I36" s="104"/>
      <c r="J36" s="13"/>
      <c r="K36" s="32" t="s">
        <v>43</v>
      </c>
      <c r="L36" s="101">
        <f>L31</f>
        <v>0</v>
      </c>
      <c r="M36" s="101"/>
      <c r="N36" s="36"/>
    </row>
    <row r="37" spans="1:14" ht="30" customHeight="1" x14ac:dyDescent="0.25">
      <c r="A37" s="43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44"/>
    </row>
    <row r="38" spans="1:14" ht="30" customHeight="1" x14ac:dyDescent="0.25">
      <c r="A38" s="20"/>
    </row>
    <row r="39" spans="1:14" ht="30" customHeight="1" x14ac:dyDescent="0.25">
      <c r="A39" s="20"/>
    </row>
    <row r="40" spans="1:14" ht="30" customHeight="1" x14ac:dyDescent="0.25">
      <c r="A40" s="20"/>
    </row>
    <row r="41" spans="1:14" ht="30" customHeight="1" x14ac:dyDescent="0.25">
      <c r="A41" s="20"/>
    </row>
    <row r="42" spans="1:14" ht="30" customHeight="1" x14ac:dyDescent="0.25">
      <c r="A42" s="20"/>
    </row>
    <row r="43" spans="1:14" ht="30" customHeight="1" x14ac:dyDescent="0.25">
      <c r="A43" s="20"/>
    </row>
    <row r="44" spans="1:14" ht="30" customHeight="1" x14ac:dyDescent="0.25">
      <c r="A44" s="20"/>
    </row>
    <row r="45" spans="1:14" ht="30" customHeight="1" x14ac:dyDescent="0.25">
      <c r="A45" s="20"/>
    </row>
    <row r="46" spans="1:14" ht="30" customHeight="1" x14ac:dyDescent="0.25">
      <c r="A46" s="20"/>
    </row>
    <row r="47" spans="1:14" ht="30" customHeight="1" x14ac:dyDescent="0.25">
      <c r="A47" s="20"/>
    </row>
    <row r="48" spans="1:14" ht="30" customHeight="1" x14ac:dyDescent="0.25">
      <c r="A48" s="20"/>
    </row>
    <row r="49" spans="1:1" ht="30" customHeight="1" x14ac:dyDescent="0.25">
      <c r="A49" s="20"/>
    </row>
    <row r="50" spans="1:1" ht="30" customHeight="1" x14ac:dyDescent="0.25">
      <c r="A50" s="20"/>
    </row>
    <row r="51" spans="1:1" ht="30" customHeight="1" x14ac:dyDescent="0.25">
      <c r="A51" s="20"/>
    </row>
    <row r="52" spans="1:1" ht="30" customHeight="1" x14ac:dyDescent="0.25">
      <c r="A52" s="20"/>
    </row>
    <row r="53" spans="1:1" ht="30" customHeight="1" x14ac:dyDescent="0.25">
      <c r="A53" s="20"/>
    </row>
    <row r="54" spans="1:1" ht="30" customHeight="1" x14ac:dyDescent="0.25">
      <c r="A54" s="20"/>
    </row>
    <row r="55" spans="1:1" ht="30" customHeight="1" x14ac:dyDescent="0.25">
      <c r="A55" s="20"/>
    </row>
    <row r="56" spans="1:1" ht="30" customHeight="1" x14ac:dyDescent="0.25">
      <c r="A56" s="20"/>
    </row>
    <row r="57" spans="1:1" ht="30" customHeight="1" x14ac:dyDescent="0.25">
      <c r="A57" s="20"/>
    </row>
    <row r="58" spans="1:1" ht="18.75" x14ac:dyDescent="0.25">
      <c r="A58" s="20"/>
    </row>
    <row r="59" spans="1:1" ht="18.75" x14ac:dyDescent="0.25">
      <c r="A59" s="20"/>
    </row>
    <row r="60" spans="1:1" ht="18.75" x14ac:dyDescent="0.25">
      <c r="A60" s="20"/>
    </row>
    <row r="61" spans="1:1" ht="18.75" x14ac:dyDescent="0.25">
      <c r="A61" s="20"/>
    </row>
  </sheetData>
  <mergeCells count="65">
    <mergeCell ref="A9:N9"/>
    <mergeCell ref="A7:C7"/>
    <mergeCell ref="A1:N1"/>
    <mergeCell ref="D6:N6"/>
    <mergeCell ref="D7:N7"/>
    <mergeCell ref="A5:C5"/>
    <mergeCell ref="A6:C6"/>
    <mergeCell ref="A4:C4"/>
    <mergeCell ref="D4:N4"/>
    <mergeCell ref="D5:N5"/>
    <mergeCell ref="I3:J3"/>
    <mergeCell ref="D3:H3"/>
    <mergeCell ref="K3:N3"/>
    <mergeCell ref="A3:C3"/>
    <mergeCell ref="D2:N2"/>
    <mergeCell ref="L33:M33"/>
    <mergeCell ref="L34:M34"/>
    <mergeCell ref="L35:M35"/>
    <mergeCell ref="L36:M36"/>
    <mergeCell ref="B18:K18"/>
    <mergeCell ref="H33:I33"/>
    <mergeCell ref="H34:I34"/>
    <mergeCell ref="H35:I35"/>
    <mergeCell ref="H36:I36"/>
    <mergeCell ref="B29:K29"/>
    <mergeCell ref="B30:K30"/>
    <mergeCell ref="B31:K31"/>
    <mergeCell ref="B19:K19"/>
    <mergeCell ref="B21:K21"/>
    <mergeCell ref="B26:K26"/>
    <mergeCell ref="B27:K27"/>
    <mergeCell ref="B20:K20"/>
    <mergeCell ref="B22:K22"/>
    <mergeCell ref="B23:K23"/>
    <mergeCell ref="B24:K24"/>
    <mergeCell ref="B11:K11"/>
    <mergeCell ref="B12:K12"/>
    <mergeCell ref="B13:K13"/>
    <mergeCell ref="B15:K15"/>
    <mergeCell ref="B17:K17"/>
    <mergeCell ref="B14:K14"/>
    <mergeCell ref="B16:K16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31:M31"/>
    <mergeCell ref="B25:K25"/>
    <mergeCell ref="L26:M26"/>
    <mergeCell ref="L27:M27"/>
    <mergeCell ref="L28:M28"/>
    <mergeCell ref="L29:M29"/>
    <mergeCell ref="L30:M30"/>
    <mergeCell ref="B28:K28"/>
  </mergeCells>
  <printOptions horizontalCentered="1" verticalCentered="1"/>
  <pageMargins left="0" right="0" top="0" bottom="0" header="0.31496062992125984" footer="0.31496062992125984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Y156"/>
  <sheetViews>
    <sheetView tabSelected="1" workbookViewId="0">
      <pane ySplit="1" topLeftCell="A2" activePane="bottomLeft" state="frozen"/>
      <selection pane="bottomLeft" activeCell="F10" sqref="F10"/>
    </sheetView>
  </sheetViews>
  <sheetFormatPr defaultColWidth="11.42578125" defaultRowHeight="15" x14ac:dyDescent="0.25"/>
  <cols>
    <col min="1" max="1" width="34.7109375" customWidth="1"/>
    <col min="2" max="2" width="41.28515625" customWidth="1"/>
    <col min="3" max="3" width="12.140625" customWidth="1"/>
    <col min="4" max="23" width="10.7109375" customWidth="1"/>
  </cols>
  <sheetData>
    <row r="1" spans="1:25" ht="42" customHeight="1" x14ac:dyDescent="0.25">
      <c r="A1" s="69" t="s">
        <v>0</v>
      </c>
      <c r="B1" s="1" t="s">
        <v>1</v>
      </c>
      <c r="C1" s="45" t="s">
        <v>36</v>
      </c>
      <c r="D1" s="45" t="s">
        <v>37</v>
      </c>
      <c r="E1" s="45" t="s">
        <v>38</v>
      </c>
      <c r="F1" s="45" t="s">
        <v>39</v>
      </c>
      <c r="G1" s="45" t="s">
        <v>40</v>
      </c>
      <c r="H1" s="46" t="s">
        <v>41</v>
      </c>
      <c r="I1" s="46" t="s">
        <v>42</v>
      </c>
      <c r="J1" s="46" t="s">
        <v>52</v>
      </c>
      <c r="K1" s="46" t="s">
        <v>53</v>
      </c>
      <c r="L1" s="47" t="s">
        <v>54</v>
      </c>
      <c r="M1" s="47" t="s">
        <v>55</v>
      </c>
      <c r="N1" s="48" t="s">
        <v>56</v>
      </c>
      <c r="O1" s="2" t="s">
        <v>51</v>
      </c>
      <c r="P1" s="2" t="s">
        <v>50</v>
      </c>
      <c r="Q1" s="2" t="s">
        <v>49</v>
      </c>
      <c r="R1" s="49" t="s">
        <v>48</v>
      </c>
      <c r="S1" s="50" t="s">
        <v>47</v>
      </c>
      <c r="T1" s="51" t="s">
        <v>46</v>
      </c>
      <c r="U1" s="51" t="s">
        <v>45</v>
      </c>
      <c r="V1" s="51" t="s">
        <v>44</v>
      </c>
      <c r="W1" s="3" t="s">
        <v>43</v>
      </c>
      <c r="X1" s="52" t="s">
        <v>67</v>
      </c>
      <c r="Y1" s="54" t="s">
        <v>68</v>
      </c>
    </row>
    <row r="2" spans="1:25" ht="20.100000000000001" customHeight="1" x14ac:dyDescent="0.25">
      <c r="A2" s="60" t="s">
        <v>2</v>
      </c>
      <c r="B2" s="4" t="s">
        <v>3</v>
      </c>
      <c r="C2" s="56" t="s">
        <v>69</v>
      </c>
      <c r="D2" s="56"/>
      <c r="E2" s="56"/>
      <c r="F2" s="56"/>
      <c r="G2" s="56"/>
      <c r="H2" s="56"/>
      <c r="I2" s="56"/>
      <c r="J2" s="56"/>
      <c r="K2" s="57"/>
      <c r="L2" s="58"/>
      <c r="M2" s="57"/>
      <c r="N2" s="58"/>
      <c r="O2" s="57"/>
      <c r="P2" s="57"/>
      <c r="Q2" s="57"/>
      <c r="R2" s="57"/>
      <c r="S2" s="57"/>
      <c r="T2" s="57"/>
      <c r="U2" s="57"/>
      <c r="V2" s="57"/>
      <c r="W2" s="57"/>
      <c r="X2" s="59">
        <f t="shared" ref="X2" si="0">SUM(C2:W2)</f>
        <v>0</v>
      </c>
      <c r="Y2" s="55"/>
    </row>
    <row r="3" spans="1:25" ht="20.100000000000001" customHeight="1" x14ac:dyDescent="0.25">
      <c r="A3" s="4" t="s">
        <v>5</v>
      </c>
      <c r="B3" s="4" t="s">
        <v>4</v>
      </c>
      <c r="C3" s="56">
        <v>200</v>
      </c>
      <c r="D3" s="56"/>
      <c r="E3" s="56"/>
      <c r="F3" s="56"/>
      <c r="G3" s="56"/>
      <c r="H3" s="56"/>
      <c r="I3" s="56"/>
      <c r="J3" s="56"/>
      <c r="K3" s="57"/>
      <c r="L3" s="58"/>
      <c r="M3" s="57"/>
      <c r="N3" s="58"/>
      <c r="O3" s="57"/>
      <c r="P3" s="57"/>
      <c r="Q3" s="57"/>
      <c r="R3" s="57"/>
      <c r="S3" s="57"/>
      <c r="T3" s="57"/>
      <c r="U3" s="57"/>
      <c r="V3" s="57"/>
      <c r="W3" s="57"/>
      <c r="X3" s="59">
        <f t="shared" ref="X3:X4" si="1">SUM(C3:W3)</f>
        <v>200</v>
      </c>
      <c r="Y3" s="55"/>
    </row>
    <row r="4" spans="1:25" ht="25.5" customHeight="1" x14ac:dyDescent="0.25">
      <c r="C4" s="67">
        <f t="shared" ref="C4:W4" si="2">SUM(C2:C3)</f>
        <v>200</v>
      </c>
      <c r="D4" s="61">
        <f t="shared" si="2"/>
        <v>0</v>
      </c>
      <c r="E4" s="61">
        <f t="shared" si="2"/>
        <v>0</v>
      </c>
      <c r="F4" s="61">
        <f t="shared" si="2"/>
        <v>0</v>
      </c>
      <c r="G4" s="61">
        <f t="shared" si="2"/>
        <v>0</v>
      </c>
      <c r="H4" s="61">
        <f t="shared" si="2"/>
        <v>0</v>
      </c>
      <c r="I4" s="61">
        <f t="shared" si="2"/>
        <v>0</v>
      </c>
      <c r="J4" s="61">
        <f t="shared" si="2"/>
        <v>0</v>
      </c>
      <c r="K4" s="61">
        <f t="shared" si="2"/>
        <v>0</v>
      </c>
      <c r="L4" s="61">
        <f t="shared" si="2"/>
        <v>0</v>
      </c>
      <c r="M4" s="61">
        <f t="shared" si="2"/>
        <v>0</v>
      </c>
      <c r="N4" s="61">
        <f t="shared" si="2"/>
        <v>0</v>
      </c>
      <c r="O4" s="61">
        <f t="shared" si="2"/>
        <v>0</v>
      </c>
      <c r="P4" s="61">
        <f t="shared" si="2"/>
        <v>0</v>
      </c>
      <c r="Q4" s="61">
        <f t="shared" si="2"/>
        <v>0</v>
      </c>
      <c r="R4" s="61">
        <f t="shared" si="2"/>
        <v>0</v>
      </c>
      <c r="S4" s="61">
        <f t="shared" si="2"/>
        <v>0</v>
      </c>
      <c r="T4" s="61">
        <f t="shared" si="2"/>
        <v>0</v>
      </c>
      <c r="U4" s="61">
        <f t="shared" si="2"/>
        <v>0</v>
      </c>
      <c r="V4" s="61">
        <f t="shared" si="2"/>
        <v>0</v>
      </c>
      <c r="W4" s="61">
        <f t="shared" si="2"/>
        <v>0</v>
      </c>
      <c r="X4" s="61">
        <f t="shared" si="1"/>
        <v>200</v>
      </c>
    </row>
    <row r="5" spans="1:25" x14ac:dyDescent="0.25"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</row>
    <row r="6" spans="1:25" ht="20.100000000000001" customHeight="1" x14ac:dyDescent="0.25">
      <c r="C6" s="62"/>
      <c r="D6" s="62"/>
      <c r="E6" s="62"/>
      <c r="F6" s="62"/>
      <c r="G6" s="62"/>
      <c r="H6" s="63"/>
      <c r="I6" s="63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</row>
    <row r="7" spans="1:25" ht="20.100000000000001" customHeight="1" x14ac:dyDescent="0.25">
      <c r="C7" s="62"/>
      <c r="D7" s="62"/>
      <c r="E7" s="62"/>
      <c r="F7" s="62"/>
      <c r="G7" s="62"/>
      <c r="H7" s="64"/>
      <c r="I7" s="64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</row>
    <row r="8" spans="1:25" ht="20.100000000000001" customHeight="1" x14ac:dyDescent="0.25">
      <c r="C8" s="62"/>
      <c r="D8" s="62"/>
      <c r="E8" s="62"/>
      <c r="F8" s="62"/>
      <c r="G8" s="62"/>
      <c r="H8" s="64"/>
      <c r="I8" s="64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</row>
    <row r="9" spans="1:25" ht="20.100000000000001" customHeight="1" x14ac:dyDescent="0.25">
      <c r="A9" s="68"/>
      <c r="C9" s="62"/>
      <c r="D9" s="62"/>
      <c r="E9" s="62"/>
      <c r="F9" s="62"/>
      <c r="G9" s="62"/>
      <c r="H9" s="64"/>
      <c r="I9" s="64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</row>
    <row r="10" spans="1:25" ht="20.100000000000001" customHeight="1" x14ac:dyDescent="0.25">
      <c r="C10" s="62"/>
      <c r="D10" s="62"/>
      <c r="E10" s="62"/>
      <c r="F10" s="62"/>
      <c r="G10" s="62"/>
      <c r="H10" s="64"/>
      <c r="I10" s="64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</row>
    <row r="11" spans="1:25" ht="20.100000000000001" customHeight="1" x14ac:dyDescent="0.25">
      <c r="C11" s="62"/>
      <c r="D11" s="62"/>
      <c r="E11" s="62"/>
      <c r="F11" s="62"/>
      <c r="G11" s="62"/>
      <c r="H11" s="64"/>
      <c r="I11" s="64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</row>
    <row r="12" spans="1:25" ht="20.100000000000001" customHeight="1" x14ac:dyDescent="0.25">
      <c r="C12" s="62"/>
      <c r="D12" s="62"/>
      <c r="E12" s="62"/>
      <c r="F12" s="62"/>
      <c r="G12" s="62"/>
      <c r="H12" s="65"/>
      <c r="I12" s="65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</row>
    <row r="13" spans="1:25" ht="20.100000000000001" customHeight="1" x14ac:dyDescent="0.25">
      <c r="C13" s="62"/>
      <c r="D13" s="62"/>
      <c r="E13" s="62"/>
      <c r="F13" s="62"/>
      <c r="G13" s="62"/>
      <c r="H13" s="65"/>
      <c r="I13" s="65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</row>
    <row r="14" spans="1:25" ht="20.100000000000001" customHeight="1" x14ac:dyDescent="0.25">
      <c r="C14" s="62"/>
      <c r="D14" s="62"/>
      <c r="E14" s="62"/>
      <c r="F14" s="62"/>
      <c r="G14" s="62"/>
      <c r="H14" s="64"/>
      <c r="I14" s="64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</row>
    <row r="15" spans="1:25" ht="20.100000000000001" customHeight="1" x14ac:dyDescent="0.25">
      <c r="C15" s="62"/>
      <c r="D15" s="62"/>
      <c r="E15" s="62"/>
      <c r="F15" s="62"/>
      <c r="G15" s="62"/>
      <c r="H15" s="64"/>
      <c r="I15" s="64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</row>
    <row r="16" spans="1:25" ht="20.100000000000001" customHeight="1" x14ac:dyDescent="0.25">
      <c r="C16" s="62"/>
      <c r="D16" s="62"/>
      <c r="E16" s="62"/>
      <c r="F16" s="62"/>
      <c r="G16" s="62"/>
      <c r="H16" s="64"/>
      <c r="I16" s="64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</row>
    <row r="17" spans="3:24" ht="20.100000000000001" customHeight="1" x14ac:dyDescent="0.25">
      <c r="C17" s="62"/>
      <c r="D17" s="62"/>
      <c r="E17" s="62"/>
      <c r="F17" s="62"/>
      <c r="G17" s="62"/>
      <c r="H17" s="64"/>
      <c r="I17" s="64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</row>
    <row r="18" spans="3:24" ht="20.100000000000001" customHeight="1" x14ac:dyDescent="0.25">
      <c r="C18" s="62"/>
      <c r="D18" s="62"/>
      <c r="E18" s="62"/>
      <c r="F18" s="62"/>
      <c r="G18" s="62"/>
      <c r="H18" s="65"/>
      <c r="I18" s="65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</row>
    <row r="19" spans="3:24" ht="20.100000000000001" customHeight="1" x14ac:dyDescent="0.25">
      <c r="C19" s="62"/>
      <c r="D19" s="62"/>
      <c r="E19" s="62"/>
      <c r="F19" s="62"/>
      <c r="G19" s="62"/>
      <c r="H19" s="66"/>
      <c r="I19" s="66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</row>
    <row r="20" spans="3:24" ht="20.100000000000001" customHeight="1" x14ac:dyDescent="0.25">
      <c r="C20" s="62"/>
      <c r="D20" s="62"/>
      <c r="E20" s="62"/>
      <c r="F20" s="62"/>
      <c r="G20" s="62"/>
      <c r="H20" s="64"/>
      <c r="I20" s="64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</row>
    <row r="21" spans="3:24" ht="20.100000000000001" customHeight="1" x14ac:dyDescent="0.25">
      <c r="C21" s="62"/>
      <c r="D21" s="62"/>
      <c r="E21" s="62"/>
      <c r="F21" s="62"/>
      <c r="G21" s="62"/>
      <c r="H21" s="64"/>
      <c r="I21" s="64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</row>
    <row r="22" spans="3:24" ht="20.100000000000001" customHeight="1" x14ac:dyDescent="0.25">
      <c r="C22" s="62"/>
      <c r="D22" s="62"/>
      <c r="E22" s="62"/>
      <c r="F22" s="62"/>
      <c r="G22" s="62"/>
      <c r="H22" s="65"/>
      <c r="I22" s="65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</row>
    <row r="23" spans="3:24" ht="20.100000000000001" customHeight="1" x14ac:dyDescent="0.25"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</row>
    <row r="24" spans="3:24" ht="20.100000000000001" customHeight="1" x14ac:dyDescent="0.25"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</row>
    <row r="25" spans="3:24" ht="20.100000000000001" customHeight="1" x14ac:dyDescent="0.25"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</row>
    <row r="26" spans="3:24" ht="20.100000000000001" customHeight="1" x14ac:dyDescent="0.25"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</row>
    <row r="27" spans="3:24" ht="20.100000000000001" customHeight="1" x14ac:dyDescent="0.25"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</row>
    <row r="28" spans="3:24" ht="20.100000000000001" customHeight="1" x14ac:dyDescent="0.25"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</row>
    <row r="29" spans="3:24" ht="20.100000000000001" customHeight="1" x14ac:dyDescent="0.25"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</row>
    <row r="30" spans="3:24" ht="20.100000000000001" customHeight="1" x14ac:dyDescent="0.25"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</row>
    <row r="31" spans="3:24" ht="20.100000000000001" customHeight="1" x14ac:dyDescent="0.25"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</row>
    <row r="32" spans="3:24" ht="20.100000000000001" customHeight="1" x14ac:dyDescent="0.25"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</row>
    <row r="33" spans="3:24" ht="20.100000000000001" customHeight="1" x14ac:dyDescent="0.25"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</row>
    <row r="34" spans="3:24" ht="20.100000000000001" customHeight="1" x14ac:dyDescent="0.25"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</row>
    <row r="35" spans="3:24" ht="20.100000000000001" customHeight="1" x14ac:dyDescent="0.25"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</row>
    <row r="36" spans="3:24" ht="20.100000000000001" customHeight="1" x14ac:dyDescent="0.25"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</row>
    <row r="37" spans="3:24" ht="20.100000000000001" customHeight="1" x14ac:dyDescent="0.25"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</row>
    <row r="38" spans="3:24" ht="20.100000000000001" customHeight="1" x14ac:dyDescent="0.25"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</row>
    <row r="39" spans="3:24" ht="20.100000000000001" customHeight="1" x14ac:dyDescent="0.25"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</row>
    <row r="40" spans="3:24" ht="20.100000000000001" customHeight="1" x14ac:dyDescent="0.25"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</row>
    <row r="41" spans="3:24" ht="20.100000000000001" customHeight="1" x14ac:dyDescent="0.25"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</row>
    <row r="42" spans="3:24" ht="20.100000000000001" customHeight="1" x14ac:dyDescent="0.25"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</row>
    <row r="43" spans="3:24" ht="20.100000000000001" customHeight="1" x14ac:dyDescent="0.25"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</row>
    <row r="44" spans="3:24" ht="20.100000000000001" customHeight="1" x14ac:dyDescent="0.25"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</row>
    <row r="45" spans="3:24" ht="20.100000000000001" customHeight="1" x14ac:dyDescent="0.25"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</row>
    <row r="46" spans="3:24" ht="20.100000000000001" customHeight="1" x14ac:dyDescent="0.25"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</row>
    <row r="47" spans="3:24" ht="20.100000000000001" customHeight="1" x14ac:dyDescent="0.25"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</row>
    <row r="48" spans="3:24" ht="20.100000000000001" customHeight="1" x14ac:dyDescent="0.25"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</row>
    <row r="49" spans="3:24" ht="20.100000000000001" customHeight="1" x14ac:dyDescent="0.25"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</row>
    <row r="50" spans="3:24" ht="20.100000000000001" customHeight="1" x14ac:dyDescent="0.25"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</row>
    <row r="51" spans="3:24" ht="20.100000000000001" customHeight="1" x14ac:dyDescent="0.25"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</row>
    <row r="52" spans="3:24" ht="20.100000000000001" customHeight="1" x14ac:dyDescent="0.25"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</row>
    <row r="53" spans="3:24" ht="20.100000000000001" customHeight="1" x14ac:dyDescent="0.25"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</row>
    <row r="54" spans="3:24" ht="20.100000000000001" customHeight="1" x14ac:dyDescent="0.25"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</row>
    <row r="55" spans="3:24" ht="20.100000000000001" customHeight="1" x14ac:dyDescent="0.25"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</row>
    <row r="56" spans="3:24" ht="20.100000000000001" customHeight="1" x14ac:dyDescent="0.25"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</row>
    <row r="57" spans="3:24" ht="20.100000000000001" customHeight="1" x14ac:dyDescent="0.25"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</row>
    <row r="58" spans="3:24" ht="20.100000000000001" customHeight="1" x14ac:dyDescent="0.25"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</row>
    <row r="59" spans="3:24" ht="20.100000000000001" customHeight="1" x14ac:dyDescent="0.25"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</row>
    <row r="60" spans="3:24" ht="20.100000000000001" customHeight="1" x14ac:dyDescent="0.25"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</row>
    <row r="61" spans="3:24" ht="20.100000000000001" customHeight="1" x14ac:dyDescent="0.25"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</row>
    <row r="62" spans="3:24" ht="20.100000000000001" customHeight="1" x14ac:dyDescent="0.25"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</row>
    <row r="63" spans="3:24" ht="20.100000000000001" customHeight="1" x14ac:dyDescent="0.25"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</row>
    <row r="64" spans="3:24" ht="20.100000000000001" customHeight="1" x14ac:dyDescent="0.25"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</row>
    <row r="65" spans="3:24" ht="20.100000000000001" customHeight="1" x14ac:dyDescent="0.25"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</row>
    <row r="66" spans="3:24" ht="20.100000000000001" customHeight="1" x14ac:dyDescent="0.25"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</row>
    <row r="67" spans="3:24" ht="20.100000000000001" customHeight="1" x14ac:dyDescent="0.25"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</row>
    <row r="68" spans="3:24" ht="20.100000000000001" customHeight="1" x14ac:dyDescent="0.25"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</row>
    <row r="69" spans="3:24" ht="20.100000000000001" customHeight="1" x14ac:dyDescent="0.25"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</row>
    <row r="70" spans="3:24" ht="20.100000000000001" customHeight="1" x14ac:dyDescent="0.25"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</row>
    <row r="71" spans="3:24" ht="20.100000000000001" customHeight="1" x14ac:dyDescent="0.25"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</row>
    <row r="72" spans="3:24" ht="20.100000000000001" customHeight="1" x14ac:dyDescent="0.25"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</row>
    <row r="73" spans="3:24" ht="20.100000000000001" customHeight="1" x14ac:dyDescent="0.25"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</row>
    <row r="74" spans="3:24" ht="20.100000000000001" customHeight="1" x14ac:dyDescent="0.25"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</row>
    <row r="75" spans="3:24" ht="20.100000000000001" customHeight="1" x14ac:dyDescent="0.25"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</row>
    <row r="76" spans="3:24" ht="20.100000000000001" customHeight="1" x14ac:dyDescent="0.25"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</row>
    <row r="77" spans="3:24" ht="20.100000000000001" customHeight="1" x14ac:dyDescent="0.25"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</row>
    <row r="78" spans="3:24" ht="20.100000000000001" customHeight="1" x14ac:dyDescent="0.25"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</row>
    <row r="79" spans="3:24" ht="20.100000000000001" customHeight="1" x14ac:dyDescent="0.25"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</row>
    <row r="80" spans="3:24" ht="20.100000000000001" customHeight="1" x14ac:dyDescent="0.25"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</row>
    <row r="81" spans="3:24" ht="20.100000000000001" customHeight="1" x14ac:dyDescent="0.25"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</row>
    <row r="82" spans="3:24" ht="20.100000000000001" customHeight="1" x14ac:dyDescent="0.25"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</row>
    <row r="83" spans="3:24" ht="20.100000000000001" customHeight="1" x14ac:dyDescent="0.25"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</row>
    <row r="84" spans="3:24" ht="20.100000000000001" customHeight="1" x14ac:dyDescent="0.25"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</row>
    <row r="85" spans="3:24" ht="20.100000000000001" customHeight="1" x14ac:dyDescent="0.25"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</row>
    <row r="86" spans="3:24" ht="20.100000000000001" customHeight="1" x14ac:dyDescent="0.25"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</row>
    <row r="87" spans="3:24" ht="20.100000000000001" customHeight="1" x14ac:dyDescent="0.25"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</row>
    <row r="88" spans="3:24" ht="20.100000000000001" customHeight="1" x14ac:dyDescent="0.25"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</row>
    <row r="89" spans="3:24" ht="20.100000000000001" customHeight="1" x14ac:dyDescent="0.25"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</row>
    <row r="90" spans="3:24" ht="20.100000000000001" customHeight="1" x14ac:dyDescent="0.25"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</row>
    <row r="91" spans="3:24" ht="20.100000000000001" customHeight="1" x14ac:dyDescent="0.25"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</row>
    <row r="92" spans="3:24" ht="20.100000000000001" customHeight="1" x14ac:dyDescent="0.25"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</row>
    <row r="93" spans="3:24" ht="20.100000000000001" customHeight="1" x14ac:dyDescent="0.25"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</row>
    <row r="94" spans="3:24" ht="20.100000000000001" customHeight="1" x14ac:dyDescent="0.25"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</row>
    <row r="95" spans="3:24" ht="20.100000000000001" customHeight="1" x14ac:dyDescent="0.25"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</row>
    <row r="96" spans="3:24" x14ac:dyDescent="0.25"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</row>
    <row r="97" spans="3:24" x14ac:dyDescent="0.25"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</row>
    <row r="98" spans="3:24" x14ac:dyDescent="0.25"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</row>
    <row r="99" spans="3:24" x14ac:dyDescent="0.25"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</row>
    <row r="100" spans="3:24" x14ac:dyDescent="0.25"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</row>
    <row r="101" spans="3:24" x14ac:dyDescent="0.25"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</row>
    <row r="102" spans="3:24" x14ac:dyDescent="0.25"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</row>
    <row r="103" spans="3:24" x14ac:dyDescent="0.25"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</row>
    <row r="104" spans="3:24" x14ac:dyDescent="0.25"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</row>
    <row r="105" spans="3:24" x14ac:dyDescent="0.25"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</row>
    <row r="106" spans="3:24" x14ac:dyDescent="0.25"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</row>
    <row r="107" spans="3:24" x14ac:dyDescent="0.25"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</row>
    <row r="108" spans="3:24" x14ac:dyDescent="0.25"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</row>
    <row r="109" spans="3:24" x14ac:dyDescent="0.25"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</row>
    <row r="110" spans="3:24" x14ac:dyDescent="0.25"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</row>
    <row r="111" spans="3:24" x14ac:dyDescent="0.25"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</row>
    <row r="112" spans="3:24" x14ac:dyDescent="0.25"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</row>
    <row r="113" spans="3:24" x14ac:dyDescent="0.25"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</row>
    <row r="114" spans="3:24" x14ac:dyDescent="0.25"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</row>
    <row r="115" spans="3:24" x14ac:dyDescent="0.25"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</row>
    <row r="116" spans="3:24" x14ac:dyDescent="0.25"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</row>
    <row r="117" spans="3:24" x14ac:dyDescent="0.25"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</row>
    <row r="118" spans="3:24" x14ac:dyDescent="0.25"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</row>
    <row r="119" spans="3:24" x14ac:dyDescent="0.25"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</row>
    <row r="120" spans="3:24" x14ac:dyDescent="0.25"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</row>
    <row r="121" spans="3:24" x14ac:dyDescent="0.25"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</row>
    <row r="122" spans="3:24" x14ac:dyDescent="0.25"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</row>
    <row r="123" spans="3:24" x14ac:dyDescent="0.25"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</row>
    <row r="124" spans="3:24" x14ac:dyDescent="0.25"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</row>
    <row r="125" spans="3:24" x14ac:dyDescent="0.25"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</row>
    <row r="126" spans="3:24" x14ac:dyDescent="0.25"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</row>
    <row r="127" spans="3:24" x14ac:dyDescent="0.25"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</row>
    <row r="128" spans="3:24" x14ac:dyDescent="0.25"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</row>
    <row r="129" spans="3:24" x14ac:dyDescent="0.25"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</row>
    <row r="130" spans="3:24" x14ac:dyDescent="0.25"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</row>
    <row r="131" spans="3:24" x14ac:dyDescent="0.25"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</row>
    <row r="132" spans="3:24" x14ac:dyDescent="0.25"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</row>
    <row r="133" spans="3:24" x14ac:dyDescent="0.25"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</row>
    <row r="134" spans="3:24" x14ac:dyDescent="0.25"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</row>
    <row r="135" spans="3:24" x14ac:dyDescent="0.25"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</row>
    <row r="136" spans="3:24" x14ac:dyDescent="0.25"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</row>
    <row r="137" spans="3:24" x14ac:dyDescent="0.25"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</row>
    <row r="138" spans="3:24" x14ac:dyDescent="0.25"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</row>
    <row r="139" spans="3:24" x14ac:dyDescent="0.25"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</row>
    <row r="140" spans="3:24" x14ac:dyDescent="0.25"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</row>
    <row r="141" spans="3:24" x14ac:dyDescent="0.25"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</row>
    <row r="142" spans="3:24" x14ac:dyDescent="0.25"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</row>
    <row r="143" spans="3:24" x14ac:dyDescent="0.25"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</row>
    <row r="144" spans="3:24" x14ac:dyDescent="0.25"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</row>
    <row r="145" spans="3:24" x14ac:dyDescent="0.25"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</row>
    <row r="146" spans="3:24" x14ac:dyDescent="0.25"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</row>
    <row r="147" spans="3:24" x14ac:dyDescent="0.25"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</row>
    <row r="148" spans="3:24" x14ac:dyDescent="0.25"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</row>
    <row r="149" spans="3:24" x14ac:dyDescent="0.25"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</row>
    <row r="150" spans="3:24" x14ac:dyDescent="0.25"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</row>
    <row r="151" spans="3:24" x14ac:dyDescent="0.25"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</row>
    <row r="152" spans="3:24" x14ac:dyDescent="0.25"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</row>
    <row r="153" spans="3:24" x14ac:dyDescent="0.25"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</row>
    <row r="154" spans="3:24" x14ac:dyDescent="0.25"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</row>
    <row r="155" spans="3:24" x14ac:dyDescent="0.25"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</row>
    <row r="156" spans="3:24" x14ac:dyDescent="0.25"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</row>
  </sheetData>
  <sortState ref="A141:B154">
    <sortCondition ref="A141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>
                  <from>
                    <xdr:col>0</xdr:col>
                    <xdr:colOff>1943100</xdr:colOff>
                    <xdr:row>3</xdr:row>
                    <xdr:rowOff>295275</xdr:rowOff>
                  </from>
                  <to>
                    <xdr:col>1</xdr:col>
                    <xdr:colOff>1438275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39"/>
  <sheetViews>
    <sheetView workbookViewId="0">
      <selection activeCell="D27" sqref="D27"/>
    </sheetView>
  </sheetViews>
  <sheetFormatPr defaultColWidth="11.42578125" defaultRowHeight="15" x14ac:dyDescent="0.25"/>
  <cols>
    <col min="1" max="1" width="11.7109375" bestFit="1" customWidth="1"/>
    <col min="2" max="2" width="14.28515625" bestFit="1" customWidth="1"/>
    <col min="4" max="4" width="175.85546875" bestFit="1" customWidth="1"/>
  </cols>
  <sheetData>
    <row r="1" spans="1:4" x14ac:dyDescent="0.25">
      <c r="A1" s="5" t="s">
        <v>57</v>
      </c>
      <c r="B1" s="6" t="s">
        <v>58</v>
      </c>
      <c r="C1" s="7" t="s">
        <v>6</v>
      </c>
    </row>
    <row r="2" spans="1:4" x14ac:dyDescent="0.25">
      <c r="A2" s="8">
        <v>25000</v>
      </c>
      <c r="B2" s="8">
        <f>Synthèse!C4</f>
        <v>200</v>
      </c>
      <c r="C2" s="9">
        <f t="shared" ref="C2:C7" si="0">A2-B2</f>
        <v>24800</v>
      </c>
      <c r="D2" s="10" t="s">
        <v>7</v>
      </c>
    </row>
    <row r="3" spans="1:4" x14ac:dyDescent="0.25">
      <c r="A3" s="8">
        <v>2500</v>
      </c>
      <c r="B3" s="8">
        <v>0</v>
      </c>
      <c r="C3" s="9">
        <f t="shared" si="0"/>
        <v>2500</v>
      </c>
      <c r="D3" s="10" t="s">
        <v>8</v>
      </c>
    </row>
    <row r="4" spans="1:4" x14ac:dyDescent="0.25">
      <c r="A4" s="8">
        <v>15000</v>
      </c>
      <c r="B4" s="8">
        <v>0</v>
      </c>
      <c r="C4" s="9">
        <f t="shared" si="0"/>
        <v>15000</v>
      </c>
      <c r="D4" s="10" t="s">
        <v>9</v>
      </c>
    </row>
    <row r="5" spans="1:4" x14ac:dyDescent="0.25">
      <c r="A5" s="8">
        <v>3000</v>
      </c>
      <c r="B5" s="8">
        <f>Synthèse!F4</f>
        <v>0</v>
      </c>
      <c r="C5" s="9">
        <f t="shared" si="0"/>
        <v>3000</v>
      </c>
      <c r="D5" s="10" t="s">
        <v>10</v>
      </c>
    </row>
    <row r="6" spans="1:4" x14ac:dyDescent="0.25">
      <c r="A6" s="8">
        <v>8000</v>
      </c>
      <c r="B6" s="8">
        <f>Synthèse!G4</f>
        <v>0</v>
      </c>
      <c r="C6" s="9">
        <f t="shared" si="0"/>
        <v>8000</v>
      </c>
      <c r="D6" s="10" t="s">
        <v>11</v>
      </c>
    </row>
    <row r="7" spans="1:4" x14ac:dyDescent="0.25">
      <c r="A7" s="9">
        <f>SUM(A2:A6)</f>
        <v>53500</v>
      </c>
      <c r="B7" s="9">
        <f>SUM(B2:B6)</f>
        <v>200</v>
      </c>
      <c r="C7" s="9">
        <f t="shared" si="0"/>
        <v>53300</v>
      </c>
      <c r="D7" s="10"/>
    </row>
    <row r="8" spans="1:4" x14ac:dyDescent="0.25">
      <c r="A8" s="11"/>
      <c r="B8" s="11"/>
      <c r="D8" s="10"/>
    </row>
    <row r="9" spans="1:4" x14ac:dyDescent="0.25">
      <c r="A9" s="8">
        <v>265000</v>
      </c>
      <c r="B9" s="8">
        <f>Synthèse!H4</f>
        <v>0</v>
      </c>
      <c r="C9" s="9">
        <f>A9-B9</f>
        <v>265000</v>
      </c>
      <c r="D9" s="10" t="s">
        <v>12</v>
      </c>
    </row>
    <row r="10" spans="1:4" x14ac:dyDescent="0.25">
      <c r="A10" s="8">
        <v>30000</v>
      </c>
      <c r="B10" s="8">
        <f>Synthèse!I4</f>
        <v>0</v>
      </c>
      <c r="C10" s="9">
        <f>A10-B10</f>
        <v>30000</v>
      </c>
      <c r="D10" s="10" t="s">
        <v>13</v>
      </c>
    </row>
    <row r="11" spans="1:4" x14ac:dyDescent="0.25">
      <c r="A11" s="8">
        <v>25000</v>
      </c>
      <c r="B11" s="8">
        <f>Synthèse!J4</f>
        <v>0</v>
      </c>
      <c r="C11" s="9">
        <f>A11-B11</f>
        <v>25000</v>
      </c>
      <c r="D11" s="10" t="s">
        <v>14</v>
      </c>
    </row>
    <row r="12" spans="1:4" x14ac:dyDescent="0.25">
      <c r="A12" s="8">
        <v>20000</v>
      </c>
      <c r="B12" s="8">
        <f>Synthèse!K4</f>
        <v>0</v>
      </c>
      <c r="C12" s="9">
        <f>A12-B12</f>
        <v>20000</v>
      </c>
      <c r="D12" s="10" t="s">
        <v>15</v>
      </c>
    </row>
    <row r="13" spans="1:4" x14ac:dyDescent="0.25">
      <c r="A13" s="9">
        <f>SUM(A9:A12)</f>
        <v>340000</v>
      </c>
      <c r="B13" s="9">
        <f>SUM(B9:B12)</f>
        <v>0</v>
      </c>
      <c r="C13" s="9">
        <f>A13-B13</f>
        <v>340000</v>
      </c>
      <c r="D13" s="10"/>
    </row>
    <row r="14" spans="1:4" x14ac:dyDescent="0.25">
      <c r="A14" s="12"/>
      <c r="B14" s="12"/>
      <c r="D14" s="10"/>
    </row>
    <row r="15" spans="1:4" x14ac:dyDescent="0.25">
      <c r="A15" s="8">
        <v>100000</v>
      </c>
      <c r="B15" s="8">
        <f>Synthèse!L4</f>
        <v>0</v>
      </c>
      <c r="C15" s="9">
        <f>A15-B15</f>
        <v>100000</v>
      </c>
      <c r="D15" s="10" t="s">
        <v>16</v>
      </c>
    </row>
    <row r="16" spans="1:4" x14ac:dyDescent="0.25">
      <c r="A16" s="8">
        <v>22000</v>
      </c>
      <c r="B16" s="8">
        <f>Synthèse!M4</f>
        <v>0</v>
      </c>
      <c r="C16" s="9">
        <f>A16-B16</f>
        <v>22000</v>
      </c>
      <c r="D16" s="10" t="s">
        <v>17</v>
      </c>
    </row>
    <row r="17" spans="1:4" x14ac:dyDescent="0.25">
      <c r="A17" s="9">
        <f>SUM(A15:A16)</f>
        <v>122000</v>
      </c>
      <c r="B17" s="9">
        <f>SUM(B15:B16)</f>
        <v>0</v>
      </c>
      <c r="C17" s="9">
        <f>A17-B17</f>
        <v>122000</v>
      </c>
      <c r="D17" s="10"/>
    </row>
    <row r="18" spans="1:4" x14ac:dyDescent="0.25">
      <c r="A18" s="13"/>
      <c r="B18" s="13"/>
      <c r="D18" s="10"/>
    </row>
    <row r="19" spans="1:4" x14ac:dyDescent="0.25">
      <c r="A19" s="8">
        <v>1400000</v>
      </c>
      <c r="B19" s="8">
        <f>Synthèse!N4</f>
        <v>0</v>
      </c>
      <c r="C19" s="9">
        <f>A19-B19</f>
        <v>1400000</v>
      </c>
      <c r="D19" s="10" t="s">
        <v>18</v>
      </c>
    </row>
    <row r="20" spans="1:4" x14ac:dyDescent="0.25">
      <c r="A20" s="9">
        <f>SUM(A19)</f>
        <v>1400000</v>
      </c>
      <c r="B20" s="9">
        <f>SUM(B19)</f>
        <v>0</v>
      </c>
      <c r="C20" s="9">
        <f>A20-B20</f>
        <v>1400000</v>
      </c>
      <c r="D20" s="10"/>
    </row>
    <row r="21" spans="1:4" x14ac:dyDescent="0.25">
      <c r="A21" s="13"/>
      <c r="B21" s="13"/>
      <c r="D21" s="10"/>
    </row>
    <row r="22" spans="1:4" x14ac:dyDescent="0.25">
      <c r="A22" s="8">
        <v>1399104</v>
      </c>
      <c r="B22" s="8">
        <f>Synthèse!O4</f>
        <v>0</v>
      </c>
      <c r="C22" s="9">
        <f>A22-B22</f>
        <v>1399104</v>
      </c>
      <c r="D22" s="10" t="s">
        <v>19</v>
      </c>
    </row>
    <row r="23" spans="1:4" x14ac:dyDescent="0.25">
      <c r="A23" s="9">
        <v>400000</v>
      </c>
      <c r="B23" s="8"/>
      <c r="C23" s="9">
        <f>A23-B23</f>
        <v>400000</v>
      </c>
      <c r="D23" s="10" t="s">
        <v>20</v>
      </c>
    </row>
    <row r="24" spans="1:4" x14ac:dyDescent="0.25">
      <c r="A24" s="8">
        <v>70564</v>
      </c>
      <c r="B24" s="8">
        <f>Synthèse!P4</f>
        <v>0</v>
      </c>
      <c r="C24" s="9">
        <f>A24-B24</f>
        <v>70564</v>
      </c>
      <c r="D24" s="10" t="s">
        <v>21</v>
      </c>
    </row>
    <row r="25" spans="1:4" x14ac:dyDescent="0.25">
      <c r="A25" s="8">
        <v>32000</v>
      </c>
      <c r="B25" s="8">
        <f>Synthèse!Q4</f>
        <v>0</v>
      </c>
      <c r="C25" s="9">
        <f>A25-B25</f>
        <v>32000</v>
      </c>
      <c r="D25" s="10" t="s">
        <v>22</v>
      </c>
    </row>
    <row r="26" spans="1:4" x14ac:dyDescent="0.25">
      <c r="A26" s="8">
        <v>36000</v>
      </c>
      <c r="B26" s="8">
        <f>Synthèse!R4</f>
        <v>0</v>
      </c>
      <c r="C26" s="9">
        <f>A26-B26</f>
        <v>36000</v>
      </c>
      <c r="D26" s="10" t="s">
        <v>23</v>
      </c>
    </row>
    <row r="27" spans="1:4" x14ac:dyDescent="0.25">
      <c r="A27" s="9">
        <f>A22-A23+A24+A25+A26</f>
        <v>1137668</v>
      </c>
      <c r="B27" s="9">
        <f>B22-B23+B24+B25+B26</f>
        <v>0</v>
      </c>
      <c r="C27" s="9">
        <f>C22-C23+C24+C25+C26</f>
        <v>1137668</v>
      </c>
      <c r="D27" s="10"/>
    </row>
    <row r="28" spans="1:4" x14ac:dyDescent="0.25">
      <c r="A28" s="13"/>
      <c r="B28" s="13"/>
      <c r="D28" s="10"/>
    </row>
    <row r="29" spans="1:4" x14ac:dyDescent="0.25">
      <c r="A29" s="8">
        <v>2500</v>
      </c>
      <c r="B29" s="8">
        <f>Synthèse!S4</f>
        <v>0</v>
      </c>
      <c r="C29" s="9">
        <f>A29-B29</f>
        <v>2500</v>
      </c>
      <c r="D29" s="10" t="s">
        <v>24</v>
      </c>
    </row>
    <row r="30" spans="1:4" x14ac:dyDescent="0.25">
      <c r="A30" s="9">
        <f>SUM(A29)</f>
        <v>2500</v>
      </c>
      <c r="B30" s="9">
        <f>SUM(B29)</f>
        <v>0</v>
      </c>
      <c r="C30" s="9">
        <f>A30-B30</f>
        <v>2500</v>
      </c>
      <c r="D30" s="10"/>
    </row>
    <row r="31" spans="1:4" x14ac:dyDescent="0.25">
      <c r="A31" s="13"/>
      <c r="B31" s="13"/>
      <c r="D31" s="10"/>
    </row>
    <row r="32" spans="1:4" x14ac:dyDescent="0.25">
      <c r="A32" s="14">
        <v>141000</v>
      </c>
      <c r="B32" s="14">
        <f>Synthèse!T4</f>
        <v>0</v>
      </c>
      <c r="C32" s="9">
        <f>A32-B32</f>
        <v>141000</v>
      </c>
      <c r="D32" s="10" t="s">
        <v>25</v>
      </c>
    </row>
    <row r="33" spans="1:4" x14ac:dyDescent="0.25">
      <c r="A33" s="15">
        <v>105000</v>
      </c>
      <c r="B33" s="14">
        <f>Synthèse!T4</f>
        <v>0</v>
      </c>
      <c r="C33" s="9">
        <f>A33</f>
        <v>105000</v>
      </c>
      <c r="D33" s="10" t="s">
        <v>26</v>
      </c>
    </row>
    <row r="34" spans="1:4" x14ac:dyDescent="0.25">
      <c r="A34" s="14">
        <v>50000</v>
      </c>
      <c r="B34" s="14">
        <v>0</v>
      </c>
      <c r="C34" s="9">
        <f>A34-B34</f>
        <v>50000</v>
      </c>
      <c r="D34" s="10" t="s">
        <v>27</v>
      </c>
    </row>
    <row r="35" spans="1:4" x14ac:dyDescent="0.25">
      <c r="A35" s="14">
        <v>20000</v>
      </c>
      <c r="B35" s="14">
        <v>0</v>
      </c>
      <c r="C35" s="9">
        <f>A35-B35</f>
        <v>20000</v>
      </c>
      <c r="D35" s="10" t="s">
        <v>28</v>
      </c>
    </row>
    <row r="36" spans="1:4" x14ac:dyDescent="0.25">
      <c r="A36" s="15">
        <f>A32-A33+A34+A35</f>
        <v>106000</v>
      </c>
      <c r="B36" s="15">
        <f>SUM(B32-B33+B34+B35)</f>
        <v>0</v>
      </c>
      <c r="C36" s="9">
        <f>A36-B36</f>
        <v>106000</v>
      </c>
      <c r="D36" s="10"/>
    </row>
    <row r="37" spans="1:4" x14ac:dyDescent="0.25">
      <c r="A37" s="13"/>
      <c r="B37" s="13"/>
      <c r="D37" s="10"/>
    </row>
    <row r="38" spans="1:4" x14ac:dyDescent="0.25">
      <c r="A38" s="8">
        <v>2000</v>
      </c>
      <c r="B38" s="8">
        <f>Synthèse!W4</f>
        <v>0</v>
      </c>
      <c r="C38" s="9">
        <f>A38-B38</f>
        <v>2000</v>
      </c>
      <c r="D38" s="10" t="s">
        <v>29</v>
      </c>
    </row>
    <row r="39" spans="1:4" x14ac:dyDescent="0.25">
      <c r="A39" s="9">
        <f>SUM(A38)</f>
        <v>2000</v>
      </c>
      <c r="B39" s="9">
        <f>SUM(B38)</f>
        <v>0</v>
      </c>
      <c r="C39" s="9">
        <f>A39-B39</f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Fiche de coût</vt:lpstr>
      <vt:lpstr>Synthèse</vt:lpstr>
      <vt:lpstr>Budjet</vt:lpstr>
      <vt:lpstr>'Fiche de coût'!Print_Area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stephane</dc:creator>
  <cp:lastModifiedBy>fournier stephane</cp:lastModifiedBy>
  <cp:lastPrinted>2016-08-04T12:32:42Z</cp:lastPrinted>
  <dcterms:created xsi:type="dcterms:W3CDTF">2016-08-04T09:21:57Z</dcterms:created>
  <dcterms:modified xsi:type="dcterms:W3CDTF">2016-08-08T19:30:04Z</dcterms:modified>
  <cp:version>1.0</cp:version>
</cp:coreProperties>
</file>