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9320" windowHeight="8280"/>
  </bookViews>
  <sheets>
    <sheet name="Planning" sheetId="17" r:id="rId1"/>
    <sheet name="Parametres" sheetId="3" r:id="rId2"/>
  </sheets>
  <externalReferences>
    <externalReference r:id="rId3"/>
  </externalReferences>
  <definedNames>
    <definedName name="Absence">Parametres!$A$1:$A$38</definedName>
    <definedName name="an">Parametres!$B$2</definedName>
    <definedName name="Année">Parametres!$E$7:$E$18</definedName>
    <definedName name="Feries">'[1]Jours fériés'!$A:$B</definedName>
    <definedName name="Fériés">Parametres!$H$6:$H$18</definedName>
    <definedName name="jaune">[1]bdd!$I$41:$J$47</definedName>
    <definedName name="Jour_1">[1]Calendrier!$A$2</definedName>
    <definedName name="Mois">Parametres!$J$6:$J$17</definedName>
    <definedName name="nbre_Jouvre">[1]bdd!$E$48</definedName>
    <definedName name="Nom">Parametres!$G$22:$G$64</definedName>
    <definedName name="perso1">[1]Personalisé!$D$9</definedName>
    <definedName name="perso2">[1]Personalisé!$D$10</definedName>
    <definedName name="perso3">[1]Personalisé!$D$11</definedName>
    <definedName name="S_Mois" localSheetId="0">Planning!$H$2</definedName>
    <definedName name="S_Mois">#REF!</definedName>
  </definedNames>
  <calcPr calcId="145621"/>
</workbook>
</file>

<file path=xl/calcChain.xml><?xml version="1.0" encoding="utf-8"?>
<calcChain xmlns="http://schemas.openxmlformats.org/spreadsheetml/2006/main">
  <c r="B14" i="17" l="1"/>
  <c r="B16" i="17"/>
  <c r="B18" i="17"/>
  <c r="B20" i="17"/>
  <c r="B22" i="17"/>
  <c r="B24" i="17"/>
  <c r="B26" i="17"/>
  <c r="B28" i="17"/>
  <c r="B30" i="17"/>
  <c r="B32" i="17"/>
  <c r="B34" i="17"/>
  <c r="B36" i="17"/>
  <c r="B38" i="17"/>
  <c r="B40" i="17"/>
  <c r="B42" i="17"/>
  <c r="B44" i="17"/>
  <c r="B46" i="17"/>
  <c r="B48" i="17"/>
  <c r="B50" i="17"/>
  <c r="B52" i="17"/>
  <c r="B54" i="17"/>
  <c r="B56" i="17"/>
  <c r="B58" i="17"/>
  <c r="B60" i="17"/>
  <c r="B62" i="17"/>
  <c r="B64" i="17"/>
  <c r="B66" i="17"/>
  <c r="B68" i="17"/>
  <c r="B70" i="17"/>
  <c r="B72" i="17"/>
  <c r="B74" i="17"/>
  <c r="B76" i="17"/>
  <c r="B78" i="17"/>
  <c r="B80" i="17"/>
  <c r="B82" i="17"/>
  <c r="B84" i="17"/>
  <c r="B86" i="17"/>
  <c r="B88" i="17"/>
  <c r="B90" i="17"/>
  <c r="B92" i="17"/>
  <c r="B12" i="17"/>
  <c r="C92" i="17"/>
  <c r="C90" i="17"/>
  <c r="C88" i="17"/>
  <c r="C86" i="17"/>
  <c r="C84" i="17"/>
  <c r="C82" i="17"/>
  <c r="C80" i="17"/>
  <c r="C78" i="17"/>
  <c r="C76" i="17"/>
  <c r="C74" i="17"/>
  <c r="C72" i="17"/>
  <c r="C70" i="17"/>
  <c r="C68" i="17"/>
  <c r="C66" i="17"/>
  <c r="C64" i="17"/>
  <c r="C62" i="17"/>
  <c r="C60" i="17"/>
  <c r="C58" i="17"/>
  <c r="C56" i="17"/>
  <c r="C54" i="17"/>
  <c r="C52" i="17"/>
  <c r="C50" i="17"/>
  <c r="C48" i="17"/>
  <c r="C46" i="17"/>
  <c r="C44" i="17"/>
  <c r="C42" i="17"/>
  <c r="C40" i="17"/>
  <c r="C38" i="17"/>
  <c r="C36" i="17"/>
  <c r="C34" i="17"/>
  <c r="C32" i="17"/>
  <c r="C30" i="17"/>
  <c r="C28" i="17"/>
  <c r="C26" i="17"/>
  <c r="C24" i="17"/>
  <c r="C22" i="17"/>
  <c r="C20" i="17"/>
  <c r="C18" i="17"/>
  <c r="C16" i="17"/>
  <c r="C14" i="17"/>
  <c r="C12" i="17"/>
  <c r="D10" i="17" l="1"/>
  <c r="AG102" i="17" l="1"/>
  <c r="AF102" i="17"/>
  <c r="AE102" i="17"/>
  <c r="AD102" i="17"/>
  <c r="AC102" i="17"/>
  <c r="AB102" i="17"/>
  <c r="AA102" i="17"/>
  <c r="Z102" i="17"/>
  <c r="Y102" i="17"/>
  <c r="X102" i="17"/>
  <c r="W102" i="17"/>
  <c r="V102" i="17"/>
  <c r="U102" i="17"/>
  <c r="T102" i="17"/>
  <c r="S102" i="17"/>
  <c r="R102" i="17"/>
  <c r="Q102" i="17"/>
  <c r="P102" i="17"/>
  <c r="O102" i="17"/>
  <c r="N102" i="17"/>
  <c r="M102" i="17"/>
  <c r="L102" i="17"/>
  <c r="K102" i="17"/>
  <c r="J102" i="17"/>
  <c r="I102" i="17"/>
  <c r="H102" i="17"/>
  <c r="G102" i="17"/>
  <c r="F102" i="17"/>
  <c r="E102" i="17"/>
  <c r="D102" i="17"/>
  <c r="C102" i="17"/>
  <c r="A102" i="17"/>
  <c r="A99" i="17"/>
  <c r="AG99" i="17" s="1"/>
  <c r="AG103" i="17" s="1"/>
  <c r="A98" i="17"/>
  <c r="AG98" i="17" s="1"/>
  <c r="A97" i="17"/>
  <c r="AG97" i="17" s="1"/>
  <c r="A96" i="17"/>
  <c r="A95" i="17"/>
  <c r="AG95" i="17" s="1"/>
  <c r="AG94" i="17"/>
  <c r="R95" i="17" l="1"/>
  <c r="D95" i="17"/>
  <c r="T95" i="17"/>
  <c r="R97" i="17"/>
  <c r="V95" i="17"/>
  <c r="T97" i="17"/>
  <c r="H95" i="17"/>
  <c r="F97" i="17"/>
  <c r="I98" i="17"/>
  <c r="T99" i="17"/>
  <c r="T100" i="17" s="1"/>
  <c r="J95" i="17"/>
  <c r="X97" i="17"/>
  <c r="V99" i="17"/>
  <c r="V100" i="17" s="1"/>
  <c r="L95" i="17"/>
  <c r="AB95" i="17"/>
  <c r="J97" i="17"/>
  <c r="Z97" i="17"/>
  <c r="Q98" i="17"/>
  <c r="H99" i="17"/>
  <c r="H100" i="17" s="1"/>
  <c r="X99" i="17"/>
  <c r="X100" i="17" s="1"/>
  <c r="F95" i="17"/>
  <c r="D97" i="17"/>
  <c r="E98" i="17"/>
  <c r="X95" i="17"/>
  <c r="V97" i="17"/>
  <c r="D99" i="17"/>
  <c r="D100" i="17" s="1"/>
  <c r="Z95" i="17"/>
  <c r="H97" i="17"/>
  <c r="M98" i="17"/>
  <c r="F99" i="17"/>
  <c r="F100" i="17" s="1"/>
  <c r="N95" i="17"/>
  <c r="AD95" i="17"/>
  <c r="L97" i="17"/>
  <c r="AB97" i="17"/>
  <c r="U98" i="17"/>
  <c r="J99" i="17"/>
  <c r="J100" i="17" s="1"/>
  <c r="Z99" i="17"/>
  <c r="Z100" i="17" s="1"/>
  <c r="P95" i="17"/>
  <c r="AF95" i="17"/>
  <c r="N97" i="17"/>
  <c r="AD97" i="17"/>
  <c r="Y98" i="17"/>
  <c r="L99" i="17"/>
  <c r="L100" i="17" s="1"/>
  <c r="AB99" i="17"/>
  <c r="AB100" i="17" s="1"/>
  <c r="P97" i="17"/>
  <c r="AF97" i="17"/>
  <c r="AC98" i="17"/>
  <c r="N99" i="17"/>
  <c r="N100" i="17" s="1"/>
  <c r="AD99" i="17"/>
  <c r="AD100" i="17" s="1"/>
  <c r="P99" i="17"/>
  <c r="P100" i="17" s="1"/>
  <c r="AF99" i="17"/>
  <c r="AF100" i="17" s="1"/>
  <c r="R99" i="17"/>
  <c r="R100" i="17" s="1"/>
  <c r="AG100" i="17"/>
  <c r="AF96" i="17"/>
  <c r="AD96" i="17"/>
  <c r="AB96" i="17"/>
  <c r="Z96" i="17"/>
  <c r="X96" i="17"/>
  <c r="V96" i="17"/>
  <c r="T96" i="17"/>
  <c r="R96" i="17"/>
  <c r="P96" i="17"/>
  <c r="N96" i="17"/>
  <c r="E96" i="17"/>
  <c r="G96" i="17"/>
  <c r="I96" i="17"/>
  <c r="K96" i="17"/>
  <c r="M96" i="17"/>
  <c r="Q96" i="17"/>
  <c r="U96" i="17"/>
  <c r="Y96" i="17"/>
  <c r="AC96" i="17"/>
  <c r="AG96" i="17"/>
  <c r="E95" i="17"/>
  <c r="G95" i="17"/>
  <c r="I95" i="17"/>
  <c r="K95" i="17"/>
  <c r="M95" i="17"/>
  <c r="O95" i="17"/>
  <c r="Q95" i="17"/>
  <c r="S95" i="17"/>
  <c r="U95" i="17"/>
  <c r="W95" i="17"/>
  <c r="Y95" i="17"/>
  <c r="AA95" i="17"/>
  <c r="AC95" i="17"/>
  <c r="AE95" i="17"/>
  <c r="D96" i="17"/>
  <c r="F96" i="17"/>
  <c r="H96" i="17"/>
  <c r="J96" i="17"/>
  <c r="L96" i="17"/>
  <c r="O96" i="17"/>
  <c r="S96" i="17"/>
  <c r="W96" i="17"/>
  <c r="AA96" i="17"/>
  <c r="AE96" i="17"/>
  <c r="AF98" i="17"/>
  <c r="AD98" i="17"/>
  <c r="AB98" i="17"/>
  <c r="Z98" i="17"/>
  <c r="X98" i="17"/>
  <c r="V98" i="17"/>
  <c r="T98" i="17"/>
  <c r="R98" i="17"/>
  <c r="P98" i="17"/>
  <c r="N98" i="17"/>
  <c r="L98" i="17"/>
  <c r="J98" i="17"/>
  <c r="H98" i="17"/>
  <c r="F98" i="17"/>
  <c r="D98" i="17"/>
  <c r="G98" i="17"/>
  <c r="K98" i="17"/>
  <c r="O98" i="17"/>
  <c r="S98" i="17"/>
  <c r="W98" i="17"/>
  <c r="AA98" i="17"/>
  <c r="AE98" i="17"/>
  <c r="E97" i="17"/>
  <c r="G97" i="17"/>
  <c r="I97" i="17"/>
  <c r="K97" i="17"/>
  <c r="M97" i="17"/>
  <c r="O97" i="17"/>
  <c r="Q97" i="17"/>
  <c r="S97" i="17"/>
  <c r="U97" i="17"/>
  <c r="W97" i="17"/>
  <c r="Y97" i="17"/>
  <c r="AA97" i="17"/>
  <c r="AC97" i="17"/>
  <c r="AE97" i="17"/>
  <c r="E99" i="17"/>
  <c r="G99" i="17"/>
  <c r="I99" i="17"/>
  <c r="K99" i="17"/>
  <c r="M99" i="17"/>
  <c r="O99" i="17"/>
  <c r="Q99" i="17"/>
  <c r="S99" i="17"/>
  <c r="U99" i="17"/>
  <c r="W99" i="17"/>
  <c r="Y99" i="17"/>
  <c r="AA99" i="17"/>
  <c r="AC99" i="17"/>
  <c r="AE99" i="17"/>
  <c r="AB103" i="17" l="1"/>
  <c r="N103" i="17"/>
  <c r="AD103" i="17"/>
  <c r="V103" i="17"/>
  <c r="F103" i="17"/>
  <c r="Z103" i="17"/>
  <c r="AF103" i="17"/>
  <c r="T103" i="17"/>
  <c r="H103" i="17"/>
  <c r="L103" i="17"/>
  <c r="D103" i="17"/>
  <c r="R103" i="17"/>
  <c r="X103" i="17"/>
  <c r="J103" i="17"/>
  <c r="P103" i="17"/>
  <c r="Y103" i="17"/>
  <c r="Y100" i="17"/>
  <c r="M103" i="17"/>
  <c r="M100" i="17"/>
  <c r="AE103" i="17"/>
  <c r="AE100" i="17"/>
  <c r="AA103" i="17"/>
  <c r="AA100" i="17"/>
  <c r="W103" i="17"/>
  <c r="W100" i="17"/>
  <c r="S103" i="17"/>
  <c r="S100" i="17"/>
  <c r="O103" i="17"/>
  <c r="O100" i="17"/>
  <c r="K103" i="17"/>
  <c r="K100" i="17"/>
  <c r="G103" i="17"/>
  <c r="G100" i="17"/>
  <c r="AC103" i="17"/>
  <c r="AC100" i="17"/>
  <c r="U103" i="17"/>
  <c r="U100" i="17"/>
  <c r="Q103" i="17"/>
  <c r="Q100" i="17"/>
  <c r="I103" i="17"/>
  <c r="I100" i="17"/>
  <c r="E103" i="17"/>
  <c r="E100" i="17"/>
  <c r="E10" i="17" l="1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D11" i="17"/>
  <c r="E11" i="17" s="1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AF10" i="17" l="1"/>
  <c r="AH10" i="17"/>
  <c r="AG11" i="17"/>
  <c r="AG10" i="17"/>
  <c r="AF11" i="17"/>
  <c r="AH11" i="17"/>
  <c r="H18" i="3" l="1"/>
  <c r="H17" i="3"/>
  <c r="H16" i="3"/>
  <c r="H15" i="3"/>
  <c r="H14" i="3"/>
  <c r="H10" i="3"/>
  <c r="H9" i="3"/>
  <c r="H7" i="3"/>
  <c r="H12" i="3" s="1"/>
  <c r="H13" i="3" s="1"/>
  <c r="H6" i="3"/>
  <c r="H8" i="3" l="1"/>
  <c r="H11" i="3"/>
</calcChain>
</file>

<file path=xl/sharedStrings.xml><?xml version="1.0" encoding="utf-8"?>
<sst xmlns="http://schemas.openxmlformats.org/spreadsheetml/2006/main" count="98" uniqueCount="89">
  <si>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</si>
  <si>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</si>
  <si>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</si>
  <si>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</si>
  <si>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</si>
  <si>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</si>
  <si>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</si>
  <si>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</si>
  <si>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</si>
  <si>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</si>
  <si>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</si>
  <si>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</si>
  <si>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</si>
  <si>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</si>
  <si>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</si>
  <si>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</si>
  <si>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</si>
  <si>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</si>
  <si>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</si>
  <si>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</si>
  <si>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</si>
  <si>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</si>
  <si>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</si>
  <si>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</si>
  <si>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</si>
  <si>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</si>
  <si>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</si>
  <si>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</si>
  <si>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</si>
  <si>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CP</t>
  </si>
  <si>
    <t>1DISPO</t>
  </si>
  <si>
    <t>AMC5</t>
  </si>
  <si>
    <t>ANV E/S</t>
  </si>
  <si>
    <t>ANV RAC</t>
  </si>
  <si>
    <t>ARCH</t>
  </si>
  <si>
    <t>ASV</t>
  </si>
  <si>
    <t>Tab HJ</t>
  </si>
  <si>
    <t>BAL</t>
  </si>
  <si>
    <t>BDF</t>
  </si>
  <si>
    <t>BNS</t>
  </si>
  <si>
    <t>CHEQ</t>
  </si>
  <si>
    <t>cou</t>
  </si>
  <si>
    <t>COU AVO</t>
  </si>
  <si>
    <t>COU DE</t>
  </si>
  <si>
    <t>COU HJ</t>
  </si>
  <si>
    <t>CTRL</t>
  </si>
  <si>
    <t>DPAE</t>
  </si>
  <si>
    <t>ECH</t>
  </si>
  <si>
    <t>EXE</t>
  </si>
  <si>
    <t>FOR</t>
  </si>
  <si>
    <t>GED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</si>
  <si>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</si>
  <si>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</si>
  <si>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</si>
  <si>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</si>
  <si>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</si>
  <si>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</si>
  <si>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</si>
  <si>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</si>
  <si>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</si>
  <si>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</si>
  <si>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</si>
  <si>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</si>
  <si>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TP</t>
  </si>
  <si>
    <t>CODES-HORAIRES</t>
  </si>
  <si>
    <t>BESOINS</t>
  </si>
  <si>
    <t>Si besoin, vous disposez d'un contrôleur d'effectif plus important au bas des cycles de travail</t>
  </si>
  <si>
    <t>Equipe</t>
  </si>
  <si>
    <t>Nom Prénom</t>
  </si>
  <si>
    <t>Production</t>
  </si>
  <si>
    <t>Théorique</t>
  </si>
  <si>
    <t>Réel</t>
  </si>
  <si>
    <t>Contentieux  IDF</t>
  </si>
  <si>
    <t>LISTE NOM</t>
  </si>
  <si>
    <t>Mardi</t>
  </si>
  <si>
    <t>Mercredi</t>
  </si>
  <si>
    <t>Jeudi</t>
  </si>
  <si>
    <t>Vendredi</t>
  </si>
  <si>
    <t>Samedi</t>
  </si>
  <si>
    <t>Dimanche</t>
  </si>
  <si>
    <t>Lundi</t>
  </si>
  <si>
    <t>Temps Partiel</t>
  </si>
  <si>
    <t>Matin</t>
  </si>
  <si>
    <t>Après Midi</t>
  </si>
  <si>
    <t>Journée</t>
  </si>
  <si>
    <t>Semaine</t>
  </si>
  <si>
    <t>toto</t>
  </si>
  <si>
    <t>tata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</si>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</sst>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9" x14ac:knownFonts="1">
    <font>
      <sz val="11"/>
      <color theme="1"/>
      <name val="Rockwell"/>
      <family val="2"/>
    </font>
    <font>
      <sz val="11"/>
      <color theme="1"/>
      <name val="Rockwell"/>
      <family val="2"/>
      <scheme val="minor"/>
    </font>
    <font>
      <sz val="24"/>
      <color indexed="8"/>
      <name val="Rockwell"/>
      <family val="2"/>
    </font>
    <font>
      <sz val="36"/>
      <color indexed="8"/>
      <name val="Rockwell"/>
      <family val="2"/>
    </font>
    <font>
      <b/>
      <sz val="14"/>
      <color indexed="8"/>
      <name val="Rockwell"/>
      <family val="2"/>
    </font>
    <font>
      <sz val="11"/>
      <color indexed="8"/>
      <name val="Rockwell"/>
      <family val="1"/>
    </font>
    <font>
      <b/>
      <i/>
      <sz val="11"/>
      <color indexed="8"/>
      <name val="Rockwell"/>
      <family val="1"/>
    </font>
    <font>
      <sz val="8"/>
      <name val="Rockwell"/>
      <family val="2"/>
    </font>
    <font>
      <sz val="10"/>
      <name val="Arial"/>
      <family val="2"/>
    </font>
    <font>
      <b/>
      <sz val="8"/>
      <color indexed="8"/>
      <name val="Rockwell"/>
      <family val="2"/>
      <scheme val="minor"/>
    </font>
    <font>
      <b/>
      <sz val="8"/>
      <name val="Rockwell"/>
      <family val="2"/>
      <scheme val="minor"/>
    </font>
    <font>
      <sz val="10"/>
      <name val="Rockwell"/>
      <family val="2"/>
      <scheme val="minor"/>
    </font>
    <font>
      <sz val="10"/>
      <color indexed="18"/>
      <name val="Arial"/>
      <family val="2"/>
    </font>
    <font>
      <sz val="11"/>
      <color theme="1"/>
      <name val="Rockwell"/>
      <family val="2"/>
    </font>
    <font>
      <sz val="11"/>
      <color theme="0"/>
      <name val="Rockwell"/>
      <family val="2"/>
      <scheme val="minor"/>
    </font>
    <font>
      <sz val="11"/>
      <name val="Rockwell"/>
      <family val="2"/>
      <scheme val="minor"/>
    </font>
    <font>
      <b/>
      <i/>
      <sz val="11"/>
      <color theme="1"/>
      <name val="Rockwell"/>
      <family val="1"/>
    </font>
    <font>
      <sz val="10"/>
      <name val="Arial"/>
      <family val="2"/>
    </font>
    <font>
      <sz val="11"/>
      <color rgb="FF000000"/>
      <name val="Rockwell"/>
      <family val="1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rgb="FF00B0F0"/>
        </stop>
        <stop position="1">
          <color rgb="FFFF0000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88F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006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8" fillId="0" borderId="0"/>
    <xf numFmtId="0" fontId="8" fillId="0" borderId="0"/>
    <xf numFmtId="0" fontId="1" fillId="21" borderId="0" applyNumberFormat="0" applyBorder="0" applyAlignment="0" applyProtection="0"/>
    <xf numFmtId="0" fontId="1" fillId="13" borderId="0" applyNumberFormat="0" applyBorder="0" applyAlignment="0" applyProtection="0"/>
    <xf numFmtId="0" fontId="1" fillId="20" borderId="0" applyNumberFormat="0" applyBorder="0" applyAlignment="0" applyProtection="0"/>
    <xf numFmtId="0" fontId="13" fillId="19" borderId="7" applyBorder="0" applyAlignment="0">
      <alignment horizontal="center" vertical="center"/>
    </xf>
    <xf numFmtId="0" fontId="14" fillId="0" borderId="7" applyBorder="0" applyAlignment="0" applyProtection="0">
      <alignment horizontal="center" vertical="center"/>
    </xf>
    <xf numFmtId="0" fontId="17" fillId="0" borderId="0"/>
  </cellStyleXfs>
  <cellXfs count="152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10" fillId="0" borderId="10" xfId="1" applyFont="1" applyFill="1" applyBorder="1" applyAlignment="1">
      <alignment horizontal="center"/>
    </xf>
    <xf numFmtId="0" fontId="10" fillId="0" borderId="5" xfId="1" applyFont="1" applyFill="1" applyBorder="1" applyAlignment="1">
      <alignment horizontal="center"/>
    </xf>
    <xf numFmtId="0" fontId="10" fillId="0" borderId="11" xfId="1" applyFont="1" applyFill="1" applyBorder="1" applyAlignment="1">
      <alignment horizontal="center"/>
    </xf>
    <xf numFmtId="0" fontId="12" fillId="8" borderId="1" xfId="0" applyFont="1" applyFill="1" applyBorder="1" applyAlignment="1" applyProtection="1">
      <alignment horizontal="center" vertical="center"/>
      <protection hidden="1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10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Fill="1" applyBorder="1" applyAlignment="1">
      <alignment horizontal="center"/>
    </xf>
    <xf numFmtId="0" fontId="9" fillId="0" borderId="1" xfId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/>
    </xf>
    <xf numFmtId="0" fontId="11" fillId="0" borderId="1" xfId="1" applyFont="1" applyFill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8" fillId="0" borderId="1" xfId="1" applyFont="1" applyFill="1" applyBorder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9" fillId="0" borderId="10" xfId="1" applyFont="1" applyFill="1" applyBorder="1" applyAlignment="1">
      <alignment horizontal="center" vertical="center" wrapText="1"/>
    </xf>
    <xf numFmtId="0" fontId="9" fillId="0" borderId="11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9" fillId="0" borderId="5" xfId="1" applyFont="1" applyFill="1" applyBorder="1" applyAlignment="1">
      <alignment horizontal="center" vertical="center" wrapText="1"/>
    </xf>
    <xf numFmtId="0" fontId="8" fillId="0" borderId="11" xfId="1" applyFont="1" applyFill="1" applyBorder="1"/>
    <xf numFmtId="0" fontId="8" fillId="0" borderId="0" xfId="1" applyFont="1" applyFill="1" applyBorder="1"/>
    <xf numFmtId="0" fontId="9" fillId="0" borderId="0" xfId="1" applyFont="1" applyFill="1" applyBorder="1" applyAlignment="1">
      <alignment horizontal="center" vertical="center" wrapText="1"/>
    </xf>
    <xf numFmtId="0" fontId="11" fillId="0" borderId="12" xfId="1" applyFont="1" applyFill="1" applyBorder="1" applyAlignment="1">
      <alignment horizontal="center" vertical="center"/>
    </xf>
    <xf numFmtId="0" fontId="9" fillId="0" borderId="12" xfId="1" applyFont="1" applyFill="1" applyBorder="1" applyAlignment="1">
      <alignment horizontal="center" vertical="center" wrapText="1"/>
    </xf>
    <xf numFmtId="0" fontId="9" fillId="12" borderId="10" xfId="1" applyFont="1" applyFill="1" applyBorder="1" applyAlignment="1">
      <alignment horizontal="center" vertical="center" wrapText="1"/>
    </xf>
    <xf numFmtId="0" fontId="9" fillId="11" borderId="10" xfId="1" applyFont="1" applyFill="1" applyBorder="1" applyAlignment="1">
      <alignment horizontal="center" vertical="center" wrapText="1"/>
    </xf>
    <xf numFmtId="0" fontId="10" fillId="13" borderId="10" xfId="1" applyFont="1" applyFill="1" applyBorder="1" applyAlignment="1">
      <alignment horizontal="center"/>
    </xf>
    <xf numFmtId="0" fontId="8" fillId="14" borderId="10" xfId="1" applyFont="1" applyFill="1" applyBorder="1" applyAlignment="1">
      <alignment horizontal="center" vertical="center"/>
    </xf>
    <xf numFmtId="0" fontId="9" fillId="12" borderId="12" xfId="1" applyFont="1" applyFill="1" applyBorder="1" applyAlignment="1">
      <alignment horizontal="center" vertical="center" wrapText="1"/>
    </xf>
    <xf numFmtId="0" fontId="11" fillId="15" borderId="5" xfId="1" applyFont="1" applyFill="1" applyBorder="1" applyAlignment="1">
      <alignment horizontal="center" vertical="center"/>
    </xf>
    <xf numFmtId="0" fontId="10" fillId="16" borderId="5" xfId="1" applyFont="1" applyFill="1" applyBorder="1" applyAlignment="1">
      <alignment horizontal="center"/>
    </xf>
    <xf numFmtId="0" fontId="10" fillId="17" borderId="11" xfId="1" applyFont="1" applyFill="1" applyBorder="1" applyAlignment="1">
      <alignment horizontal="center"/>
    </xf>
    <xf numFmtId="0" fontId="10" fillId="18" borderId="10" xfId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5" fillId="24" borderId="1" xfId="7" applyFont="1" applyFill="1" applyBorder="1" applyAlignment="1">
      <alignment horizontal="center" vertical="center"/>
    </xf>
    <xf numFmtId="0" fontId="15" fillId="25" borderId="1" xfId="7" applyFont="1" applyFill="1" applyBorder="1" applyAlignment="1">
      <alignment horizontal="center" vertical="center"/>
    </xf>
    <xf numFmtId="0" fontId="15" fillId="14" borderId="1" xfId="7" applyFont="1" applyFill="1" applyBorder="1" applyAlignment="1">
      <alignment horizontal="center" vertical="center"/>
    </xf>
    <xf numFmtId="0" fontId="15" fillId="12" borderId="1" xfId="7" applyFont="1" applyFill="1" applyBorder="1" applyAlignment="1">
      <alignment horizontal="center" vertical="center"/>
    </xf>
    <xf numFmtId="0" fontId="15" fillId="26" borderId="1" xfId="7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1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3" borderId="1" xfId="0" applyFill="1" applyBorder="1" applyAlignment="1">
      <alignment horizontal="center" vertical="center"/>
    </xf>
    <xf numFmtId="0" fontId="0" fillId="34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36" borderId="1" xfId="0" applyFill="1" applyBorder="1" applyAlignment="1">
      <alignment horizontal="center" vertical="center"/>
    </xf>
    <xf numFmtId="0" fontId="0" fillId="37" borderId="1" xfId="0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0" borderId="0" xfId="0" applyBorder="1"/>
    <xf numFmtId="0" fontId="16" fillId="13" borderId="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28" borderId="16" xfId="0" applyFill="1" applyBorder="1"/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6" fontId="2" fillId="6" borderId="0" xfId="0" applyNumberFormat="1" applyFont="1" applyFill="1" applyAlignment="1">
      <alignment horizontal="center" vertical="center"/>
    </xf>
    <xf numFmtId="166" fontId="2" fillId="6" borderId="5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textRotation="255"/>
    </xf>
    <xf numFmtId="0" fontId="3" fillId="4" borderId="2" xfId="0" applyFont="1" applyFill="1" applyBorder="1" applyAlignment="1">
      <alignment horizontal="center" vertical="center" textRotation="255"/>
    </xf>
    <xf numFmtId="0" fontId="3" fillId="4" borderId="6" xfId="0" applyFont="1" applyFill="1" applyBorder="1" applyAlignment="1">
      <alignment horizontal="center" vertical="center" textRotation="255"/>
    </xf>
    <xf numFmtId="0" fontId="0" fillId="13" borderId="7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28" borderId="7" xfId="0" applyFill="1" applyBorder="1" applyAlignment="1">
      <alignment horizontal="center" vertical="center"/>
    </xf>
    <xf numFmtId="0" fontId="0" fillId="28" borderId="8" xfId="0" applyFill="1" applyBorder="1" applyAlignment="1">
      <alignment horizontal="center" vertical="center"/>
    </xf>
    <xf numFmtId="0" fontId="15" fillId="12" borderId="7" xfId="7" applyFont="1" applyFill="1" applyBorder="1" applyAlignment="1">
      <alignment horizontal="center" vertical="center"/>
    </xf>
    <xf numFmtId="0" fontId="15" fillId="12" borderId="8" xfId="7" applyFont="1" applyFill="1" applyBorder="1" applyAlignment="1">
      <alignment horizontal="center" vertical="center"/>
    </xf>
    <xf numFmtId="0" fontId="15" fillId="24" borderId="7" xfId="7" applyFont="1" applyFill="1" applyBorder="1" applyAlignment="1">
      <alignment horizontal="center" vertical="center"/>
    </xf>
    <xf numFmtId="0" fontId="15" fillId="24" borderId="8" xfId="7" applyFont="1" applyFill="1" applyBorder="1" applyAlignment="1">
      <alignment horizontal="center" vertical="center"/>
    </xf>
    <xf numFmtId="0" fontId="15" fillId="14" borderId="7" xfId="7" applyFont="1" applyFill="1" applyBorder="1" applyAlignment="1">
      <alignment horizontal="center" vertical="center"/>
    </xf>
    <xf numFmtId="0" fontId="15" fillId="14" borderId="8" xfId="7" applyFont="1" applyFill="1" applyBorder="1" applyAlignment="1">
      <alignment horizontal="center" vertical="center"/>
    </xf>
    <xf numFmtId="0" fontId="15" fillId="25" borderId="7" xfId="7" applyFont="1" applyFill="1" applyBorder="1" applyAlignment="1">
      <alignment horizontal="center" vertical="center"/>
    </xf>
    <xf numFmtId="0" fontId="15" fillId="25" borderId="8" xfId="7" applyFont="1" applyFill="1" applyBorder="1" applyAlignment="1">
      <alignment horizontal="center" vertical="center"/>
    </xf>
    <xf numFmtId="0" fontId="15" fillId="26" borderId="7" xfId="7" applyFont="1" applyFill="1" applyBorder="1" applyAlignment="1">
      <alignment horizontal="center" vertical="center"/>
    </xf>
    <xf numFmtId="0" fontId="15" fillId="26" borderId="8" xfId="7" applyFont="1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23" borderId="7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27" borderId="7" xfId="0" applyFill="1" applyBorder="1" applyAlignment="1">
      <alignment horizontal="center" vertical="center"/>
    </xf>
    <xf numFmtId="0" fontId="0" fillId="27" borderId="8" xfId="0" applyFill="1" applyBorder="1" applyAlignment="1">
      <alignment horizontal="center" vertical="center"/>
    </xf>
    <xf numFmtId="0" fontId="0" fillId="29" borderId="7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0" fillId="30" borderId="7" xfId="0" applyFill="1" applyBorder="1" applyAlignment="1">
      <alignment horizontal="center" vertical="center"/>
    </xf>
    <xf numFmtId="0" fontId="0" fillId="30" borderId="8" xfId="0" applyFill="1" applyBorder="1" applyAlignment="1">
      <alignment horizontal="center" vertical="center"/>
    </xf>
    <xf numFmtId="0" fontId="0" fillId="31" borderId="7" xfId="0" applyFill="1" applyBorder="1" applyAlignment="1">
      <alignment horizontal="center" vertical="center"/>
    </xf>
    <xf numFmtId="0" fontId="0" fillId="31" borderId="8" xfId="0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0" fillId="32" borderId="7" xfId="0" applyFill="1" applyBorder="1" applyAlignment="1">
      <alignment horizontal="center" vertical="center"/>
    </xf>
    <xf numFmtId="0" fontId="0" fillId="32" borderId="8" xfId="0" applyFill="1" applyBorder="1" applyAlignment="1">
      <alignment horizontal="center" vertical="center"/>
    </xf>
    <xf numFmtId="0" fontId="0" fillId="33" borderId="7" xfId="0" applyFill="1" applyBorder="1" applyAlignment="1">
      <alignment horizontal="center" vertical="center"/>
    </xf>
    <xf numFmtId="0" fontId="0" fillId="33" borderId="8" xfId="0" applyFill="1" applyBorder="1" applyAlignment="1">
      <alignment horizontal="center" vertical="center"/>
    </xf>
    <xf numFmtId="0" fontId="0" fillId="34" borderId="7" xfId="0" applyFill="1" applyBorder="1" applyAlignment="1">
      <alignment horizontal="center" vertical="center"/>
    </xf>
    <xf numFmtId="0" fontId="0" fillId="34" borderId="8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35" borderId="7" xfId="0" applyFill="1" applyBorder="1" applyAlignment="1">
      <alignment horizontal="center" vertical="center"/>
    </xf>
    <xf numFmtId="0" fontId="0" fillId="35" borderId="8" xfId="0" applyFill="1" applyBorder="1" applyAlignment="1">
      <alignment horizontal="center" vertical="center"/>
    </xf>
    <xf numFmtId="0" fontId="0" fillId="36" borderId="7" xfId="0" applyFill="1" applyBorder="1" applyAlignment="1">
      <alignment horizontal="center" vertical="center"/>
    </xf>
    <xf numFmtId="0" fontId="0" fillId="36" borderId="8" xfId="0" applyFill="1" applyBorder="1" applyAlignment="1">
      <alignment horizontal="center" vertical="center"/>
    </xf>
    <xf numFmtId="0" fontId="0" fillId="37" borderId="7" xfId="0" applyFill="1" applyBorder="1" applyAlignment="1">
      <alignment horizontal="center" vertical="center"/>
    </xf>
    <xf numFmtId="0" fontId="0" fillId="37" borderId="8" xfId="0" applyFill="1" applyBorder="1" applyAlignment="1">
      <alignment horizontal="center" vertical="center"/>
    </xf>
    <xf numFmtId="0" fontId="0" fillId="38" borderId="7" xfId="0" applyFill="1" applyBorder="1" applyAlignment="1">
      <alignment horizontal="center" vertical="center"/>
    </xf>
    <xf numFmtId="0" fontId="0" fillId="38" borderId="8" xfId="0" applyFill="1" applyBorder="1" applyAlignment="1">
      <alignment horizontal="center" vertical="center"/>
    </xf>
    <xf numFmtId="0" fontId="0" fillId="39" borderId="7" xfId="0" applyFill="1" applyBorder="1" applyAlignment="1">
      <alignment horizontal="center" vertical="center"/>
    </xf>
    <xf numFmtId="0" fontId="0" fillId="39" borderId="8" xfId="0" applyFill="1" applyBorder="1" applyAlignment="1">
      <alignment horizontal="center" vertical="center"/>
    </xf>
    <xf numFmtId="0" fontId="0" fillId="40" borderId="7" xfId="0" applyFill="1" applyBorder="1" applyAlignment="1">
      <alignment horizontal="center" vertical="center"/>
    </xf>
    <xf numFmtId="0" fontId="0" fillId="40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2" fillId="9" borderId="6" xfId="0" applyFont="1" applyFill="1" applyBorder="1" applyAlignment="1" applyProtection="1">
      <alignment horizontal="left" vertical="center" indent="1"/>
      <protection hidden="1"/>
    </xf>
    <xf numFmtId="0" fontId="12" fillId="9" borderId="5" xfId="0" applyFont="1" applyFill="1" applyBorder="1" applyAlignment="1" applyProtection="1">
      <alignment horizontal="left" vertical="center" indent="1"/>
      <protection hidden="1"/>
    </xf>
    <xf numFmtId="0" fontId="0" fillId="7" borderId="1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5" xfId="0" applyFill="1" applyBorder="1" applyAlignment="1">
      <alignment horizontal="center"/>
    </xf>
  </cellXfs>
  <cellStyles count="9">
    <cellStyle name="40 % - Accent1" xfId="3" builtinId="31" customBuiltin="1"/>
    <cellStyle name="40 % - Accent2" xfId="4" builtinId="35" customBuiltin="1"/>
    <cellStyle name="40 % - Accent3" xfId="5" builtinId="39" customBuiltin="1"/>
    <cellStyle name="Normal" xfId="0" builtinId="0"/>
    <cellStyle name="Normal 2" xfId="2"/>
    <cellStyle name="Normal 3" xfId="1"/>
    <cellStyle name="Normal 4" xfId="8"/>
    <cellStyle name="Style 1" xfId="6"/>
    <cellStyle name="Style 2" xfId="7"/>
  </cellStyles>
  <dxfs count="9"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colors>
    <mruColors>
      <color rgb="FF00CC99"/>
      <color rgb="FF00CC00"/>
      <color rgb="FFFF7C80"/>
      <color rgb="FFFF0066"/>
      <color rgb="FF666699"/>
      <color rgb="FFFFFF00"/>
      <color rgb="FFCC3300"/>
      <color rgb="FFFFCC00"/>
      <color rgb="FF66990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168088</xdr:colOff>
      <xdr:row>5</xdr:row>
      <xdr:rowOff>134471</xdr:rowOff>
    </xdr:from>
    <xdr:to>
      <xdr:col>2</xdr:col>
      <xdr:colOff>20206</xdr:colOff>
      <xdr:row>8</xdr:row>
      <xdr:rowOff>186176</xdr:rowOff>
    </xdr:to>
    <xdr:sp macro="[0]!Bouton16_Clic" textlink="">
      <xdr:nvSpPr>
        <xdr:cNvPr id="3" name="Parchemin horizontal 2"/>
        <xdr:cNvSpPr/>
      </xdr:nvSpPr>
      <xdr:spPr>
        <a:xfrm>
          <a:off x="168088" y="1042147"/>
          <a:ext cx="1801942" cy="61200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xdr:twoCellAnchor>
    <xdr:from>
      <xdr:col>0</xdr:col>
      <xdr:colOff>403412</xdr:colOff>
      <xdr:row>1</xdr:row>
      <xdr:rowOff>67235</xdr:rowOff>
    </xdr:from>
    <xdr:to>
      <xdr:col>2</xdr:col>
      <xdr:colOff>1098177</xdr:colOff>
      <xdr:row>4</xdr:row>
      <xdr:rowOff>130147</xdr:rowOff>
    </xdr:to>
    <xdr:sp macro="[0]!Accueil" textlink="">
      <xdr:nvSpPr>
        <xdr:cNvPr id="7" name="Parchemin horizontal 6"/>
        <xdr:cNvSpPr/>
      </xdr:nvSpPr>
      <xdr:spPr>
        <a:xfrm>
          <a:off x="403412" y="246529"/>
          <a:ext cx="2084294" cy="612000"/>
        </a:xfrm>
        <a:prstGeom prst="horizontalScrol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>
    <xdr:from>
      <xdr:col>2</xdr:col>
      <xdr:colOff>280147</xdr:colOff>
      <xdr:row>5</xdr:row>
      <xdr:rowOff>168089</xdr:rowOff>
    </xdr:from>
    <xdr:to>
      <xdr:col>2</xdr:col>
      <xdr:colOff>1658470</xdr:colOff>
      <xdr:row>9</xdr:row>
      <xdr:rowOff>29294</xdr:rowOff>
    </xdr:to>
    <xdr:sp macro="[0]!envoi" textlink="">
      <xdr:nvSpPr>
        <xdr:cNvPr id="5" name="Parchemin horizontal 4"/>
        <xdr:cNvSpPr/>
      </xdr:nvSpPr>
      <xdr:spPr>
        <a:xfrm>
          <a:off x="2229971" y="1075765"/>
          <a:ext cx="1378323" cy="612000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5</xdr:row>
          <xdr:rowOff>123825</xdr:rowOff>
        </xdr:from>
        <xdr:to>
          <xdr:col>5</xdr:col>
          <xdr:colOff>647700</xdr:colOff>
          <xdr:row>8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Saisie Temps Partiel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0</xdr:row>
          <xdr:rowOff>123825</xdr:rowOff>
        </xdr:from>
        <xdr:to>
          <xdr:col>5</xdr:col>
          <xdr:colOff>95250</xdr:colOff>
          <xdr:row>3</xdr:row>
          <xdr:rowOff>152400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urnier/AppData/Local/Temp/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tabSelected="1" zoomScale="85" zoomScaleNormal="8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P8" sqref="P8"/>
    </sheetView>
  </sheetViews>
  <sheetFormatPr baseColWidth="10" defaultRowHeight="14.25" x14ac:dyDescent="0.2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34" width="11" customWidth="1"/>
  </cols>
  <sheetData>
    <row r="2" spans="1:34" x14ac:dyDescent="0.2">
      <c r="H2" s="89" t="s">
        <v>18</v>
      </c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</row>
    <row r="3" spans="1:34" x14ac:dyDescent="0.2">
      <c r="A3" s="1"/>
      <c r="B3" s="1"/>
      <c r="C3" s="1"/>
      <c r="D3" s="1"/>
      <c r="E3" s="1"/>
      <c r="F3" s="1"/>
      <c r="G3" s="1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</row>
    <row r="4" spans="1:34" ht="15" customHeight="1" x14ac:dyDescent="0.2">
      <c r="A4" s="2"/>
      <c r="B4" s="2"/>
      <c r="C4" s="2"/>
      <c r="D4" s="2"/>
      <c r="E4" s="2"/>
    </row>
    <row r="5" spans="1:34" x14ac:dyDescent="0.2">
      <c r="A5" s="2"/>
      <c r="B5" s="2"/>
      <c r="C5" s="2"/>
      <c r="D5" s="2"/>
      <c r="E5" s="2"/>
    </row>
    <row r="6" spans="1:34" ht="15" customHeight="1" x14ac:dyDescent="0.2"/>
    <row r="7" spans="1:34" ht="14.25" customHeight="1" x14ac:dyDescent="0.2"/>
    <row r="8" spans="1:34" ht="15" customHeight="1" x14ac:dyDescent="0.2"/>
    <row r="9" spans="1:34" ht="15" customHeight="1" x14ac:dyDescent="0.2"/>
    <row r="10" spans="1:34" ht="16.5" customHeight="1" x14ac:dyDescent="0.2">
      <c r="A10" s="91" t="s">
        <v>28</v>
      </c>
      <c r="B10" s="91" t="s">
        <v>67</v>
      </c>
      <c r="C10" s="91" t="s">
        <v>68</v>
      </c>
      <c r="D10" s="10">
        <f>DATE(an,MONTH("1/"&amp;$H$2),1)</f>
        <v>42461</v>
      </c>
      <c r="E10" s="10">
        <f>D10+1</f>
        <v>42462</v>
      </c>
      <c r="F10" s="10">
        <f t="shared" ref="F10:U11" si="0">E10+1</f>
        <v>42463</v>
      </c>
      <c r="G10" s="10">
        <f t="shared" si="0"/>
        <v>42464</v>
      </c>
      <c r="H10" s="10">
        <f t="shared" si="0"/>
        <v>42465</v>
      </c>
      <c r="I10" s="10">
        <f t="shared" si="0"/>
        <v>42466</v>
      </c>
      <c r="J10" s="10">
        <f t="shared" si="0"/>
        <v>42467</v>
      </c>
      <c r="K10" s="10">
        <f t="shared" si="0"/>
        <v>42468</v>
      </c>
      <c r="L10" s="10">
        <f t="shared" si="0"/>
        <v>42469</v>
      </c>
      <c r="M10" s="10">
        <f t="shared" si="0"/>
        <v>42470</v>
      </c>
      <c r="N10" s="10">
        <f t="shared" si="0"/>
        <v>42471</v>
      </c>
      <c r="O10" s="10">
        <f t="shared" si="0"/>
        <v>42472</v>
      </c>
      <c r="P10" s="10">
        <f t="shared" si="0"/>
        <v>42473</v>
      </c>
      <c r="Q10" s="10">
        <f t="shared" si="0"/>
        <v>42474</v>
      </c>
      <c r="R10" s="10">
        <f t="shared" si="0"/>
        <v>42475</v>
      </c>
      <c r="S10" s="10">
        <f t="shared" si="0"/>
        <v>42476</v>
      </c>
      <c r="T10" s="10">
        <f t="shared" si="0"/>
        <v>42477</v>
      </c>
      <c r="U10" s="10">
        <f t="shared" si="0"/>
        <v>42478</v>
      </c>
      <c r="V10" s="10">
        <f t="shared" ref="V10:AE11" si="1">U10+1</f>
        <v>42479</v>
      </c>
      <c r="W10" s="10">
        <f t="shared" si="1"/>
        <v>42480</v>
      </c>
      <c r="X10" s="10">
        <f t="shared" si="1"/>
        <v>42481</v>
      </c>
      <c r="Y10" s="10">
        <f t="shared" si="1"/>
        <v>42482</v>
      </c>
      <c r="Z10" s="10">
        <f>Y10+1</f>
        <v>42483</v>
      </c>
      <c r="AA10" s="10">
        <f t="shared" si="1"/>
        <v>42484</v>
      </c>
      <c r="AB10" s="10">
        <f t="shared" si="1"/>
        <v>42485</v>
      </c>
      <c r="AC10" s="10">
        <f>AB10+1</f>
        <v>42486</v>
      </c>
      <c r="AD10" s="10">
        <f t="shared" si="1"/>
        <v>42487</v>
      </c>
      <c r="AE10" s="10">
        <f t="shared" si="1"/>
        <v>42488</v>
      </c>
      <c r="AF10" s="10">
        <f>IF(MONTH($AE$10+1)=MONTH($AE$10),$AE$10+1,"")</f>
        <v>42489</v>
      </c>
      <c r="AG10" s="10">
        <f>IF(MONTH($AE$10+2)=MONTH($AE$10),$AE$10+2,"")</f>
        <v>42490</v>
      </c>
      <c r="AH10" s="10" t="str">
        <f>IF(MONTH($AE$10+3)=MONTH($AE$10),$AE$10+3,"")</f>
        <v/>
      </c>
    </row>
    <row r="11" spans="1:34" ht="16.5" customHeight="1" x14ac:dyDescent="0.2">
      <c r="A11" s="92"/>
      <c r="B11" s="92"/>
      <c r="C11" s="92"/>
      <c r="D11" s="11">
        <f>DATE(an,MONTH("1/"&amp;$H$2),1)</f>
        <v>42461</v>
      </c>
      <c r="E11" s="11">
        <f>D11+1</f>
        <v>42462</v>
      </c>
      <c r="F11" s="11">
        <f t="shared" si="0"/>
        <v>42463</v>
      </c>
      <c r="G11" s="11">
        <f t="shared" si="0"/>
        <v>42464</v>
      </c>
      <c r="H11" s="11">
        <f t="shared" si="0"/>
        <v>42465</v>
      </c>
      <c r="I11" s="11">
        <f t="shared" si="0"/>
        <v>42466</v>
      </c>
      <c r="J11" s="11">
        <f t="shared" si="0"/>
        <v>42467</v>
      </c>
      <c r="K11" s="11">
        <f t="shared" si="0"/>
        <v>42468</v>
      </c>
      <c r="L11" s="11">
        <f t="shared" si="0"/>
        <v>42469</v>
      </c>
      <c r="M11" s="11">
        <f t="shared" si="0"/>
        <v>42470</v>
      </c>
      <c r="N11" s="11">
        <f t="shared" si="0"/>
        <v>42471</v>
      </c>
      <c r="O11" s="11">
        <f t="shared" si="0"/>
        <v>42472</v>
      </c>
      <c r="P11" s="11">
        <f t="shared" si="0"/>
        <v>42473</v>
      </c>
      <c r="Q11" s="11">
        <f t="shared" si="0"/>
        <v>42474</v>
      </c>
      <c r="R11" s="11">
        <f t="shared" si="0"/>
        <v>42475</v>
      </c>
      <c r="S11" s="11">
        <f t="shared" si="0"/>
        <v>42476</v>
      </c>
      <c r="T11" s="11">
        <f t="shared" si="0"/>
        <v>42477</v>
      </c>
      <c r="U11" s="11">
        <f t="shared" si="0"/>
        <v>42478</v>
      </c>
      <c r="V11" s="11">
        <f t="shared" si="1"/>
        <v>42479</v>
      </c>
      <c r="W11" s="11">
        <f t="shared" si="1"/>
        <v>42480</v>
      </c>
      <c r="X11" s="11">
        <f t="shared" si="1"/>
        <v>42481</v>
      </c>
      <c r="Y11" s="11">
        <f t="shared" si="1"/>
        <v>42482</v>
      </c>
      <c r="Z11" s="11">
        <f>Y11+1</f>
        <v>42483</v>
      </c>
      <c r="AA11" s="11">
        <f t="shared" si="1"/>
        <v>42484</v>
      </c>
      <c r="AB11" s="11">
        <f t="shared" si="1"/>
        <v>42485</v>
      </c>
      <c r="AC11" s="11">
        <f>AB11+1</f>
        <v>42486</v>
      </c>
      <c r="AD11" s="11">
        <f t="shared" si="1"/>
        <v>42487</v>
      </c>
      <c r="AE11" s="11">
        <f t="shared" si="1"/>
        <v>42488</v>
      </c>
      <c r="AF11" s="11">
        <f>IF(MONTH($AE$10+1)=MONTH($AE$10),$AE$10+1,"")</f>
        <v>42489</v>
      </c>
      <c r="AG11" s="11">
        <f>IF(MONTH($AE$10+2)=MONTH($AE$10),$AE$10+2,"")</f>
        <v>42490</v>
      </c>
      <c r="AH11" s="11" t="str">
        <f>IF(MONTH($AE$10+3)=MONTH($AE$10),$AE$10+3,"")</f>
        <v/>
      </c>
    </row>
    <row r="12" spans="1:34" s="7" customFormat="1" ht="16.5" customHeight="1" x14ac:dyDescent="0.2">
      <c r="A12" s="93" t="s">
        <v>72</v>
      </c>
      <c r="B12" s="96">
        <f>Parametres!E22</f>
        <v>1</v>
      </c>
      <c r="C12" s="96" t="str">
        <f>Parametres!F22</f>
        <v>toto</v>
      </c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</row>
    <row r="13" spans="1:34" s="7" customFormat="1" ht="16.5" customHeight="1" x14ac:dyDescent="0.2">
      <c r="A13" s="94"/>
      <c r="B13" s="97"/>
      <c r="C13" s="97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</row>
    <row r="14" spans="1:34" s="7" customFormat="1" ht="16.5" customHeight="1" x14ac:dyDescent="0.2">
      <c r="A14" s="94"/>
      <c r="B14" s="98">
        <f>Parametres!E23</f>
        <v>1</v>
      </c>
      <c r="C14" s="98" t="str">
        <f>Parametres!F23</f>
        <v>tata</v>
      </c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</row>
    <row r="15" spans="1:34" s="7" customFormat="1" ht="16.5" customHeight="1" x14ac:dyDescent="0.2">
      <c r="A15" s="94"/>
      <c r="B15" s="99"/>
      <c r="C15" s="99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</row>
    <row r="16" spans="1:34" s="7" customFormat="1" ht="16.5" customHeight="1" x14ac:dyDescent="0.2">
      <c r="A16" s="94"/>
      <c r="B16" s="100">
        <f>Parametres!E24</f>
        <v>1</v>
      </c>
      <c r="C16" s="100" t="str">
        <f>Parametres!F24</f>
        <v>titi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</row>
    <row r="17" spans="1:34" s="7" customFormat="1" ht="16.5" customHeight="1" x14ac:dyDescent="0.2">
      <c r="A17" s="94"/>
      <c r="B17" s="101"/>
      <c r="C17" s="101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  <c r="AH17" s="55"/>
    </row>
    <row r="18" spans="1:34" s="7" customFormat="1" ht="16.5" customHeight="1" x14ac:dyDescent="0.2">
      <c r="A18" s="94"/>
      <c r="B18" s="102">
        <f>Parametres!E25</f>
        <v>0</v>
      </c>
      <c r="C18" s="102">
        <f>Parametres!F25</f>
        <v>0</v>
      </c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</row>
    <row r="19" spans="1:34" s="7" customFormat="1" ht="16.5" customHeight="1" x14ac:dyDescent="0.2">
      <c r="A19" s="94"/>
      <c r="B19" s="103"/>
      <c r="C19" s="10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</row>
    <row r="20" spans="1:34" s="7" customFormat="1" ht="16.5" customHeight="1" x14ac:dyDescent="0.2">
      <c r="A20" s="94"/>
      <c r="B20" s="104">
        <f>Parametres!E26</f>
        <v>0</v>
      </c>
      <c r="C20" s="104">
        <f>Parametres!F26</f>
        <v>0</v>
      </c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</row>
    <row r="21" spans="1:34" s="7" customFormat="1" ht="16.5" customHeight="1" x14ac:dyDescent="0.2">
      <c r="A21" s="94"/>
      <c r="B21" s="105"/>
      <c r="C21" s="10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</row>
    <row r="22" spans="1:34" s="7" customFormat="1" ht="16.5" customHeight="1" x14ac:dyDescent="0.2">
      <c r="A22" s="94"/>
      <c r="B22" s="106">
        <f>Parametres!E27</f>
        <v>0</v>
      </c>
      <c r="C22" s="106">
        <f>Parametres!F27</f>
        <v>0</v>
      </c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</row>
    <row r="23" spans="1:34" s="7" customFormat="1" ht="16.5" customHeight="1" x14ac:dyDescent="0.2">
      <c r="A23" s="94"/>
      <c r="B23" s="107"/>
      <c r="C23" s="107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</row>
    <row r="24" spans="1:34" s="7" customFormat="1" ht="16.5" customHeight="1" x14ac:dyDescent="0.2">
      <c r="A24" s="94"/>
      <c r="B24" s="108">
        <f>Parametres!E28</f>
        <v>0</v>
      </c>
      <c r="C24" s="108">
        <f>Parametres!F28</f>
        <v>0</v>
      </c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</row>
    <row r="25" spans="1:34" s="7" customFormat="1" ht="16.5" customHeight="1" x14ac:dyDescent="0.2">
      <c r="A25" s="94"/>
      <c r="B25" s="109"/>
      <c r="C25" s="109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</row>
    <row r="26" spans="1:34" s="7" customFormat="1" ht="16.5" customHeight="1" x14ac:dyDescent="0.2">
      <c r="A26" s="94"/>
      <c r="B26" s="110">
        <f>Parametres!E29</f>
        <v>0</v>
      </c>
      <c r="C26" s="110">
        <f>Parametres!F29</f>
        <v>0</v>
      </c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</row>
    <row r="27" spans="1:34" s="7" customFormat="1" ht="16.5" customHeight="1" x14ac:dyDescent="0.2">
      <c r="A27" s="94"/>
      <c r="B27" s="111"/>
      <c r="C27" s="111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</row>
    <row r="28" spans="1:34" s="7" customFormat="1" ht="16.5" customHeight="1" x14ac:dyDescent="0.2">
      <c r="A28" s="94"/>
      <c r="B28" s="112">
        <f>Parametres!E30</f>
        <v>0</v>
      </c>
      <c r="C28" s="112">
        <f>Parametres!F30</f>
        <v>0</v>
      </c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</row>
    <row r="29" spans="1:34" s="7" customFormat="1" ht="16.5" customHeight="1" x14ac:dyDescent="0.2">
      <c r="A29" s="94"/>
      <c r="B29" s="113"/>
      <c r="C29" s="113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</row>
    <row r="30" spans="1:34" s="7" customFormat="1" ht="16.5" customHeight="1" x14ac:dyDescent="0.2">
      <c r="A30" s="94"/>
      <c r="B30" s="114">
        <f>Parametres!E31</f>
        <v>0</v>
      </c>
      <c r="C30" s="114">
        <f>Parametres!F31</f>
        <v>0</v>
      </c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</row>
    <row r="31" spans="1:34" s="7" customFormat="1" ht="16.5" customHeight="1" x14ac:dyDescent="0.2">
      <c r="A31" s="94"/>
      <c r="B31" s="115"/>
      <c r="C31" s="115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</row>
    <row r="32" spans="1:34" s="7" customFormat="1" ht="16.5" customHeight="1" x14ac:dyDescent="0.2">
      <c r="A32" s="94"/>
      <c r="B32" s="98">
        <f>Parametres!E32</f>
        <v>0</v>
      </c>
      <c r="C32" s="98">
        <f>Parametres!F32</f>
        <v>0</v>
      </c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</row>
    <row r="33" spans="1:34" s="7" customFormat="1" ht="16.5" customHeight="1" x14ac:dyDescent="0.2">
      <c r="A33" s="94"/>
      <c r="B33" s="99"/>
      <c r="C33" s="99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</row>
    <row r="34" spans="1:34" s="7" customFormat="1" ht="16.5" customHeight="1" x14ac:dyDescent="0.2">
      <c r="A34" s="94"/>
      <c r="B34" s="116">
        <f>Parametres!E33</f>
        <v>0</v>
      </c>
      <c r="C34" s="116">
        <f>Parametres!F33</f>
        <v>0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</row>
    <row r="35" spans="1:34" s="7" customFormat="1" ht="16.5" customHeight="1" x14ac:dyDescent="0.2">
      <c r="A35" s="94"/>
      <c r="B35" s="117"/>
      <c r="C35" s="117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</row>
    <row r="36" spans="1:34" s="7" customFormat="1" ht="16.5" customHeight="1" x14ac:dyDescent="0.2">
      <c r="A36" s="94"/>
      <c r="B36" s="96">
        <f>Parametres!E34</f>
        <v>0</v>
      </c>
      <c r="C36" s="96">
        <f>Parametres!F34</f>
        <v>0</v>
      </c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</row>
    <row r="37" spans="1:34" s="7" customFormat="1" ht="16.5" customHeight="1" x14ac:dyDescent="0.2">
      <c r="A37" s="94"/>
      <c r="B37" s="97"/>
      <c r="C37" s="97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</row>
    <row r="38" spans="1:34" s="7" customFormat="1" ht="16.5" customHeight="1" x14ac:dyDescent="0.2">
      <c r="A38" s="94"/>
      <c r="B38" s="110">
        <f>Parametres!E35</f>
        <v>0</v>
      </c>
      <c r="C38" s="110">
        <f>Parametres!F35</f>
        <v>0</v>
      </c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</row>
    <row r="39" spans="1:34" s="7" customFormat="1" ht="16.5" customHeight="1" x14ac:dyDescent="0.2">
      <c r="A39" s="94"/>
      <c r="B39" s="111"/>
      <c r="C39" s="111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</row>
    <row r="40" spans="1:34" s="7" customFormat="1" ht="16.5" customHeight="1" x14ac:dyDescent="0.2">
      <c r="A40" s="94"/>
      <c r="B40" s="118">
        <f>Parametres!E36</f>
        <v>0</v>
      </c>
      <c r="C40" s="118">
        <f>Parametres!F36</f>
        <v>0</v>
      </c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</row>
    <row r="41" spans="1:34" s="7" customFormat="1" ht="16.5" customHeight="1" x14ac:dyDescent="0.2">
      <c r="A41" s="94"/>
      <c r="B41" s="119"/>
      <c r="C41" s="119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</row>
    <row r="42" spans="1:34" s="7" customFormat="1" ht="16.5" customHeight="1" x14ac:dyDescent="0.2">
      <c r="A42" s="94"/>
      <c r="B42" s="112">
        <f>Parametres!E37</f>
        <v>0</v>
      </c>
      <c r="C42" s="112">
        <f>Parametres!F37</f>
        <v>0</v>
      </c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  <c r="AH42" s="58"/>
    </row>
    <row r="43" spans="1:34" s="7" customFormat="1" ht="16.5" customHeight="1" x14ac:dyDescent="0.2">
      <c r="A43" s="94"/>
      <c r="B43" s="113"/>
      <c r="C43" s="113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  <c r="AH43" s="58"/>
    </row>
    <row r="44" spans="1:34" s="7" customFormat="1" ht="16.5" customHeight="1" x14ac:dyDescent="0.2">
      <c r="A44" s="94"/>
      <c r="B44" s="120">
        <f>Parametres!E38</f>
        <v>0</v>
      </c>
      <c r="C44" s="120">
        <f>Parametres!F38</f>
        <v>0</v>
      </c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</row>
    <row r="45" spans="1:34" s="7" customFormat="1" ht="16.5" customHeight="1" x14ac:dyDescent="0.2">
      <c r="A45" s="94"/>
      <c r="B45" s="121"/>
      <c r="C45" s="121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</row>
    <row r="46" spans="1:34" s="7" customFormat="1" ht="16.5" customHeight="1" x14ac:dyDescent="0.2">
      <c r="A46" s="94"/>
      <c r="B46" s="122">
        <f>Parametres!E39</f>
        <v>0</v>
      </c>
      <c r="C46" s="122">
        <f>Parametres!F39</f>
        <v>0</v>
      </c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</row>
    <row r="47" spans="1:34" s="7" customFormat="1" ht="16.5" customHeight="1" x14ac:dyDescent="0.2">
      <c r="A47" s="94"/>
      <c r="B47" s="123"/>
      <c r="C47" s="123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</row>
    <row r="48" spans="1:34" s="7" customFormat="1" ht="16.5" customHeight="1" x14ac:dyDescent="0.2">
      <c r="A48" s="94"/>
      <c r="B48" s="124">
        <f>Parametres!E40</f>
        <v>0</v>
      </c>
      <c r="C48" s="124">
        <f>Parametres!F40</f>
        <v>0</v>
      </c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</row>
    <row r="49" spans="1:34" s="7" customFormat="1" ht="16.5" customHeight="1" x14ac:dyDescent="0.2">
      <c r="A49" s="94"/>
      <c r="B49" s="125"/>
      <c r="C49" s="12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</row>
    <row r="50" spans="1:34" s="7" customFormat="1" ht="16.5" customHeight="1" x14ac:dyDescent="0.2">
      <c r="A50" s="94"/>
      <c r="B50" s="126">
        <f>Parametres!E41</f>
        <v>0</v>
      </c>
      <c r="C50" s="126">
        <f>Parametres!F41</f>
        <v>0</v>
      </c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</row>
    <row r="51" spans="1:34" s="7" customFormat="1" ht="16.5" customHeight="1" x14ac:dyDescent="0.2">
      <c r="A51" s="94"/>
      <c r="B51" s="127"/>
      <c r="C51" s="127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</row>
    <row r="52" spans="1:34" s="7" customFormat="1" ht="16.5" customHeight="1" x14ac:dyDescent="0.2">
      <c r="A52" s="94"/>
      <c r="B52" s="128">
        <f>Parametres!E42</f>
        <v>0</v>
      </c>
      <c r="C52" s="128">
        <f>Parametres!F42</f>
        <v>0</v>
      </c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</row>
    <row r="53" spans="1:34" s="7" customFormat="1" ht="16.5" customHeight="1" x14ac:dyDescent="0.2">
      <c r="A53" s="94"/>
      <c r="B53" s="129"/>
      <c r="C53" s="129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</row>
    <row r="54" spans="1:34" s="7" customFormat="1" ht="16.5" customHeight="1" x14ac:dyDescent="0.2">
      <c r="A54" s="94"/>
      <c r="B54" s="130">
        <f>Parametres!E43</f>
        <v>0</v>
      </c>
      <c r="C54" s="130">
        <f>Parametres!F43</f>
        <v>0</v>
      </c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</row>
    <row r="55" spans="1:34" s="7" customFormat="1" ht="16.5" customHeight="1" x14ac:dyDescent="0.2">
      <c r="A55" s="94"/>
      <c r="B55" s="131"/>
      <c r="C55" s="131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</row>
    <row r="56" spans="1:34" s="7" customFormat="1" ht="16.5" customHeight="1" x14ac:dyDescent="0.2">
      <c r="A56" s="94"/>
      <c r="B56" s="98">
        <f>Parametres!E44</f>
        <v>0</v>
      </c>
      <c r="C56" s="98">
        <f>Parametres!F44</f>
        <v>0</v>
      </c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</row>
    <row r="57" spans="1:34" s="7" customFormat="1" ht="16.5" customHeight="1" x14ac:dyDescent="0.2">
      <c r="A57" s="94"/>
      <c r="B57" s="99"/>
      <c r="C57" s="99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</row>
    <row r="58" spans="1:34" s="7" customFormat="1" ht="16.5" customHeight="1" x14ac:dyDescent="0.2">
      <c r="A58" s="94"/>
      <c r="B58" s="132">
        <f>Parametres!E45</f>
        <v>0</v>
      </c>
      <c r="C58" s="132">
        <f>Parametres!F45</f>
        <v>0</v>
      </c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</row>
    <row r="59" spans="1:34" s="7" customFormat="1" ht="16.5" customHeight="1" x14ac:dyDescent="0.2">
      <c r="A59" s="94"/>
      <c r="B59" s="133"/>
      <c r="C59" s="133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</row>
    <row r="60" spans="1:34" s="7" customFormat="1" ht="16.5" customHeight="1" x14ac:dyDescent="0.2">
      <c r="A60" s="94"/>
      <c r="B60" s="134">
        <f>Parametres!E46</f>
        <v>0</v>
      </c>
      <c r="C60" s="134">
        <f>Parametres!F46</f>
        <v>0</v>
      </c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</row>
    <row r="61" spans="1:34" s="7" customFormat="1" ht="16.5" customHeight="1" x14ac:dyDescent="0.2">
      <c r="A61" s="94"/>
      <c r="B61" s="135"/>
      <c r="C61" s="135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</row>
    <row r="62" spans="1:34" s="7" customFormat="1" ht="16.5" customHeight="1" x14ac:dyDescent="0.2">
      <c r="A62" s="94"/>
      <c r="B62" s="136">
        <f>Parametres!E47</f>
        <v>0</v>
      </c>
      <c r="C62" s="136">
        <f>Parametres!F47</f>
        <v>0</v>
      </c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</row>
    <row r="63" spans="1:34" s="7" customFormat="1" ht="16.5" customHeight="1" x14ac:dyDescent="0.2">
      <c r="A63" s="94"/>
      <c r="B63" s="137"/>
      <c r="C63" s="137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</row>
    <row r="64" spans="1:34" s="7" customFormat="1" ht="16.5" customHeight="1" x14ac:dyDescent="0.2">
      <c r="A64" s="94"/>
      <c r="B64" s="96">
        <f>Parametres!E48</f>
        <v>0</v>
      </c>
      <c r="C64" s="96">
        <f>Parametres!F48</f>
        <v>0</v>
      </c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</row>
    <row r="65" spans="1:34" s="7" customFormat="1" ht="16.5" customHeight="1" x14ac:dyDescent="0.2">
      <c r="A65" s="94"/>
      <c r="B65" s="97"/>
      <c r="C65" s="97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</row>
    <row r="66" spans="1:34" s="7" customFormat="1" ht="16.5" customHeight="1" x14ac:dyDescent="0.2">
      <c r="A66" s="94"/>
      <c r="B66" s="138">
        <f>Parametres!E49</f>
        <v>0</v>
      </c>
      <c r="C66" s="138">
        <f>Parametres!F49</f>
        <v>0</v>
      </c>
      <c r="D66" s="72"/>
      <c r="E66" s="72"/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  <c r="S66" s="72"/>
      <c r="T66" s="72"/>
      <c r="U66" s="72"/>
      <c r="V66" s="72"/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</row>
    <row r="67" spans="1:34" s="7" customFormat="1" ht="16.5" customHeight="1" x14ac:dyDescent="0.2">
      <c r="A67" s="94"/>
      <c r="B67" s="139"/>
      <c r="C67" s="139"/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2"/>
      <c r="V67" s="72"/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</row>
    <row r="68" spans="1:34" s="7" customFormat="1" ht="16.5" customHeight="1" x14ac:dyDescent="0.2">
      <c r="A68" s="94"/>
      <c r="B68" s="140">
        <f>Parametres!E50</f>
        <v>0</v>
      </c>
      <c r="C68" s="140">
        <f>Parametres!F50</f>
        <v>0</v>
      </c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</row>
    <row r="69" spans="1:34" s="7" customFormat="1" ht="16.5" customHeight="1" x14ac:dyDescent="0.2">
      <c r="A69" s="94"/>
      <c r="B69" s="141"/>
      <c r="C69" s="141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</row>
    <row r="70" spans="1:34" s="7" customFormat="1" ht="16.5" customHeight="1" x14ac:dyDescent="0.2">
      <c r="A70" s="94"/>
      <c r="B70" s="132">
        <f>Parametres!E51</f>
        <v>0</v>
      </c>
      <c r="C70" s="132">
        <f>Parametres!F51</f>
        <v>0</v>
      </c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</row>
    <row r="71" spans="1:34" s="7" customFormat="1" ht="16.5" customHeight="1" x14ac:dyDescent="0.2">
      <c r="A71" s="94"/>
      <c r="B71" s="133"/>
      <c r="C71" s="133"/>
      <c r="D71" s="69"/>
      <c r="E71" s="69"/>
      <c r="F71" s="69"/>
      <c r="G71" s="69"/>
      <c r="H71" s="69"/>
      <c r="I71" s="69"/>
      <c r="J71" s="69"/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  <c r="AG71" s="69"/>
      <c r="AH71" s="69"/>
    </row>
    <row r="72" spans="1:34" s="7" customFormat="1" ht="16.5" customHeight="1" x14ac:dyDescent="0.2">
      <c r="A72" s="94"/>
      <c r="B72" s="98">
        <f>Parametres!E52</f>
        <v>0</v>
      </c>
      <c r="C72" s="98">
        <f>Parametres!F52</f>
        <v>0</v>
      </c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</row>
    <row r="73" spans="1:34" s="7" customFormat="1" ht="16.5" customHeight="1" x14ac:dyDescent="0.2">
      <c r="A73" s="94"/>
      <c r="B73" s="99"/>
      <c r="C73" s="99"/>
      <c r="D73" s="60"/>
      <c r="E73" s="60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</row>
    <row r="74" spans="1:34" s="7" customFormat="1" ht="16.5" customHeight="1" x14ac:dyDescent="0.2">
      <c r="A74" s="94"/>
      <c r="B74" s="142">
        <f>Parametres!E53</f>
        <v>0</v>
      </c>
      <c r="C74" s="142">
        <f>Parametres!F53</f>
        <v>0</v>
      </c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</row>
    <row r="75" spans="1:34" s="7" customFormat="1" ht="16.5" customHeight="1" x14ac:dyDescent="0.2">
      <c r="A75" s="94"/>
      <c r="B75" s="143"/>
      <c r="C75" s="143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</row>
    <row r="76" spans="1:34" s="7" customFormat="1" ht="16.5" customHeight="1" x14ac:dyDescent="0.2">
      <c r="A76" s="94"/>
      <c r="B76" s="140">
        <f>Parametres!E54</f>
        <v>0</v>
      </c>
      <c r="C76" s="140">
        <f>Parametres!F54</f>
        <v>0</v>
      </c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</row>
    <row r="77" spans="1:34" s="7" customFormat="1" ht="16.5" customHeight="1" x14ac:dyDescent="0.2">
      <c r="A77" s="94"/>
      <c r="B77" s="141"/>
      <c r="C77" s="141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</row>
    <row r="78" spans="1:34" s="7" customFormat="1" ht="16.5" customHeight="1" x14ac:dyDescent="0.2">
      <c r="A78" s="94"/>
      <c r="B78" s="138">
        <f>Parametres!E55</f>
        <v>0</v>
      </c>
      <c r="C78" s="138">
        <f>Parametres!F55</f>
        <v>0</v>
      </c>
      <c r="D78" s="72"/>
      <c r="E78" s="72"/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</row>
    <row r="79" spans="1:34" s="7" customFormat="1" ht="16.5" customHeight="1" x14ac:dyDescent="0.2">
      <c r="A79" s="94"/>
      <c r="B79" s="139"/>
      <c r="C79" s="139"/>
      <c r="D79" s="72"/>
      <c r="E79" s="72"/>
      <c r="F79" s="72"/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</row>
    <row r="80" spans="1:34" s="7" customFormat="1" ht="16.5" customHeight="1" x14ac:dyDescent="0.2">
      <c r="A80" s="94"/>
      <c r="B80" s="144">
        <f>Parametres!E56</f>
        <v>0</v>
      </c>
      <c r="C80" s="144">
        <f>Parametres!F56</f>
        <v>0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</row>
    <row r="81" spans="1:34" s="7" customFormat="1" ht="16.5" customHeight="1" x14ac:dyDescent="0.2">
      <c r="A81" s="94"/>
      <c r="B81" s="92"/>
      <c r="C81" s="92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</row>
    <row r="82" spans="1:34" s="7" customFormat="1" ht="16.5" customHeight="1" x14ac:dyDescent="0.2">
      <c r="A82" s="94"/>
      <c r="B82" s="144">
        <f>Parametres!E56</f>
        <v>0</v>
      </c>
      <c r="C82" s="144">
        <f>Parametres!F56</f>
        <v>0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s="7" customFormat="1" ht="16.5" customHeight="1" x14ac:dyDescent="0.2">
      <c r="A83" s="94"/>
      <c r="B83" s="92"/>
      <c r="C83" s="92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</row>
    <row r="84" spans="1:34" s="7" customFormat="1" ht="16.5" customHeight="1" x14ac:dyDescent="0.2">
      <c r="A84" s="94"/>
      <c r="B84" s="144">
        <f>Parametres!E58</f>
        <v>0</v>
      </c>
      <c r="C84" s="144">
        <f>Parametres!F58</f>
        <v>0</v>
      </c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</row>
    <row r="85" spans="1:34" ht="16.5" customHeight="1" x14ac:dyDescent="0.2">
      <c r="A85" s="94"/>
      <c r="B85" s="92"/>
      <c r="C85" s="92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</row>
    <row r="86" spans="1:34" ht="16.5" customHeight="1" x14ac:dyDescent="0.2">
      <c r="A86" s="94"/>
      <c r="B86" s="144">
        <f>Parametres!E59</f>
        <v>0</v>
      </c>
      <c r="C86" s="144">
        <f>Parametres!F59</f>
        <v>0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</row>
    <row r="87" spans="1:34" ht="16.5" customHeight="1" x14ac:dyDescent="0.2">
      <c r="A87" s="94"/>
      <c r="B87" s="92"/>
      <c r="C87" s="92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</row>
    <row r="88" spans="1:34" ht="16.5" customHeight="1" x14ac:dyDescent="0.2">
      <c r="A88" s="94"/>
      <c r="B88" s="144">
        <f>Parametres!E60</f>
        <v>0</v>
      </c>
      <c r="C88" s="144">
        <f>Parametres!F60</f>
        <v>0</v>
      </c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</row>
    <row r="89" spans="1:34" ht="16.5" customHeight="1" x14ac:dyDescent="0.2">
      <c r="A89" s="94"/>
      <c r="B89" s="92"/>
      <c r="C89" s="92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</row>
    <row r="90" spans="1:34" ht="16.5" customHeight="1" x14ac:dyDescent="0.2">
      <c r="A90" s="94"/>
      <c r="B90" s="144">
        <f>Parametres!E61</f>
        <v>0</v>
      </c>
      <c r="C90" s="144">
        <f>Parametres!F61</f>
        <v>0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</row>
    <row r="91" spans="1:34" ht="16.5" customHeight="1" x14ac:dyDescent="0.2">
      <c r="A91" s="94"/>
      <c r="B91" s="92"/>
      <c r="C91" s="92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</row>
    <row r="92" spans="1:34" ht="16.5" customHeight="1" x14ac:dyDescent="0.2">
      <c r="A92" s="94"/>
      <c r="B92" s="144">
        <f>Parametres!E62</f>
        <v>0</v>
      </c>
      <c r="C92" s="144">
        <f>Parametres!F62</f>
        <v>0</v>
      </c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</row>
    <row r="93" spans="1:34" ht="16.5" customHeight="1" x14ac:dyDescent="0.2">
      <c r="A93" s="95"/>
      <c r="B93" s="92"/>
      <c r="C93" s="92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</row>
    <row r="94" spans="1:34" ht="16.5" customHeight="1" x14ac:dyDescent="0.2">
      <c r="A94" s="15" t="s">
        <v>64</v>
      </c>
      <c r="B94" s="15" t="s">
        <v>65</v>
      </c>
      <c r="C94" s="145" t="s">
        <v>66</v>
      </c>
      <c r="D94" s="146"/>
      <c r="E94" s="146"/>
      <c r="F94" s="146"/>
      <c r="G94" s="146"/>
      <c r="H94" s="146"/>
      <c r="I94" s="146"/>
      <c r="J94" s="146"/>
      <c r="K94" s="146"/>
      <c r="L94" s="146"/>
      <c r="M94" s="146"/>
      <c r="N94" s="146"/>
      <c r="O94" s="146"/>
      <c r="P94" s="146"/>
      <c r="Q94" s="146"/>
      <c r="R94" s="146"/>
      <c r="S94" s="146"/>
      <c r="T94" s="146"/>
      <c r="U94" s="146"/>
      <c r="V94" s="146"/>
      <c r="W94" s="146"/>
      <c r="X94" s="146"/>
      <c r="Y94" s="146"/>
      <c r="Z94" s="146"/>
      <c r="AA94" s="146"/>
      <c r="AB94" s="146"/>
      <c r="AC94" s="146"/>
      <c r="AD94" s="146"/>
      <c r="AE94" s="146"/>
      <c r="AF94" s="146"/>
      <c r="AG94" s="48">
        <f>COUNTIF(AG12:AG93,0)</f>
        <v>0</v>
      </c>
      <c r="AH94" s="27"/>
    </row>
    <row r="95" spans="1:34" ht="16.5" customHeight="1" x14ac:dyDescent="0.2">
      <c r="A95" s="16" t="str">
        <f>Parametres!A13</f>
        <v>cou</v>
      </c>
      <c r="B95" s="17">
        <v>8</v>
      </c>
      <c r="C95" s="17"/>
      <c r="D95" s="18">
        <f t="shared" ref="D95:M99" si="2">COUNTIF(D$12:D$93,$A95)</f>
        <v>0</v>
      </c>
      <c r="E95" s="18">
        <f t="shared" si="2"/>
        <v>0</v>
      </c>
      <c r="F95" s="18">
        <f t="shared" si="2"/>
        <v>0</v>
      </c>
      <c r="G95" s="18">
        <f t="shared" si="2"/>
        <v>0</v>
      </c>
      <c r="H95" s="18">
        <f t="shared" si="2"/>
        <v>0</v>
      </c>
      <c r="I95" s="18">
        <f t="shared" si="2"/>
        <v>0</v>
      </c>
      <c r="J95" s="18">
        <f t="shared" si="2"/>
        <v>0</v>
      </c>
      <c r="K95" s="18">
        <f t="shared" si="2"/>
        <v>0</v>
      </c>
      <c r="L95" s="18">
        <f t="shared" si="2"/>
        <v>0</v>
      </c>
      <c r="M95" s="18">
        <f t="shared" si="2"/>
        <v>0</v>
      </c>
      <c r="N95" s="18">
        <f t="shared" ref="N95:W99" si="3">COUNTIF(N$12:N$93,$A95)</f>
        <v>0</v>
      </c>
      <c r="O95" s="18">
        <f t="shared" si="3"/>
        <v>0</v>
      </c>
      <c r="P95" s="18">
        <f t="shared" si="3"/>
        <v>0</v>
      </c>
      <c r="Q95" s="18">
        <f t="shared" si="3"/>
        <v>0</v>
      </c>
      <c r="R95" s="18">
        <f t="shared" si="3"/>
        <v>0</v>
      </c>
      <c r="S95" s="18">
        <f t="shared" si="3"/>
        <v>0</v>
      </c>
      <c r="T95" s="18">
        <f t="shared" si="3"/>
        <v>0</v>
      </c>
      <c r="U95" s="18">
        <f t="shared" si="3"/>
        <v>0</v>
      </c>
      <c r="V95" s="18">
        <f t="shared" si="3"/>
        <v>0</v>
      </c>
      <c r="W95" s="18">
        <f t="shared" si="3"/>
        <v>0</v>
      </c>
      <c r="X95" s="18">
        <f t="shared" ref="X95:AG99" si="4">COUNTIF(X$12:X$93,$A95)</f>
        <v>0</v>
      </c>
      <c r="Y95" s="18">
        <f t="shared" si="4"/>
        <v>0</v>
      </c>
      <c r="Z95" s="18">
        <f t="shared" si="4"/>
        <v>0</v>
      </c>
      <c r="AA95" s="18">
        <f t="shared" si="4"/>
        <v>0</v>
      </c>
      <c r="AB95" s="18">
        <f t="shared" si="4"/>
        <v>0</v>
      </c>
      <c r="AC95" s="18">
        <f t="shared" si="4"/>
        <v>0</v>
      </c>
      <c r="AD95" s="18">
        <f t="shared" si="4"/>
        <v>0</v>
      </c>
      <c r="AE95" s="18">
        <f t="shared" si="4"/>
        <v>0</v>
      </c>
      <c r="AF95" s="18">
        <f t="shared" si="4"/>
        <v>0</v>
      </c>
      <c r="AG95" s="18">
        <f t="shared" si="4"/>
        <v>0</v>
      </c>
      <c r="AH95" s="27"/>
    </row>
    <row r="96" spans="1:34" ht="16.5" customHeight="1" x14ac:dyDescent="0.2">
      <c r="A96" s="16" t="str">
        <f>Parametres!A9</f>
        <v>BAL</v>
      </c>
      <c r="B96" s="17">
        <v>6</v>
      </c>
      <c r="C96" s="17"/>
      <c r="D96" s="18">
        <f t="shared" si="2"/>
        <v>0</v>
      </c>
      <c r="E96" s="18">
        <f t="shared" si="2"/>
        <v>0</v>
      </c>
      <c r="F96" s="18">
        <f t="shared" si="2"/>
        <v>0</v>
      </c>
      <c r="G96" s="18">
        <f t="shared" si="2"/>
        <v>0</v>
      </c>
      <c r="H96" s="18">
        <f t="shared" si="2"/>
        <v>0</v>
      </c>
      <c r="I96" s="18">
        <f t="shared" si="2"/>
        <v>0</v>
      </c>
      <c r="J96" s="18">
        <f t="shared" si="2"/>
        <v>0</v>
      </c>
      <c r="K96" s="18">
        <f t="shared" si="2"/>
        <v>0</v>
      </c>
      <c r="L96" s="18">
        <f t="shared" si="2"/>
        <v>0</v>
      </c>
      <c r="M96" s="18">
        <f t="shared" si="2"/>
        <v>0</v>
      </c>
      <c r="N96" s="18">
        <f t="shared" si="3"/>
        <v>0</v>
      </c>
      <c r="O96" s="18">
        <f t="shared" si="3"/>
        <v>0</v>
      </c>
      <c r="P96" s="18">
        <f t="shared" si="3"/>
        <v>0</v>
      </c>
      <c r="Q96" s="18">
        <f t="shared" si="3"/>
        <v>0</v>
      </c>
      <c r="R96" s="18">
        <f t="shared" si="3"/>
        <v>0</v>
      </c>
      <c r="S96" s="18">
        <f t="shared" si="3"/>
        <v>0</v>
      </c>
      <c r="T96" s="18">
        <f t="shared" si="3"/>
        <v>0</v>
      </c>
      <c r="U96" s="18">
        <f t="shared" si="3"/>
        <v>0</v>
      </c>
      <c r="V96" s="18">
        <f t="shared" si="3"/>
        <v>0</v>
      </c>
      <c r="W96" s="18">
        <f t="shared" si="3"/>
        <v>0</v>
      </c>
      <c r="X96" s="18">
        <f t="shared" si="4"/>
        <v>0</v>
      </c>
      <c r="Y96" s="18">
        <f t="shared" si="4"/>
        <v>0</v>
      </c>
      <c r="Z96" s="18">
        <f t="shared" si="4"/>
        <v>0</v>
      </c>
      <c r="AA96" s="18">
        <f t="shared" si="4"/>
        <v>0</v>
      </c>
      <c r="AB96" s="18">
        <f t="shared" si="4"/>
        <v>0</v>
      </c>
      <c r="AC96" s="18">
        <f t="shared" si="4"/>
        <v>0</v>
      </c>
      <c r="AD96" s="18">
        <f t="shared" si="4"/>
        <v>0</v>
      </c>
      <c r="AE96" s="18">
        <f t="shared" si="4"/>
        <v>0</v>
      </c>
      <c r="AF96" s="18">
        <f t="shared" si="4"/>
        <v>0</v>
      </c>
      <c r="AG96" s="18">
        <f t="shared" si="4"/>
        <v>0</v>
      </c>
    </row>
    <row r="97" spans="1:33" ht="16.5" customHeight="1" x14ac:dyDescent="0.2">
      <c r="A97" s="16" t="str">
        <f>Parametres!A12</f>
        <v>CHEQ</v>
      </c>
      <c r="B97" s="17">
        <v>2</v>
      </c>
      <c r="C97" s="17"/>
      <c r="D97" s="18">
        <f t="shared" si="2"/>
        <v>0</v>
      </c>
      <c r="E97" s="18">
        <f t="shared" si="2"/>
        <v>0</v>
      </c>
      <c r="F97" s="18">
        <f t="shared" si="2"/>
        <v>0</v>
      </c>
      <c r="G97" s="18">
        <f t="shared" si="2"/>
        <v>0</v>
      </c>
      <c r="H97" s="18">
        <f t="shared" si="2"/>
        <v>0</v>
      </c>
      <c r="I97" s="18">
        <f t="shared" si="2"/>
        <v>0</v>
      </c>
      <c r="J97" s="18">
        <f t="shared" si="2"/>
        <v>0</v>
      </c>
      <c r="K97" s="18">
        <f t="shared" si="2"/>
        <v>0</v>
      </c>
      <c r="L97" s="18">
        <f t="shared" si="2"/>
        <v>0</v>
      </c>
      <c r="M97" s="18">
        <f t="shared" si="2"/>
        <v>0</v>
      </c>
      <c r="N97" s="18">
        <f t="shared" si="3"/>
        <v>0</v>
      </c>
      <c r="O97" s="18">
        <f t="shared" si="3"/>
        <v>0</v>
      </c>
      <c r="P97" s="18">
        <f t="shared" si="3"/>
        <v>0</v>
      </c>
      <c r="Q97" s="18">
        <f t="shared" si="3"/>
        <v>0</v>
      </c>
      <c r="R97" s="18">
        <f t="shared" si="3"/>
        <v>0</v>
      </c>
      <c r="S97" s="18">
        <f t="shared" si="3"/>
        <v>0</v>
      </c>
      <c r="T97" s="18">
        <f t="shared" si="3"/>
        <v>0</v>
      </c>
      <c r="U97" s="18">
        <f t="shared" si="3"/>
        <v>0</v>
      </c>
      <c r="V97" s="18">
        <f t="shared" si="3"/>
        <v>0</v>
      </c>
      <c r="W97" s="18">
        <f t="shared" si="3"/>
        <v>0</v>
      </c>
      <c r="X97" s="18">
        <f t="shared" si="4"/>
        <v>0</v>
      </c>
      <c r="Y97" s="18">
        <f t="shared" si="4"/>
        <v>0</v>
      </c>
      <c r="Z97" s="18">
        <f t="shared" si="4"/>
        <v>0</v>
      </c>
      <c r="AA97" s="18">
        <f t="shared" si="4"/>
        <v>0</v>
      </c>
      <c r="AB97" s="18">
        <f t="shared" si="4"/>
        <v>0</v>
      </c>
      <c r="AC97" s="18">
        <f t="shared" si="4"/>
        <v>0</v>
      </c>
      <c r="AD97" s="18">
        <f t="shared" si="4"/>
        <v>0</v>
      </c>
      <c r="AE97" s="18">
        <f t="shared" si="4"/>
        <v>0</v>
      </c>
      <c r="AF97" s="18">
        <f t="shared" si="4"/>
        <v>0</v>
      </c>
      <c r="AG97" s="18">
        <f t="shared" si="4"/>
        <v>0</v>
      </c>
    </row>
    <row r="98" spans="1:33" ht="16.5" customHeight="1" x14ac:dyDescent="0.2">
      <c r="A98" s="16" t="str">
        <f>Parametres!A23</f>
        <v>HER</v>
      </c>
      <c r="B98" s="17">
        <v>2</v>
      </c>
      <c r="C98" s="17"/>
      <c r="D98" s="18">
        <f t="shared" si="2"/>
        <v>0</v>
      </c>
      <c r="E98" s="18">
        <f t="shared" si="2"/>
        <v>0</v>
      </c>
      <c r="F98" s="18">
        <f t="shared" si="2"/>
        <v>0</v>
      </c>
      <c r="G98" s="18">
        <f t="shared" si="2"/>
        <v>0</v>
      </c>
      <c r="H98" s="18">
        <f t="shared" si="2"/>
        <v>0</v>
      </c>
      <c r="I98" s="18">
        <f t="shared" si="2"/>
        <v>0</v>
      </c>
      <c r="J98" s="18">
        <f t="shared" si="2"/>
        <v>0</v>
      </c>
      <c r="K98" s="18">
        <f t="shared" si="2"/>
        <v>0</v>
      </c>
      <c r="L98" s="18">
        <f t="shared" si="2"/>
        <v>0</v>
      </c>
      <c r="M98" s="18">
        <f t="shared" si="2"/>
        <v>0</v>
      </c>
      <c r="N98" s="18">
        <f t="shared" si="3"/>
        <v>0</v>
      </c>
      <c r="O98" s="18">
        <f t="shared" si="3"/>
        <v>0</v>
      </c>
      <c r="P98" s="18">
        <f t="shared" si="3"/>
        <v>0</v>
      </c>
      <c r="Q98" s="18">
        <f t="shared" si="3"/>
        <v>0</v>
      </c>
      <c r="R98" s="18">
        <f t="shared" si="3"/>
        <v>0</v>
      </c>
      <c r="S98" s="18">
        <f t="shared" si="3"/>
        <v>0</v>
      </c>
      <c r="T98" s="18">
        <f t="shared" si="3"/>
        <v>0</v>
      </c>
      <c r="U98" s="18">
        <f t="shared" si="3"/>
        <v>0</v>
      </c>
      <c r="V98" s="18">
        <f t="shared" si="3"/>
        <v>0</v>
      </c>
      <c r="W98" s="18">
        <f t="shared" si="3"/>
        <v>0</v>
      </c>
      <c r="X98" s="18">
        <f t="shared" si="4"/>
        <v>0</v>
      </c>
      <c r="Y98" s="18">
        <f t="shared" si="4"/>
        <v>0</v>
      </c>
      <c r="Z98" s="18">
        <f t="shared" si="4"/>
        <v>0</v>
      </c>
      <c r="AA98" s="18">
        <f t="shared" si="4"/>
        <v>0</v>
      </c>
      <c r="AB98" s="18">
        <f t="shared" si="4"/>
        <v>0</v>
      </c>
      <c r="AC98" s="18">
        <f t="shared" si="4"/>
        <v>0</v>
      </c>
      <c r="AD98" s="18">
        <f t="shared" si="4"/>
        <v>0</v>
      </c>
      <c r="AE98" s="18">
        <f t="shared" si="4"/>
        <v>0</v>
      </c>
      <c r="AF98" s="18">
        <f t="shared" si="4"/>
        <v>0</v>
      </c>
      <c r="AG98" s="18">
        <f t="shared" si="4"/>
        <v>0</v>
      </c>
    </row>
    <row r="99" spans="1:33" ht="16.5" customHeight="1" x14ac:dyDescent="0.2">
      <c r="A99" s="16" t="str">
        <f>Parametres!A10</f>
        <v>BDF</v>
      </c>
      <c r="B99" s="17">
        <v>6</v>
      </c>
      <c r="C99" s="17"/>
      <c r="D99" s="18">
        <f t="shared" si="2"/>
        <v>0</v>
      </c>
      <c r="E99" s="18">
        <f t="shared" si="2"/>
        <v>0</v>
      </c>
      <c r="F99" s="18">
        <f t="shared" si="2"/>
        <v>0</v>
      </c>
      <c r="G99" s="18">
        <f t="shared" si="2"/>
        <v>0</v>
      </c>
      <c r="H99" s="18">
        <f t="shared" si="2"/>
        <v>0</v>
      </c>
      <c r="I99" s="18">
        <f t="shared" si="2"/>
        <v>0</v>
      </c>
      <c r="J99" s="18">
        <f t="shared" si="2"/>
        <v>0</v>
      </c>
      <c r="K99" s="18">
        <f t="shared" si="2"/>
        <v>0</v>
      </c>
      <c r="L99" s="18">
        <f t="shared" si="2"/>
        <v>0</v>
      </c>
      <c r="M99" s="18">
        <f t="shared" si="2"/>
        <v>0</v>
      </c>
      <c r="N99" s="18">
        <f t="shared" si="3"/>
        <v>0</v>
      </c>
      <c r="O99" s="18">
        <f t="shared" si="3"/>
        <v>0</v>
      </c>
      <c r="P99" s="18">
        <f t="shared" si="3"/>
        <v>0</v>
      </c>
      <c r="Q99" s="18">
        <f t="shared" si="3"/>
        <v>0</v>
      </c>
      <c r="R99" s="18">
        <f t="shared" si="3"/>
        <v>0</v>
      </c>
      <c r="S99" s="18">
        <f t="shared" si="3"/>
        <v>0</v>
      </c>
      <c r="T99" s="18">
        <f t="shared" si="3"/>
        <v>0</v>
      </c>
      <c r="U99" s="18">
        <f t="shared" si="3"/>
        <v>0</v>
      </c>
      <c r="V99" s="18">
        <f t="shared" si="3"/>
        <v>0</v>
      </c>
      <c r="W99" s="18">
        <f t="shared" si="3"/>
        <v>0</v>
      </c>
      <c r="X99" s="18">
        <f t="shared" si="4"/>
        <v>0</v>
      </c>
      <c r="Y99" s="18">
        <f t="shared" si="4"/>
        <v>0</v>
      </c>
      <c r="Z99" s="18">
        <f t="shared" si="4"/>
        <v>0</v>
      </c>
      <c r="AA99" s="18">
        <f t="shared" si="4"/>
        <v>0</v>
      </c>
      <c r="AB99" s="18">
        <f t="shared" si="4"/>
        <v>0</v>
      </c>
      <c r="AC99" s="18">
        <f t="shared" si="4"/>
        <v>0</v>
      </c>
      <c r="AD99" s="18">
        <f t="shared" si="4"/>
        <v>0</v>
      </c>
      <c r="AE99" s="18">
        <f t="shared" si="4"/>
        <v>0</v>
      </c>
      <c r="AF99" s="18">
        <f t="shared" si="4"/>
        <v>0</v>
      </c>
      <c r="AG99" s="18">
        <f t="shared" si="4"/>
        <v>0</v>
      </c>
    </row>
    <row r="100" spans="1:33" ht="16.5" customHeight="1" x14ac:dyDescent="0.2">
      <c r="A100" s="27" t="s">
        <v>69</v>
      </c>
      <c r="B100" s="27" t="s">
        <v>70</v>
      </c>
      <c r="C100" s="28">
        <v>0</v>
      </c>
      <c r="D100" s="28" t="e">
        <f>D99*225/#REF!</f>
        <v>#REF!</v>
      </c>
      <c r="E100" s="28" t="e">
        <f>E99*225/#REF!</f>
        <v>#REF!</v>
      </c>
      <c r="F100" s="28" t="e">
        <f>F99*225/#REF!</f>
        <v>#REF!</v>
      </c>
      <c r="G100" s="28" t="e">
        <f>G99*225/#REF!</f>
        <v>#REF!</v>
      </c>
      <c r="H100" s="28" t="e">
        <f>H99*225/#REF!</f>
        <v>#REF!</v>
      </c>
      <c r="I100" s="28" t="e">
        <f>I99*225/#REF!</f>
        <v>#REF!</v>
      </c>
      <c r="J100" s="28" t="e">
        <f>J99*225/#REF!</f>
        <v>#REF!</v>
      </c>
      <c r="K100" s="28" t="e">
        <f>K99*225/#REF!</f>
        <v>#REF!</v>
      </c>
      <c r="L100" s="28" t="e">
        <f>L99*225/#REF!</f>
        <v>#REF!</v>
      </c>
      <c r="M100" s="28" t="e">
        <f>M99*225/#REF!</f>
        <v>#REF!</v>
      </c>
      <c r="N100" s="28" t="e">
        <f>N99*225/#REF!</f>
        <v>#REF!</v>
      </c>
      <c r="O100" s="28" t="e">
        <f>O99*225/#REF!</f>
        <v>#REF!</v>
      </c>
      <c r="P100" s="28" t="e">
        <f>P99*225/#REF!</f>
        <v>#REF!</v>
      </c>
      <c r="Q100" s="28" t="e">
        <f>Q99*225/#REF!</f>
        <v>#REF!</v>
      </c>
      <c r="R100" s="28" t="e">
        <f>R99*225/#REF!</f>
        <v>#REF!</v>
      </c>
      <c r="S100" s="28" t="e">
        <f>S99*225/#REF!</f>
        <v>#REF!</v>
      </c>
      <c r="T100" s="28" t="e">
        <f>T99*225/#REF!</f>
        <v>#REF!</v>
      </c>
      <c r="U100" s="28" t="e">
        <f>U99*225/#REF!</f>
        <v>#REF!</v>
      </c>
      <c r="V100" s="28" t="e">
        <f>V99*225/#REF!</f>
        <v>#REF!</v>
      </c>
      <c r="W100" s="28" t="e">
        <f>W99*225/#REF!</f>
        <v>#REF!</v>
      </c>
      <c r="X100" s="28" t="e">
        <f>X99*225/#REF!</f>
        <v>#REF!</v>
      </c>
      <c r="Y100" s="28" t="e">
        <f>Y99*225/#REF!</f>
        <v>#REF!</v>
      </c>
      <c r="Z100" s="28" t="e">
        <f>Z99*225/#REF!</f>
        <v>#REF!</v>
      </c>
      <c r="AA100" s="28" t="e">
        <f>AA99*225/#REF!</f>
        <v>#REF!</v>
      </c>
      <c r="AB100" s="28" t="e">
        <f>AB99*225/#REF!</f>
        <v>#REF!</v>
      </c>
      <c r="AC100" s="28" t="e">
        <f>AC99*225/#REF!</f>
        <v>#REF!</v>
      </c>
      <c r="AD100" s="28" t="e">
        <f>AD99*225/#REF!</f>
        <v>#REF!</v>
      </c>
      <c r="AE100" s="28" t="e">
        <f>AE99*225/#REF!</f>
        <v>#REF!</v>
      </c>
      <c r="AF100" s="28" t="e">
        <f>AF99*225/#REF!</f>
        <v>#REF!</v>
      </c>
      <c r="AG100" s="28" t="e">
        <f>AG99*225/#REF!</f>
        <v>#REF!</v>
      </c>
    </row>
    <row r="101" spans="1:33" ht="16.5" customHeight="1" x14ac:dyDescent="0.2">
      <c r="B101" s="27" t="s">
        <v>71</v>
      </c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</row>
    <row r="102" spans="1:33" ht="16.5" customHeight="1" x14ac:dyDescent="0.2">
      <c r="A102" s="16" t="str">
        <f>Parametres!A25</f>
        <v>L1235-4</v>
      </c>
      <c r="B102" s="27"/>
      <c r="C102" s="48">
        <f t="shared" ref="C102:AG102" si="5">COUNTIF(C16:C92,$A$91)</f>
        <v>38</v>
      </c>
      <c r="D102" s="48">
        <f t="shared" si="5"/>
        <v>0</v>
      </c>
      <c r="E102" s="48">
        <f t="shared" si="5"/>
        <v>0</v>
      </c>
      <c r="F102" s="48">
        <f t="shared" si="5"/>
        <v>0</v>
      </c>
      <c r="G102" s="48">
        <f t="shared" si="5"/>
        <v>0</v>
      </c>
      <c r="H102" s="48">
        <f t="shared" si="5"/>
        <v>0</v>
      </c>
      <c r="I102" s="48">
        <f t="shared" si="5"/>
        <v>0</v>
      </c>
      <c r="J102" s="48">
        <f t="shared" si="5"/>
        <v>0</v>
      </c>
      <c r="K102" s="48">
        <f t="shared" si="5"/>
        <v>0</v>
      </c>
      <c r="L102" s="48">
        <f t="shared" si="5"/>
        <v>0</v>
      </c>
      <c r="M102" s="48">
        <f t="shared" si="5"/>
        <v>0</v>
      </c>
      <c r="N102" s="48">
        <f t="shared" si="5"/>
        <v>0</v>
      </c>
      <c r="O102" s="48">
        <f t="shared" si="5"/>
        <v>0</v>
      </c>
      <c r="P102" s="48">
        <f t="shared" si="5"/>
        <v>0</v>
      </c>
      <c r="Q102" s="48">
        <f t="shared" si="5"/>
        <v>0</v>
      </c>
      <c r="R102" s="48">
        <f t="shared" si="5"/>
        <v>0</v>
      </c>
      <c r="S102" s="48">
        <f t="shared" si="5"/>
        <v>0</v>
      </c>
      <c r="T102" s="48">
        <f t="shared" si="5"/>
        <v>0</v>
      </c>
      <c r="U102" s="48">
        <f t="shared" si="5"/>
        <v>0</v>
      </c>
      <c r="V102" s="48">
        <f t="shared" si="5"/>
        <v>0</v>
      </c>
      <c r="W102" s="48">
        <f t="shared" si="5"/>
        <v>0</v>
      </c>
      <c r="X102" s="48">
        <f t="shared" si="5"/>
        <v>0</v>
      </c>
      <c r="Y102" s="48">
        <f t="shared" si="5"/>
        <v>0</v>
      </c>
      <c r="Z102" s="48">
        <f t="shared" si="5"/>
        <v>0</v>
      </c>
      <c r="AA102" s="48">
        <f t="shared" si="5"/>
        <v>0</v>
      </c>
      <c r="AB102" s="48">
        <f t="shared" si="5"/>
        <v>0</v>
      </c>
      <c r="AC102" s="48">
        <f t="shared" si="5"/>
        <v>0</v>
      </c>
      <c r="AD102" s="48">
        <f t="shared" si="5"/>
        <v>0</v>
      </c>
      <c r="AE102" s="48">
        <f t="shared" si="5"/>
        <v>0</v>
      </c>
      <c r="AF102" s="48">
        <f t="shared" si="5"/>
        <v>0</v>
      </c>
      <c r="AG102" s="48">
        <f t="shared" si="5"/>
        <v>0</v>
      </c>
    </row>
    <row r="103" spans="1:33" ht="16.5" customHeight="1" x14ac:dyDescent="0.2">
      <c r="A103" s="27" t="s">
        <v>69</v>
      </c>
      <c r="B103" s="27" t="s">
        <v>70</v>
      </c>
      <c r="C103" s="28">
        <v>0</v>
      </c>
      <c r="D103" s="28" t="e">
        <f>D99*225/#REF!</f>
        <v>#REF!</v>
      </c>
      <c r="E103" s="28" t="e">
        <f>E99*225/#REF!</f>
        <v>#REF!</v>
      </c>
      <c r="F103" s="28" t="e">
        <f>F99*225/#REF!</f>
        <v>#REF!</v>
      </c>
      <c r="G103" s="28" t="e">
        <f>G99*225/#REF!</f>
        <v>#REF!</v>
      </c>
      <c r="H103" s="28" t="e">
        <f>H99*225/#REF!</f>
        <v>#REF!</v>
      </c>
      <c r="I103" s="28" t="e">
        <f>I99*225/#REF!</f>
        <v>#REF!</v>
      </c>
      <c r="J103" s="28" t="e">
        <f>J99*225/#REF!</f>
        <v>#REF!</v>
      </c>
      <c r="K103" s="28" t="e">
        <f>K99*225/#REF!</f>
        <v>#REF!</v>
      </c>
      <c r="L103" s="28" t="e">
        <f>L99*225/#REF!</f>
        <v>#REF!</v>
      </c>
      <c r="M103" s="28" t="e">
        <f>M99*225/#REF!</f>
        <v>#REF!</v>
      </c>
      <c r="N103" s="28" t="e">
        <f>N99*225/#REF!</f>
        <v>#REF!</v>
      </c>
      <c r="O103" s="28" t="e">
        <f>O99*225/#REF!</f>
        <v>#REF!</v>
      </c>
      <c r="P103" s="28" t="e">
        <f>P99*225/#REF!</f>
        <v>#REF!</v>
      </c>
      <c r="Q103" s="28" t="e">
        <f>Q99*225/#REF!</f>
        <v>#REF!</v>
      </c>
      <c r="R103" s="28" t="e">
        <f>R99*225/#REF!</f>
        <v>#REF!</v>
      </c>
      <c r="S103" s="28" t="e">
        <f>S99*225/#REF!</f>
        <v>#REF!</v>
      </c>
      <c r="T103" s="28" t="e">
        <f>T99*225/#REF!</f>
        <v>#REF!</v>
      </c>
      <c r="U103" s="28" t="e">
        <f>U99*225/#REF!</f>
        <v>#REF!</v>
      </c>
      <c r="V103" s="28" t="e">
        <f>V99*225/#REF!</f>
        <v>#REF!</v>
      </c>
      <c r="W103" s="28" t="e">
        <f>W99*225/#REF!</f>
        <v>#REF!</v>
      </c>
      <c r="X103" s="28" t="e">
        <f>X99*225/#REF!</f>
        <v>#REF!</v>
      </c>
      <c r="Y103" s="28" t="e">
        <f>Y99*225/#REF!</f>
        <v>#REF!</v>
      </c>
      <c r="Z103" s="28" t="e">
        <f>Z99*225/#REF!</f>
        <v>#REF!</v>
      </c>
      <c r="AA103" s="28" t="e">
        <f>AA99*225/#REF!</f>
        <v>#REF!</v>
      </c>
      <c r="AB103" s="28" t="e">
        <f>AB99*225/#REF!</f>
        <v>#REF!</v>
      </c>
      <c r="AC103" s="28" t="e">
        <f>AC99*225/#REF!</f>
        <v>#REF!</v>
      </c>
      <c r="AD103" s="28" t="e">
        <f>AD99*225/#REF!</f>
        <v>#REF!</v>
      </c>
      <c r="AE103" s="28" t="e">
        <f>AE99*225/#REF!</f>
        <v>#REF!</v>
      </c>
      <c r="AF103" s="28" t="e">
        <f>AF99*225/#REF!</f>
        <v>#REF!</v>
      </c>
      <c r="AG103" s="28" t="e">
        <f>AG99*225/#REF!</f>
        <v>#REF!</v>
      </c>
    </row>
    <row r="104" spans="1:33" ht="16.5" customHeight="1" x14ac:dyDescent="0.2">
      <c r="A104" s="27"/>
      <c r="B104" s="27" t="s">
        <v>71</v>
      </c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</row>
    <row r="105" spans="1:33" ht="16.5" customHeight="1" x14ac:dyDescent="0.2">
      <c r="A105" s="27" t="s">
        <v>47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</row>
    <row r="106" spans="1:33" ht="16.5" customHeight="1" x14ac:dyDescent="0.2"/>
    <row r="107" spans="1:33" ht="16.5" customHeight="1" x14ac:dyDescent="0.2"/>
    <row r="108" spans="1:33" ht="16.5" customHeight="1" x14ac:dyDescent="0.2"/>
    <row r="109" spans="1:33" ht="16.5" customHeight="1" x14ac:dyDescent="0.2"/>
    <row r="110" spans="1:33" ht="16.5" customHeight="1" x14ac:dyDescent="0.2"/>
    <row r="111" spans="1:33" ht="16.5" customHeight="1" x14ac:dyDescent="0.2"/>
    <row r="112" spans="1:33" ht="16.5" customHeight="1" x14ac:dyDescent="0.2"/>
    <row r="113" ht="16.5" customHeight="1" x14ac:dyDescent="0.2"/>
    <row r="114" ht="16.5" customHeight="1" x14ac:dyDescent="0.2"/>
    <row r="115" ht="16.5" customHeight="1" x14ac:dyDescent="0.2"/>
    <row r="116" ht="16.5" customHeight="1" x14ac:dyDescent="0.2"/>
    <row r="117" ht="16.5" customHeight="1" x14ac:dyDescent="0.2"/>
    <row r="118" ht="16.5" customHeight="1" x14ac:dyDescent="0.2"/>
    <row r="119" ht="16.5" customHeight="1" x14ac:dyDescent="0.2"/>
    <row r="120" ht="16.5" customHeight="1" x14ac:dyDescent="0.2"/>
    <row r="121" ht="16.5" customHeight="1" x14ac:dyDescent="0.2"/>
    <row r="122" ht="16.5" customHeight="1" x14ac:dyDescent="0.2"/>
    <row r="123" ht="16.5" customHeight="1" x14ac:dyDescent="0.2"/>
    <row r="124" ht="16.5" customHeight="1" x14ac:dyDescent="0.2"/>
    <row r="125" ht="16.5" customHeight="1" x14ac:dyDescent="0.2"/>
    <row r="126" ht="16.5" customHeight="1" x14ac:dyDescent="0.2"/>
    <row r="127" ht="16.5" customHeight="1" x14ac:dyDescent="0.2"/>
    <row r="128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  <row r="139" ht="16.5" customHeight="1" x14ac:dyDescent="0.2"/>
    <row r="140" ht="16.5" customHeight="1" x14ac:dyDescent="0.2"/>
    <row r="141" ht="16.5" customHeight="1" x14ac:dyDescent="0.2"/>
    <row r="142" ht="16.5" customHeight="1" x14ac:dyDescent="0.2"/>
    <row r="143" ht="16.5" customHeight="1" x14ac:dyDescent="0.2"/>
    <row r="144" ht="16.5" customHeight="1" x14ac:dyDescent="0.2"/>
    <row r="145" ht="16.5" customHeight="1" x14ac:dyDescent="0.2"/>
    <row r="146" ht="16.5" customHeight="1" x14ac:dyDescent="0.2"/>
    <row r="147" ht="16.5" customHeight="1" x14ac:dyDescent="0.2"/>
    <row r="148" ht="16.5" customHeight="1" x14ac:dyDescent="0.2"/>
  </sheetData>
  <mergeCells count="88">
    <mergeCell ref="C94:AF94"/>
    <mergeCell ref="B86:B87"/>
    <mergeCell ref="C86:C87"/>
    <mergeCell ref="B88:B89"/>
    <mergeCell ref="C88:C89"/>
    <mergeCell ref="B90:B91"/>
    <mergeCell ref="C90:C91"/>
    <mergeCell ref="B82:B83"/>
    <mergeCell ref="C82:C83"/>
    <mergeCell ref="B84:B85"/>
    <mergeCell ref="C84:C85"/>
    <mergeCell ref="B92:B93"/>
    <mergeCell ref="C92:C93"/>
    <mergeCell ref="B76:B77"/>
    <mergeCell ref="C76:C77"/>
    <mergeCell ref="B78:B79"/>
    <mergeCell ref="C78:C79"/>
    <mergeCell ref="B80:B81"/>
    <mergeCell ref="C80:C81"/>
    <mergeCell ref="B70:B71"/>
    <mergeCell ref="C70:C71"/>
    <mergeCell ref="B72:B73"/>
    <mergeCell ref="C72:C73"/>
    <mergeCell ref="B74:B75"/>
    <mergeCell ref="C74:C75"/>
    <mergeCell ref="B64:B65"/>
    <mergeCell ref="C64:C65"/>
    <mergeCell ref="B66:B67"/>
    <mergeCell ref="C66:C67"/>
    <mergeCell ref="B68:B69"/>
    <mergeCell ref="C68:C69"/>
    <mergeCell ref="B58:B59"/>
    <mergeCell ref="C58:C59"/>
    <mergeCell ref="B60:B61"/>
    <mergeCell ref="C60:C61"/>
    <mergeCell ref="B62:B63"/>
    <mergeCell ref="C62:C63"/>
    <mergeCell ref="B52:B53"/>
    <mergeCell ref="C52:C53"/>
    <mergeCell ref="B54:B55"/>
    <mergeCell ref="C54:C55"/>
    <mergeCell ref="B56:B57"/>
    <mergeCell ref="C56:C57"/>
    <mergeCell ref="B46:B47"/>
    <mergeCell ref="C46:C47"/>
    <mergeCell ref="B48:B49"/>
    <mergeCell ref="C48:C49"/>
    <mergeCell ref="B50:B51"/>
    <mergeCell ref="C50:C51"/>
    <mergeCell ref="B40:B41"/>
    <mergeCell ref="C40:C41"/>
    <mergeCell ref="B42:B43"/>
    <mergeCell ref="C42:C43"/>
    <mergeCell ref="B44:B45"/>
    <mergeCell ref="C44:C45"/>
    <mergeCell ref="B34:B35"/>
    <mergeCell ref="C34:C35"/>
    <mergeCell ref="B36:B37"/>
    <mergeCell ref="C36:C37"/>
    <mergeCell ref="B38:B39"/>
    <mergeCell ref="C38:C39"/>
    <mergeCell ref="B28:B29"/>
    <mergeCell ref="C28:C29"/>
    <mergeCell ref="B30:B31"/>
    <mergeCell ref="C30:C31"/>
    <mergeCell ref="B32:B33"/>
    <mergeCell ref="C32:C33"/>
    <mergeCell ref="C22:C23"/>
    <mergeCell ref="B24:B25"/>
    <mergeCell ref="C24:C25"/>
    <mergeCell ref="B26:B27"/>
    <mergeCell ref="C26:C27"/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2:B23"/>
  </mergeCells>
  <phoneticPr fontId="7" type="noConversion"/>
  <conditionalFormatting sqref="D10:AH93">
    <cfRule type="expression" dxfId="8" priority="151">
      <formula>OR(WEEKDAY(D$10,2)&gt;5,COUNTIF(Fériés,D$10)&gt;0)</formula>
    </cfRule>
  </conditionalFormatting>
  <conditionalFormatting sqref="D12:AH93">
    <cfRule type="containsText" dxfId="7" priority="9" operator="containsText" text="TP">
      <formula>NOT(ISERROR(SEARCH("TP",D12)))</formula>
    </cfRule>
    <cfRule type="containsText" dxfId="6" priority="10" operator="containsText" text="cp">
      <formula>NOT(ISERROR(SEARCH("cp",D12)))</formula>
    </cfRule>
    <cfRule type="containsText" dxfId="5" priority="11" operator="containsText" text="1dispo">
      <formula>NOT(ISERROR(SEARCH("1dispo",D12)))</formula>
    </cfRule>
  </conditionalFormatting>
  <conditionalFormatting sqref="AG94">
    <cfRule type="cellIs" dxfId="4" priority="7" operator="greaterThanOrEqual">
      <formula>15</formula>
    </cfRule>
    <cfRule type="cellIs" dxfId="3" priority="8" operator="lessThan">
      <formula>15</formula>
    </cfRule>
  </conditionalFormatting>
  <conditionalFormatting sqref="D95:AG99">
    <cfRule type="cellIs" dxfId="2" priority="4" stopIfTrue="1" operator="equal">
      <formula>$E95</formula>
    </cfRule>
    <cfRule type="cellIs" dxfId="1" priority="5" stopIfTrue="1" operator="lessThan">
      <formula>$E95</formula>
    </cfRule>
    <cfRule type="cellIs" dxfId="0" priority="6" stopIfTrue="1" operator="greaterThan">
      <formula>$E95</formula>
    </cfRule>
  </conditionalFormatting>
  <dataValidations count="2">
    <dataValidation type="list" allowBlank="1" showInputMessage="1" showErrorMessage="1" sqref="H2">
      <formula1>Mois</formula1>
    </dataValidation>
    <dataValidation type="list" errorStyle="information" allowBlank="1" showInputMessage="1" showErrorMessage="1" sqref="C12:C14 B16:C93 B14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Temppartiel">
                <anchor moveWithCells="1">
                  <from>
                    <xdr:col>3</xdr:col>
                    <xdr:colOff>142875</xdr:colOff>
                    <xdr:row>5</xdr:row>
                    <xdr:rowOff>123825</xdr:rowOff>
                  </from>
                  <to>
                    <xdr:col>5</xdr:col>
                    <xdr:colOff>647700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5" name="Button 13">
              <controlPr defaultSize="0" print="0" autoFill="0" autoPict="0" macro="[0]!EFFACE">
                <anchor moveWithCells="1">
                  <from>
                    <xdr:col>3</xdr:col>
                    <xdr:colOff>371475</xdr:colOff>
                    <xdr:row>0</xdr:row>
                    <xdr:rowOff>123825</xdr:rowOff>
                  </from>
                  <to>
                    <xdr:col>5</xdr:col>
                    <xdr:colOff>95250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Parametres!$A$1:$A$37</xm:f>
          </x14:formula1>
          <xm:sqref>D12:AH93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64"/>
  <sheetViews>
    <sheetView workbookViewId="0">
      <selection activeCell="D34" sqref="D34"/>
    </sheetView>
  </sheetViews>
  <sheetFormatPr baseColWidth="10" defaultRowHeight="14.25" x14ac:dyDescent="0.2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2" x14ac:dyDescent="0.2">
      <c r="A1" s="40" t="s">
        <v>29</v>
      </c>
    </row>
    <row r="2" spans="1:12" ht="18.75" x14ac:dyDescent="0.2">
      <c r="A2" s="39" t="s">
        <v>30</v>
      </c>
      <c r="B2" s="4">
        <v>2016</v>
      </c>
    </row>
    <row r="3" spans="1:12" x14ac:dyDescent="0.2">
      <c r="A3" s="41" t="s">
        <v>31</v>
      </c>
    </row>
    <row r="4" spans="1:12" x14ac:dyDescent="0.2">
      <c r="A4" s="29" t="s">
        <v>32</v>
      </c>
    </row>
    <row r="5" spans="1:12" ht="15" thickBot="1" x14ac:dyDescent="0.25">
      <c r="A5" s="14" t="s">
        <v>33</v>
      </c>
      <c r="G5" s="148" t="s">
        <v>14</v>
      </c>
      <c r="H5" s="149"/>
      <c r="J5" s="9" t="s">
        <v>15</v>
      </c>
      <c r="L5" s="76" t="s">
        <v>85</v>
      </c>
    </row>
    <row r="6" spans="1:12" ht="15" thickTop="1" x14ac:dyDescent="0.2">
      <c r="A6" s="13" t="s">
        <v>34</v>
      </c>
      <c r="B6" s="147"/>
      <c r="C6" s="147"/>
      <c r="E6" s="8" t="s">
        <v>13</v>
      </c>
      <c r="G6" s="3" t="s">
        <v>0</v>
      </c>
      <c r="H6" s="5">
        <f>DATE(B2,1,1)</f>
        <v>42370</v>
      </c>
      <c r="J6" s="3" t="s">
        <v>16</v>
      </c>
      <c r="L6" s="49" t="s">
        <v>80</v>
      </c>
    </row>
    <row r="7" spans="1:12" x14ac:dyDescent="0.2">
      <c r="A7" s="12" t="s">
        <v>35</v>
      </c>
      <c r="B7" s="20"/>
      <c r="C7" s="19"/>
      <c r="E7" s="3">
        <v>2013</v>
      </c>
      <c r="G7" s="3" t="s">
        <v>1</v>
      </c>
      <c r="H7" s="5">
        <f>FLOOR(DATE(B2,5,DAY(MINUTE(B2/38)/2+56)),7)-34+7*(B2=2079)</f>
        <v>42456</v>
      </c>
      <c r="J7" s="3" t="s">
        <v>27</v>
      </c>
      <c r="L7" s="49" t="s">
        <v>74</v>
      </c>
    </row>
    <row r="8" spans="1:12" ht="15" thickBot="1" x14ac:dyDescent="0.25">
      <c r="A8" s="30" t="s">
        <v>36</v>
      </c>
      <c r="B8" s="20"/>
      <c r="C8" s="19"/>
      <c r="E8" s="3">
        <v>2014</v>
      </c>
      <c r="G8" s="3" t="s">
        <v>2</v>
      </c>
      <c r="H8" s="5">
        <f>H7+1</f>
        <v>42457</v>
      </c>
      <c r="J8" s="3" t="s">
        <v>17</v>
      </c>
      <c r="L8" s="49" t="s">
        <v>75</v>
      </c>
    </row>
    <row r="9" spans="1:12" ht="15" thickTop="1" x14ac:dyDescent="0.2">
      <c r="A9" s="44" t="s">
        <v>37</v>
      </c>
      <c r="B9" s="21"/>
      <c r="C9" s="19"/>
      <c r="E9" s="3">
        <v>2015</v>
      </c>
      <c r="G9" s="3" t="s">
        <v>3</v>
      </c>
      <c r="H9" s="5">
        <f>DATE(B2,5,1)</f>
        <v>42491</v>
      </c>
      <c r="J9" s="3" t="s">
        <v>18</v>
      </c>
      <c r="L9" s="49" t="s">
        <v>76</v>
      </c>
    </row>
    <row r="10" spans="1:12" x14ac:dyDescent="0.2">
      <c r="A10" s="47" t="s">
        <v>38</v>
      </c>
      <c r="B10" s="20"/>
      <c r="C10" s="19"/>
      <c r="E10" s="3">
        <v>2016</v>
      </c>
      <c r="G10" s="3" t="s">
        <v>4</v>
      </c>
      <c r="H10" s="5">
        <f>DATE(B2,5,8)</f>
        <v>42498</v>
      </c>
      <c r="J10" s="3" t="s">
        <v>19</v>
      </c>
      <c r="L10" s="49" t="s">
        <v>77</v>
      </c>
    </row>
    <row r="11" spans="1:12" ht="15" thickBot="1" x14ac:dyDescent="0.25">
      <c r="A11" s="14" t="s">
        <v>39</v>
      </c>
      <c r="B11" s="21"/>
      <c r="C11" s="19"/>
      <c r="E11" s="3">
        <v>2017</v>
      </c>
      <c r="G11" s="3" t="s">
        <v>5</v>
      </c>
      <c r="H11" s="5">
        <f>H7+39</f>
        <v>42495</v>
      </c>
      <c r="J11" s="3" t="s">
        <v>20</v>
      </c>
      <c r="L11" s="49" t="s">
        <v>78</v>
      </c>
    </row>
    <row r="12" spans="1:12" ht="15" thickTop="1" x14ac:dyDescent="0.2">
      <c r="A12" s="45" t="s">
        <v>40</v>
      </c>
      <c r="B12" s="21"/>
      <c r="C12" s="19"/>
      <c r="E12" s="3">
        <v>2018</v>
      </c>
      <c r="G12" s="3" t="s">
        <v>6</v>
      </c>
      <c r="H12" s="5">
        <f>H7+49</f>
        <v>42505</v>
      </c>
      <c r="J12" s="3" t="s">
        <v>21</v>
      </c>
      <c r="L12" s="49" t="s">
        <v>79</v>
      </c>
    </row>
    <row r="13" spans="1:12" x14ac:dyDescent="0.2">
      <c r="A13" s="42" t="s">
        <v>41</v>
      </c>
      <c r="B13" s="21"/>
      <c r="C13" s="19"/>
      <c r="E13" s="3">
        <v>2019</v>
      </c>
      <c r="G13" s="3" t="s">
        <v>7</v>
      </c>
      <c r="H13" s="5">
        <f>H12+1</f>
        <v>42506</v>
      </c>
      <c r="J13" s="3" t="s">
        <v>22</v>
      </c>
    </row>
    <row r="14" spans="1:12" ht="15" thickBot="1" x14ac:dyDescent="0.25">
      <c r="A14" s="30" t="s">
        <v>42</v>
      </c>
      <c r="B14" s="20"/>
      <c r="C14" s="19"/>
      <c r="E14" s="3">
        <v>2020</v>
      </c>
      <c r="G14" s="3" t="s">
        <v>12</v>
      </c>
      <c r="H14" s="5">
        <f>DATE(B2,7,14)</f>
        <v>42565</v>
      </c>
      <c r="J14" s="3" t="s">
        <v>23</v>
      </c>
    </row>
    <row r="15" spans="1:12" ht="15" thickTop="1" x14ac:dyDescent="0.2">
      <c r="A15" s="31" t="s">
        <v>43</v>
      </c>
      <c r="B15" s="22"/>
      <c r="C15" s="19"/>
      <c r="E15" s="3">
        <v>2021</v>
      </c>
      <c r="G15" s="3" t="s">
        <v>8</v>
      </c>
      <c r="H15" s="5">
        <f>DATE(B2,8,15)</f>
        <v>42597</v>
      </c>
      <c r="J15" s="3" t="s">
        <v>24</v>
      </c>
    </row>
    <row r="16" spans="1:12" x14ac:dyDescent="0.2">
      <c r="A16" s="32" t="s">
        <v>44</v>
      </c>
      <c r="B16" s="21"/>
      <c r="C16" s="19"/>
      <c r="E16" s="3">
        <v>2022</v>
      </c>
      <c r="G16" s="3" t="s">
        <v>9</v>
      </c>
      <c r="H16" s="5">
        <f>DATE(B2,11,1)</f>
        <v>42675</v>
      </c>
      <c r="J16" s="3" t="s">
        <v>25</v>
      </c>
    </row>
    <row r="17" spans="1:10" x14ac:dyDescent="0.2">
      <c r="A17" s="12" t="s">
        <v>45</v>
      </c>
      <c r="B17" s="21"/>
      <c r="C17" s="19"/>
      <c r="E17" s="3">
        <v>2023</v>
      </c>
      <c r="G17" s="3" t="s">
        <v>10</v>
      </c>
      <c r="H17" s="5">
        <f>DATE(B2,11,11)</f>
        <v>42685</v>
      </c>
      <c r="J17" s="3" t="s">
        <v>26</v>
      </c>
    </row>
    <row r="18" spans="1:10" x14ac:dyDescent="0.2">
      <c r="A18" s="13" t="s">
        <v>46</v>
      </c>
      <c r="B18" s="21"/>
      <c r="C18" s="19"/>
      <c r="E18" s="3">
        <v>2024</v>
      </c>
      <c r="G18" s="3" t="s">
        <v>11</v>
      </c>
      <c r="H18" s="5">
        <f>DATE(B2,12,25)</f>
        <v>42729</v>
      </c>
    </row>
    <row r="19" spans="1:10" ht="15" thickBot="1" x14ac:dyDescent="0.25">
      <c r="A19" s="12" t="s">
        <v>47</v>
      </c>
      <c r="B19" s="23"/>
      <c r="C19" s="19"/>
      <c r="E19" s="50"/>
    </row>
    <row r="20" spans="1:10" ht="15" thickBot="1" x14ac:dyDescent="0.25">
      <c r="A20" s="14" t="s">
        <v>48</v>
      </c>
      <c r="B20" s="20"/>
      <c r="C20" s="19"/>
      <c r="E20" s="79"/>
      <c r="F20" s="80"/>
      <c r="G20" s="150" t="s">
        <v>81</v>
      </c>
      <c r="H20" s="150"/>
      <c r="I20" s="151"/>
    </row>
    <row r="21" spans="1:10" ht="16.5" thickTop="1" x14ac:dyDescent="0.2">
      <c r="A21" s="33" t="s">
        <v>49</v>
      </c>
      <c r="B21" s="24"/>
      <c r="C21" s="19"/>
      <c r="E21" s="81" t="s">
        <v>67</v>
      </c>
      <c r="F21" s="78" t="s">
        <v>73</v>
      </c>
      <c r="G21" s="75" t="s">
        <v>82</v>
      </c>
      <c r="H21" s="75" t="s">
        <v>83</v>
      </c>
      <c r="I21" s="82" t="s">
        <v>84</v>
      </c>
    </row>
    <row r="22" spans="1:10" x14ac:dyDescent="0.2">
      <c r="A22" s="12" t="s">
        <v>50</v>
      </c>
      <c r="B22" s="23"/>
      <c r="C22" s="19"/>
      <c r="E22" s="83">
        <v>1</v>
      </c>
      <c r="F22" s="27" t="s">
        <v>86</v>
      </c>
      <c r="G22" s="27"/>
      <c r="H22" s="27"/>
      <c r="I22" s="84" t="s">
        <v>77</v>
      </c>
    </row>
    <row r="23" spans="1:10" ht="15" thickBot="1" x14ac:dyDescent="0.25">
      <c r="A23" s="46" t="s">
        <v>51</v>
      </c>
      <c r="B23" s="21"/>
      <c r="C23" s="19"/>
      <c r="D23" s="6"/>
      <c r="E23" s="83">
        <v>1</v>
      </c>
      <c r="F23" s="27" t="s">
        <v>87</v>
      </c>
      <c r="G23" s="27"/>
      <c r="H23" s="27" t="s">
        <v>77</v>
      </c>
      <c r="I23" s="84"/>
    </row>
    <row r="24" spans="1:10" ht="15" thickTop="1" x14ac:dyDescent="0.2">
      <c r="A24" s="33" t="s">
        <v>52</v>
      </c>
      <c r="B24" s="21"/>
      <c r="C24" s="19"/>
      <c r="D24" s="6"/>
      <c r="E24" s="83">
        <v>1</v>
      </c>
      <c r="F24" s="27" t="s">
        <v>88</v>
      </c>
      <c r="G24" s="27" t="s">
        <v>77</v>
      </c>
      <c r="H24" s="27"/>
      <c r="I24" s="84"/>
    </row>
    <row r="25" spans="1:10" x14ac:dyDescent="0.2">
      <c r="A25" s="12" t="s">
        <v>53</v>
      </c>
      <c r="B25" s="21"/>
      <c r="C25" s="19"/>
      <c r="D25" s="6"/>
      <c r="E25" s="83"/>
      <c r="F25" s="27"/>
      <c r="G25" s="27"/>
      <c r="H25" s="27"/>
      <c r="I25" s="84"/>
    </row>
    <row r="26" spans="1:10" ht="15" thickBot="1" x14ac:dyDescent="0.25">
      <c r="A26" s="34" t="s">
        <v>54</v>
      </c>
      <c r="B26" s="21"/>
      <c r="C26" s="25"/>
      <c r="D26" s="6"/>
      <c r="E26" s="83"/>
      <c r="F26" s="27"/>
      <c r="G26" s="27"/>
      <c r="H26" s="27"/>
      <c r="I26" s="84"/>
    </row>
    <row r="27" spans="1:10" ht="15" thickTop="1" x14ac:dyDescent="0.2">
      <c r="A27" s="35" t="s">
        <v>55</v>
      </c>
      <c r="B27" s="20"/>
      <c r="C27" s="25"/>
      <c r="D27" s="6"/>
      <c r="E27" s="83"/>
      <c r="F27" s="27"/>
      <c r="G27" s="27"/>
      <c r="H27" s="27"/>
      <c r="I27" s="84"/>
    </row>
    <row r="28" spans="1:10" x14ac:dyDescent="0.2">
      <c r="A28" s="36" t="s">
        <v>56</v>
      </c>
      <c r="B28" s="21"/>
      <c r="C28" s="25"/>
      <c r="D28" s="6"/>
      <c r="E28" s="83"/>
      <c r="F28" s="27"/>
      <c r="G28" s="27"/>
      <c r="H28" s="27"/>
      <c r="I28" s="84"/>
    </row>
    <row r="29" spans="1:10" x14ac:dyDescent="0.2">
      <c r="A29" s="36"/>
      <c r="B29" s="21"/>
      <c r="C29" s="25"/>
      <c r="D29" s="6"/>
      <c r="E29" s="83"/>
      <c r="F29" s="27"/>
      <c r="G29" s="27"/>
      <c r="H29" s="27"/>
      <c r="I29" s="84"/>
    </row>
    <row r="30" spans="1:10" x14ac:dyDescent="0.2">
      <c r="A30" s="36"/>
      <c r="B30" s="20"/>
      <c r="C30" s="25"/>
      <c r="D30" s="6"/>
      <c r="E30" s="83"/>
      <c r="F30" s="27"/>
      <c r="G30" s="27"/>
      <c r="H30" s="27"/>
      <c r="I30" s="84"/>
    </row>
    <row r="31" spans="1:10" ht="15" thickBot="1" x14ac:dyDescent="0.25">
      <c r="A31" s="37" t="s">
        <v>57</v>
      </c>
      <c r="B31" s="21"/>
      <c r="C31" s="25"/>
      <c r="D31" s="6"/>
      <c r="E31" s="83"/>
      <c r="F31" s="27"/>
      <c r="G31" s="27"/>
      <c r="H31" s="27"/>
      <c r="I31" s="84"/>
    </row>
    <row r="32" spans="1:10" ht="15" thickTop="1" x14ac:dyDescent="0.2">
      <c r="A32" s="36" t="s">
        <v>58</v>
      </c>
      <c r="B32" s="26"/>
      <c r="C32" s="25"/>
      <c r="D32" s="6"/>
      <c r="E32" s="83"/>
      <c r="F32" s="27"/>
      <c r="G32" s="27"/>
      <c r="H32" s="27"/>
      <c r="I32" s="84"/>
    </row>
    <row r="33" spans="1:9" x14ac:dyDescent="0.2">
      <c r="A33" s="36" t="s">
        <v>59</v>
      </c>
      <c r="B33" s="26"/>
      <c r="C33" s="25"/>
      <c r="D33" s="6"/>
      <c r="E33" s="83"/>
      <c r="F33" s="27"/>
      <c r="G33" s="27"/>
      <c r="H33" s="27"/>
      <c r="I33" s="84"/>
    </row>
    <row r="34" spans="1:9" ht="15" thickBot="1" x14ac:dyDescent="0.25">
      <c r="A34" s="38" t="s">
        <v>60</v>
      </c>
      <c r="B34" s="20"/>
      <c r="C34" s="25"/>
      <c r="D34" s="6"/>
      <c r="E34" s="83"/>
      <c r="F34" s="27"/>
      <c r="G34" s="27"/>
      <c r="H34" s="27"/>
      <c r="I34" s="84"/>
    </row>
    <row r="35" spans="1:9" ht="15" thickTop="1" x14ac:dyDescent="0.2">
      <c r="A35" s="36" t="s">
        <v>61</v>
      </c>
      <c r="B35" s="20"/>
      <c r="C35" s="25"/>
      <c r="D35" s="6"/>
      <c r="E35" s="83"/>
      <c r="F35" s="27"/>
      <c r="G35" s="27"/>
      <c r="H35" s="27"/>
      <c r="I35" s="84"/>
    </row>
    <row r="36" spans="1:9" x14ac:dyDescent="0.2">
      <c r="A36" s="36" t="s">
        <v>62</v>
      </c>
      <c r="B36" s="20"/>
      <c r="C36" s="25"/>
      <c r="E36" s="83"/>
      <c r="F36" s="27"/>
      <c r="G36" s="27"/>
      <c r="H36" s="27"/>
      <c r="I36" s="84"/>
    </row>
    <row r="37" spans="1:9" ht="15" thickBot="1" x14ac:dyDescent="0.25">
      <c r="A37" s="43" t="s">
        <v>63</v>
      </c>
      <c r="B37" s="22"/>
      <c r="C37" s="25"/>
      <c r="E37" s="83"/>
      <c r="F37" s="27"/>
      <c r="G37" s="27"/>
      <c r="H37" s="27"/>
      <c r="I37" s="84"/>
    </row>
    <row r="38" spans="1:9" ht="15" thickTop="1" x14ac:dyDescent="0.2">
      <c r="A38" s="36"/>
      <c r="B38" s="20"/>
      <c r="C38" s="25"/>
      <c r="E38" s="83"/>
      <c r="F38" s="27"/>
      <c r="G38" s="27"/>
      <c r="H38" s="27"/>
      <c r="I38" s="84"/>
    </row>
    <row r="39" spans="1:9" x14ac:dyDescent="0.2">
      <c r="B39" s="20"/>
      <c r="C39" s="25"/>
      <c r="E39" s="83"/>
      <c r="F39" s="27"/>
      <c r="G39" s="27"/>
      <c r="H39" s="27"/>
      <c r="I39" s="84"/>
    </row>
    <row r="40" spans="1:9" x14ac:dyDescent="0.2">
      <c r="B40" s="20"/>
      <c r="C40" s="25"/>
      <c r="E40" s="83"/>
      <c r="F40" s="27"/>
      <c r="G40" s="27"/>
      <c r="H40" s="27"/>
      <c r="I40" s="84"/>
    </row>
    <row r="41" spans="1:9" x14ac:dyDescent="0.2">
      <c r="B41" s="20"/>
      <c r="C41" s="25"/>
      <c r="E41" s="83"/>
      <c r="F41" s="27"/>
      <c r="G41" s="27"/>
      <c r="H41" s="27"/>
      <c r="I41" s="84"/>
    </row>
    <row r="42" spans="1:9" x14ac:dyDescent="0.2">
      <c r="B42" s="20"/>
      <c r="C42" s="25"/>
      <c r="E42" s="83"/>
      <c r="F42" s="27"/>
      <c r="G42" s="27"/>
      <c r="H42" s="27"/>
      <c r="I42" s="84"/>
    </row>
    <row r="43" spans="1:9" x14ac:dyDescent="0.2">
      <c r="B43" s="20"/>
      <c r="C43" s="25"/>
      <c r="E43" s="83"/>
      <c r="F43" s="27"/>
      <c r="G43" s="27"/>
      <c r="H43" s="27"/>
      <c r="I43" s="84"/>
    </row>
    <row r="44" spans="1:9" x14ac:dyDescent="0.2">
      <c r="B44" s="20"/>
      <c r="C44" s="25"/>
      <c r="E44" s="83"/>
      <c r="F44" s="27"/>
      <c r="G44" s="27"/>
      <c r="H44" s="27"/>
      <c r="I44" s="84"/>
    </row>
    <row r="45" spans="1:9" x14ac:dyDescent="0.2">
      <c r="B45" s="25"/>
      <c r="C45" s="25"/>
      <c r="E45" s="83"/>
      <c r="F45" s="27"/>
      <c r="G45" s="27"/>
      <c r="H45" s="27"/>
      <c r="I45" s="84"/>
    </row>
    <row r="46" spans="1:9" x14ac:dyDescent="0.2">
      <c r="E46" s="83"/>
      <c r="F46" s="27"/>
      <c r="G46" s="27"/>
      <c r="H46" s="27"/>
      <c r="I46" s="84"/>
    </row>
    <row r="47" spans="1:9" x14ac:dyDescent="0.2">
      <c r="E47" s="83"/>
      <c r="F47" s="27"/>
      <c r="G47" s="27"/>
      <c r="H47" s="27"/>
      <c r="I47" s="84"/>
    </row>
    <row r="48" spans="1:9" x14ac:dyDescent="0.2">
      <c r="E48" s="83"/>
      <c r="F48" s="27"/>
      <c r="G48" s="27"/>
      <c r="H48" s="27"/>
      <c r="I48" s="84"/>
    </row>
    <row r="49" spans="5:9" x14ac:dyDescent="0.2">
      <c r="E49" s="83"/>
      <c r="F49" s="27"/>
      <c r="G49" s="27"/>
      <c r="H49" s="27"/>
      <c r="I49" s="84"/>
    </row>
    <row r="50" spans="5:9" x14ac:dyDescent="0.2">
      <c r="E50" s="83"/>
      <c r="F50" s="27"/>
      <c r="G50" s="27"/>
      <c r="H50" s="27"/>
      <c r="I50" s="84"/>
    </row>
    <row r="51" spans="5:9" x14ac:dyDescent="0.2">
      <c r="E51" s="83"/>
      <c r="F51" s="27"/>
      <c r="G51" s="27"/>
      <c r="H51" s="27"/>
      <c r="I51" s="84"/>
    </row>
    <row r="52" spans="5:9" x14ac:dyDescent="0.2">
      <c r="E52" s="83"/>
      <c r="F52" s="27"/>
      <c r="G52" s="27"/>
      <c r="H52" s="27"/>
      <c r="I52" s="84"/>
    </row>
    <row r="53" spans="5:9" x14ac:dyDescent="0.2">
      <c r="E53" s="83"/>
      <c r="F53" s="27"/>
      <c r="G53" s="27"/>
      <c r="H53" s="27"/>
      <c r="I53" s="84"/>
    </row>
    <row r="54" spans="5:9" x14ac:dyDescent="0.2">
      <c r="E54" s="83"/>
      <c r="F54" s="27"/>
      <c r="G54" s="27"/>
      <c r="H54" s="27"/>
      <c r="I54" s="84"/>
    </row>
    <row r="55" spans="5:9" x14ac:dyDescent="0.2">
      <c r="E55" s="83"/>
      <c r="F55" s="27"/>
      <c r="G55" s="27"/>
      <c r="H55" s="27"/>
      <c r="I55" s="84"/>
    </row>
    <row r="56" spans="5:9" x14ac:dyDescent="0.2">
      <c r="E56" s="85"/>
      <c r="F56" s="27"/>
      <c r="G56" s="27"/>
      <c r="H56" s="27"/>
      <c r="I56" s="84"/>
    </row>
    <row r="57" spans="5:9" x14ac:dyDescent="0.2">
      <c r="E57" s="85"/>
      <c r="F57" s="27"/>
      <c r="G57" s="27"/>
      <c r="H57" s="27"/>
      <c r="I57" s="84"/>
    </row>
    <row r="58" spans="5:9" x14ac:dyDescent="0.2">
      <c r="E58" s="85"/>
      <c r="F58" s="27"/>
      <c r="G58" s="27"/>
      <c r="H58" s="27"/>
      <c r="I58" s="84"/>
    </row>
    <row r="59" spans="5:9" x14ac:dyDescent="0.2">
      <c r="E59" s="85"/>
      <c r="F59" s="27"/>
      <c r="G59" s="27"/>
      <c r="H59" s="27"/>
      <c r="I59" s="84"/>
    </row>
    <row r="60" spans="5:9" x14ac:dyDescent="0.2">
      <c r="E60" s="85"/>
      <c r="F60" s="27"/>
      <c r="G60" s="27"/>
      <c r="H60" s="27"/>
      <c r="I60" s="84"/>
    </row>
    <row r="61" spans="5:9" x14ac:dyDescent="0.2">
      <c r="E61" s="85"/>
      <c r="F61" s="27"/>
      <c r="G61" s="27"/>
      <c r="H61" s="27"/>
      <c r="I61" s="84"/>
    </row>
    <row r="62" spans="5:9" ht="15" thickBot="1" x14ac:dyDescent="0.25">
      <c r="E62" s="86"/>
      <c r="F62" s="87"/>
      <c r="G62" s="87"/>
      <c r="H62" s="87"/>
      <c r="I62" s="88"/>
    </row>
    <row r="63" spans="5:9" x14ac:dyDescent="0.2">
      <c r="F63" s="77"/>
      <c r="G63" s="77"/>
      <c r="H63" s="77"/>
      <c r="I63" s="77"/>
    </row>
    <row r="64" spans="5:9" x14ac:dyDescent="0.2">
      <c r="F64" s="77"/>
      <c r="G64" s="77"/>
      <c r="H64" s="77"/>
      <c r="I64" s="77"/>
    </row>
  </sheetData>
  <sheetProtection formatCells="0" formatColumns="0" formatRows="0" insertColumns="0" insertRows="0" insertHyperlinks="0" deleteColumns="0" deleteRows="0" sort="0" autoFilter="0" pivotTables="0"/>
  <mergeCells count="3">
    <mergeCell ref="B6:C6"/>
    <mergeCell ref="G5:H5"/>
    <mergeCell ref="G20:I20"/>
  </mergeCells>
  <phoneticPr fontId="7" type="noConversion"/>
  <dataValidations count="3">
    <dataValidation type="list" allowBlank="1" showInputMessage="1" showErrorMessage="1" sqref="B2">
      <formula1>Année</formula1>
    </dataValidation>
    <dataValidation type="list" allowBlank="1" showInputMessage="1" showErrorMessage="1" sqref="G22:G62">
      <formula1>$L$6:$L$12</formula1>
    </dataValidation>
    <dataValidation type="list" allowBlank="1" showInputMessage="1" showErrorMessage="1" sqref="H22:H62 I22:I62">
      <formula1>$L$6:$L$10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Parametres</vt:lpstr>
      <vt:lpstr>Absence</vt:lpstr>
      <vt:lpstr>an</vt:lpstr>
      <vt:lpstr>Année</vt:lpstr>
      <vt:lpstr>Fériés</vt:lpstr>
      <vt:lpstr>Mois</vt:lpstr>
      <vt:lpstr>Nom</vt:lpstr>
      <vt:lpstr>Planning!S_Mois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MATHIEU Stephane</cp:lastModifiedBy>
  <cp:lastPrinted>2016-02-22T08:20:17Z</cp:lastPrinted>
  <dcterms:created xsi:type="dcterms:W3CDTF">2013-03-19T16:47:22Z</dcterms:created>
  <dcterms:modified xsi:type="dcterms:W3CDTF">2016-02-22T09:59:55Z</dcterms:modified>
</cp:coreProperties>
</file>