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240" windowWidth="12915" windowHeight="68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32" i="1"/>
  <c r="L25"/>
  <c r="L18"/>
  <c r="L11"/>
  <c r="K32"/>
  <c r="K25"/>
  <c r="K18"/>
  <c r="K11"/>
  <c r="Q3" l="1"/>
  <c r="J32" l="1"/>
  <c r="J25"/>
  <c r="J18"/>
  <c r="J11"/>
  <c r="J5"/>
  <c r="J6"/>
  <c r="J7"/>
  <c r="J8"/>
  <c r="J9"/>
  <c r="J10"/>
  <c r="J12"/>
  <c r="J13"/>
  <c r="J14"/>
  <c r="J15"/>
  <c r="J16"/>
  <c r="J17"/>
  <c r="J19"/>
  <c r="J20"/>
  <c r="J21"/>
  <c r="J22"/>
  <c r="J23"/>
  <c r="J24"/>
  <c r="J26"/>
  <c r="J27"/>
  <c r="J28"/>
  <c r="J29"/>
  <c r="J30"/>
  <c r="J31"/>
  <c r="J33"/>
  <c r="J34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15"/>
  <c r="E11"/>
  <c r="E12"/>
  <c r="E13"/>
  <c r="E14"/>
  <c r="E6"/>
  <c r="E7"/>
  <c r="E8"/>
  <c r="E9"/>
  <c r="E10"/>
  <c r="E5"/>
  <c r="H25"/>
  <c r="G25"/>
  <c r="F32"/>
  <c r="H32" s="1"/>
  <c r="F25"/>
  <c r="I25" s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5"/>
  <c r="I32" l="1"/>
  <c r="G32"/>
  <c r="F18"/>
  <c r="I18" s="1"/>
  <c r="H18"/>
  <c r="F11"/>
  <c r="G18" l="1"/>
  <c r="H11"/>
  <c r="G11"/>
  <c r="I11" s="1"/>
</calcChain>
</file>

<file path=xl/sharedStrings.xml><?xml version="1.0" encoding="utf-8"?>
<sst xmlns="http://schemas.openxmlformats.org/spreadsheetml/2006/main" count="16" uniqueCount="16">
  <si>
    <t>Arrivée</t>
  </si>
  <si>
    <t>Départ</t>
  </si>
  <si>
    <t>Date</t>
  </si>
  <si>
    <t>Durée</t>
  </si>
  <si>
    <t>Total semaine</t>
  </si>
  <si>
    <t>Heures complémentaires</t>
  </si>
  <si>
    <t>Heures supplémentaires</t>
  </si>
  <si>
    <t>heures mensualisées</t>
  </si>
  <si>
    <t>indemnités entretien</t>
  </si>
  <si>
    <t>Heure complémentaire</t>
  </si>
  <si>
    <t>journée</t>
  </si>
  <si>
    <t>Contrat mois</t>
  </si>
  <si>
    <t>Salaire horaire complémentaire de l'heure</t>
  </si>
  <si>
    <t>Salaire horaire supplémentaire de l'heure</t>
  </si>
  <si>
    <t>Du heures complémentaires</t>
  </si>
  <si>
    <t>Du heures supplémentaires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</si>
</sst>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h:mm;@"/>
    <numFmt numFmtId="166" formatCode="#,##0.00\ &quot;€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2" xfId="0" applyBorder="1"/>
    <xf numFmtId="0" fontId="0" fillId="0" borderId="1" xfId="0" applyFill="1" applyBorder="1" applyAlignment="1">
      <alignment horizontal="center" vertical="center" wrapText="1"/>
    </xf>
    <xf numFmtId="46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/>
    </xf>
    <xf numFmtId="46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1" xfId="0" applyNumberForma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34"/>
  <sheetViews>
    <sheetView tabSelected="1" topLeftCell="G1" workbookViewId="0">
      <selection activeCell="L32" activeCellId="2" sqref="L18 L25 L32"/>
    </sheetView>
  </sheetViews>
  <sheetFormatPr baseColWidth="10" defaultRowHeight="15"/>
  <cols>
    <col min="3" max="3" width="12.85546875" customWidth="1"/>
    <col min="4" max="4" width="15.42578125" customWidth="1"/>
    <col min="6" max="7" width="15.140625" customWidth="1"/>
    <col min="8" max="9" width="17.5703125" customWidth="1"/>
    <col min="11" max="11" width="17.42578125" customWidth="1"/>
    <col min="12" max="12" width="16.42578125" customWidth="1"/>
    <col min="13" max="13" width="12.28515625" bestFit="1" customWidth="1"/>
    <col min="14" max="14" width="21.85546875" bestFit="1" customWidth="1"/>
    <col min="16" max="16" width="16.5703125" customWidth="1"/>
    <col min="17" max="17" width="15.7109375" customWidth="1"/>
  </cols>
  <sheetData>
    <row r="2" spans="1:17" ht="45">
      <c r="M2" s="12" t="s">
        <v>11</v>
      </c>
      <c r="N2" s="12" t="s">
        <v>9</v>
      </c>
      <c r="O2" s="12" t="s">
        <v>10</v>
      </c>
      <c r="P2" s="13" t="s">
        <v>12</v>
      </c>
      <c r="Q2" s="13" t="s">
        <v>13</v>
      </c>
    </row>
    <row r="3" spans="1:17">
      <c r="M3" s="9">
        <v>1.25</v>
      </c>
      <c r="N3" s="9">
        <v>1.875</v>
      </c>
      <c r="O3" s="10">
        <v>0.33333333333333331</v>
      </c>
      <c r="P3" s="11">
        <v>3</v>
      </c>
      <c r="Q3" s="11">
        <f>P3+(0.25*P3)</f>
        <v>3.75</v>
      </c>
    </row>
    <row r="4" spans="1:17" ht="32.25" customHeight="1">
      <c r="B4" s="1" t="s">
        <v>2</v>
      </c>
      <c r="C4" s="1" t="s">
        <v>0</v>
      </c>
      <c r="D4" s="1" t="s">
        <v>1</v>
      </c>
      <c r="E4" s="1" t="s">
        <v>3</v>
      </c>
      <c r="F4" s="5" t="s">
        <v>4</v>
      </c>
      <c r="G4" s="6" t="s">
        <v>7</v>
      </c>
      <c r="H4" s="6" t="s">
        <v>5</v>
      </c>
      <c r="I4" s="6" t="s">
        <v>6</v>
      </c>
      <c r="J4" s="6" t="s">
        <v>8</v>
      </c>
      <c r="K4" s="6" t="s">
        <v>14</v>
      </c>
      <c r="L4" s="6" t="s">
        <v>15</v>
      </c>
    </row>
    <row r="5" spans="1:17">
      <c r="A5">
        <f>WEEKDAY(B5,1)</f>
        <v>2</v>
      </c>
      <c r="B5" s="2">
        <v>41883</v>
      </c>
      <c r="C5" s="3">
        <v>0.3611111111111111</v>
      </c>
      <c r="D5" s="3">
        <v>0.85069444444444453</v>
      </c>
      <c r="E5" s="4">
        <f>IF(C5&lt;&gt;0,D5-C5,"")</f>
        <v>0.48958333333333343</v>
      </c>
      <c r="F5" s="4"/>
      <c r="G5" s="4"/>
      <c r="H5" s="1"/>
      <c r="I5" s="1"/>
      <c r="J5" s="8">
        <f t="shared" ref="J5:J34" si="0">IF(C5&lt;&gt;0,IF(E5&lt;=$O$3,2.65,(HOUR(E5)*2.98)/9),"")</f>
        <v>3.6422222222222222</v>
      </c>
      <c r="K5" s="6"/>
      <c r="L5" s="6"/>
    </row>
    <row r="6" spans="1:17">
      <c r="A6">
        <f t="shared" ref="A6:A34" si="1">WEEKDAY(B6,1)</f>
        <v>3</v>
      </c>
      <c r="B6" s="2">
        <v>41884</v>
      </c>
      <c r="C6" s="3">
        <v>0.40277777777777801</v>
      </c>
      <c r="D6" s="3">
        <v>0.89236111111111105</v>
      </c>
      <c r="E6" s="4">
        <f t="shared" ref="E6:E14" si="2">IF(C6&lt;&gt;0,D6-C6,"")</f>
        <v>0.48958333333333304</v>
      </c>
      <c r="F6" s="4"/>
      <c r="G6" s="4"/>
      <c r="H6" s="1"/>
      <c r="I6" s="1"/>
      <c r="J6" s="8">
        <f t="shared" si="0"/>
        <v>3.6422222222222222</v>
      </c>
      <c r="K6" s="6"/>
      <c r="L6" s="6"/>
    </row>
    <row r="7" spans="1:17">
      <c r="A7">
        <f t="shared" si="1"/>
        <v>4</v>
      </c>
      <c r="B7" s="2">
        <v>41885</v>
      </c>
      <c r="C7" s="3">
        <v>0.44444444444444398</v>
      </c>
      <c r="D7" s="3">
        <v>0.93402777777777801</v>
      </c>
      <c r="E7" s="4">
        <f t="shared" si="2"/>
        <v>0.48958333333333404</v>
      </c>
      <c r="F7" s="4"/>
      <c r="G7" s="4"/>
      <c r="H7" s="1"/>
      <c r="I7" s="1"/>
      <c r="J7" s="8">
        <f t="shared" si="0"/>
        <v>3.6422222222222222</v>
      </c>
      <c r="K7" s="6"/>
      <c r="L7" s="6"/>
    </row>
    <row r="8" spans="1:17">
      <c r="A8">
        <f t="shared" si="1"/>
        <v>5</v>
      </c>
      <c r="B8" s="2">
        <v>41886</v>
      </c>
      <c r="C8" s="3">
        <v>0.48611111111111099</v>
      </c>
      <c r="D8" s="3">
        <v>0.53472222222222221</v>
      </c>
      <c r="E8" s="4">
        <f t="shared" si="2"/>
        <v>4.8611111111111216E-2</v>
      </c>
      <c r="F8" s="4"/>
      <c r="G8" s="4"/>
      <c r="H8" s="1"/>
      <c r="I8" s="1"/>
      <c r="J8" s="8">
        <f t="shared" si="0"/>
        <v>2.65</v>
      </c>
      <c r="K8" s="6"/>
      <c r="L8" s="6"/>
    </row>
    <row r="9" spans="1:17">
      <c r="A9">
        <f t="shared" si="1"/>
        <v>6</v>
      </c>
      <c r="B9" s="2">
        <v>41887</v>
      </c>
      <c r="C9" s="3">
        <v>0.52777777777777801</v>
      </c>
      <c r="D9" s="3">
        <v>1.0173611111111101</v>
      </c>
      <c r="E9" s="4">
        <f t="shared" si="2"/>
        <v>0.48958333333333204</v>
      </c>
      <c r="F9" s="4"/>
      <c r="G9" s="4"/>
      <c r="H9" s="1"/>
      <c r="I9" s="1"/>
      <c r="J9" s="8">
        <f t="shared" si="0"/>
        <v>3.6422222222222222</v>
      </c>
      <c r="K9" s="6"/>
      <c r="L9" s="6"/>
    </row>
    <row r="10" spans="1:17">
      <c r="A10">
        <f t="shared" si="1"/>
        <v>7</v>
      </c>
      <c r="B10" s="2">
        <v>41888</v>
      </c>
      <c r="C10" s="3"/>
      <c r="D10" s="3"/>
      <c r="E10" s="4" t="str">
        <f t="shared" si="2"/>
        <v/>
      </c>
      <c r="F10" s="4"/>
      <c r="G10" s="4"/>
      <c r="H10" s="1"/>
      <c r="I10" s="1"/>
      <c r="J10" s="8" t="str">
        <f t="shared" si="0"/>
        <v/>
      </c>
      <c r="K10" s="6"/>
      <c r="L10" s="6"/>
    </row>
    <row r="11" spans="1:17">
      <c r="A11">
        <f t="shared" si="1"/>
        <v>1</v>
      </c>
      <c r="B11" s="2">
        <v>41889</v>
      </c>
      <c r="C11" s="3"/>
      <c r="D11" s="3"/>
      <c r="E11" s="4" t="str">
        <f>IF(C11&lt;&gt;0,D11-C11,"")</f>
        <v/>
      </c>
      <c r="F11" s="7">
        <f>SUM(E5:E10)</f>
        <v>2.0069444444444438</v>
      </c>
      <c r="G11" s="7">
        <f>IF(F11&lt;&gt;0,$M$3,"")</f>
        <v>1.25</v>
      </c>
      <c r="H11" s="7">
        <f>IF(F11&lt;&gt;0,IF(AND(F11&gt;$M$3,F11&lt;=$N$3),F11-$M$3,$N$3-$M$3),"")</f>
        <v>0.625</v>
      </c>
      <c r="I11" s="7">
        <f>IF(F11&gt;$N$3,(F11-G11)-($N$3-$M$3),"")</f>
        <v>0.13194444444444375</v>
      </c>
      <c r="J11" s="8">
        <f>SUM(J5:J10)</f>
        <v>17.218888888888888</v>
      </c>
      <c r="K11" s="14">
        <f>IFERROR(HOUR(H11)*$P$3,"")</f>
        <v>45</v>
      </c>
      <c r="L11" s="14">
        <f>IFERROR(HOUR(I11)*$Q$3,"")</f>
        <v>11.25</v>
      </c>
    </row>
    <row r="12" spans="1:17">
      <c r="A12">
        <f t="shared" si="1"/>
        <v>2</v>
      </c>
      <c r="B12" s="2">
        <v>41890</v>
      </c>
      <c r="C12" s="3"/>
      <c r="D12" s="3"/>
      <c r="E12" s="4" t="str">
        <f t="shared" si="2"/>
        <v/>
      </c>
      <c r="F12" s="4"/>
      <c r="G12" s="4"/>
      <c r="H12" s="1"/>
      <c r="I12" s="1"/>
      <c r="J12" s="8" t="str">
        <f t="shared" si="0"/>
        <v/>
      </c>
      <c r="K12" s="6"/>
      <c r="L12" s="6"/>
    </row>
    <row r="13" spans="1:17">
      <c r="A13">
        <f t="shared" si="1"/>
        <v>3</v>
      </c>
      <c r="B13" s="2">
        <v>41891</v>
      </c>
      <c r="C13" s="3"/>
      <c r="D13" s="3"/>
      <c r="E13" s="4" t="str">
        <f t="shared" si="2"/>
        <v/>
      </c>
      <c r="F13" s="4"/>
      <c r="G13" s="4"/>
      <c r="H13" s="1"/>
      <c r="I13" s="1"/>
      <c r="J13" s="8" t="str">
        <f t="shared" si="0"/>
        <v/>
      </c>
      <c r="K13" s="6"/>
      <c r="L13" s="6"/>
    </row>
    <row r="14" spans="1:17">
      <c r="A14">
        <f t="shared" si="1"/>
        <v>4</v>
      </c>
      <c r="B14" s="2">
        <v>41892</v>
      </c>
      <c r="C14" s="3"/>
      <c r="D14" s="3"/>
      <c r="E14" s="4" t="str">
        <f t="shared" si="2"/>
        <v/>
      </c>
      <c r="F14" s="4"/>
      <c r="G14" s="4"/>
      <c r="H14" s="1"/>
      <c r="I14" s="1"/>
      <c r="J14" s="8" t="str">
        <f t="shared" si="0"/>
        <v/>
      </c>
      <c r="K14" s="6"/>
      <c r="L14" s="6"/>
    </row>
    <row r="15" spans="1:17">
      <c r="A15">
        <f t="shared" si="1"/>
        <v>5</v>
      </c>
      <c r="B15" s="2">
        <v>41893</v>
      </c>
      <c r="C15" s="3"/>
      <c r="D15" s="3"/>
      <c r="E15" s="4" t="str">
        <f>IF(C15&lt;&gt;0,D15-C15,"")</f>
        <v/>
      </c>
      <c r="F15" s="4"/>
      <c r="G15" s="4"/>
      <c r="H15" s="1"/>
      <c r="I15" s="1"/>
      <c r="J15" s="8" t="str">
        <f t="shared" si="0"/>
        <v/>
      </c>
      <c r="K15" s="6"/>
      <c r="L15" s="6"/>
    </row>
    <row r="16" spans="1:17">
      <c r="A16">
        <f t="shared" si="1"/>
        <v>6</v>
      </c>
      <c r="B16" s="2">
        <v>41894</v>
      </c>
      <c r="C16" s="3"/>
      <c r="D16" s="3"/>
      <c r="E16" s="4" t="str">
        <f t="shared" ref="E16:E34" si="3">IF(C16&lt;&gt;0,D16-C16,"")</f>
        <v/>
      </c>
      <c r="F16" s="4"/>
      <c r="G16" s="4"/>
      <c r="H16" s="1"/>
      <c r="I16" s="1"/>
      <c r="J16" s="8" t="str">
        <f t="shared" si="0"/>
        <v/>
      </c>
      <c r="K16" s="6"/>
      <c r="L16" s="6"/>
    </row>
    <row r="17" spans="1:12">
      <c r="A17">
        <f t="shared" si="1"/>
        <v>7</v>
      </c>
      <c r="B17" s="2">
        <v>41895</v>
      </c>
      <c r="C17" s="3"/>
      <c r="D17" s="3"/>
      <c r="E17" s="4" t="str">
        <f t="shared" si="3"/>
        <v/>
      </c>
      <c r="F17" s="4"/>
      <c r="G17" s="4"/>
      <c r="H17" s="1"/>
      <c r="I17" s="1"/>
      <c r="J17" s="8" t="str">
        <f t="shared" si="0"/>
        <v/>
      </c>
      <c r="K17" s="6"/>
      <c r="L17" s="6"/>
    </row>
    <row r="18" spans="1:12">
      <c r="A18">
        <f t="shared" si="1"/>
        <v>1</v>
      </c>
      <c r="B18" s="2">
        <v>41896</v>
      </c>
      <c r="C18" s="3"/>
      <c r="D18" s="3"/>
      <c r="E18" s="4" t="str">
        <f t="shared" si="3"/>
        <v/>
      </c>
      <c r="F18" s="7">
        <f>SUM(E12:E17)</f>
        <v>0</v>
      </c>
      <c r="G18" s="7" t="str">
        <f>IF(F18&lt;&gt;0,$M$3,"")</f>
        <v/>
      </c>
      <c r="H18" s="7" t="str">
        <f>IF(F18&lt;&gt;0,IF(AND(F18&gt;$M$3,F18&lt;=$N$3),F18-$M$3,$N$3-$M$3),"")</f>
        <v/>
      </c>
      <c r="I18" s="7" t="str">
        <f>IF(F18&gt;$N$3,(F18-G18)-($N$3-$M$3),"")</f>
        <v/>
      </c>
      <c r="J18" s="8">
        <f>SUM(J12:J17)</f>
        <v>0</v>
      </c>
      <c r="K18" s="6" t="str">
        <f>IFERROR(HOUR(H18)*$P$3,"")</f>
        <v/>
      </c>
      <c r="L18" s="6" t="str">
        <f>IFERROR(HOUR(I18)*$Q$3,"")</f>
        <v/>
      </c>
    </row>
    <row r="19" spans="1:12">
      <c r="A19">
        <f t="shared" si="1"/>
        <v>2</v>
      </c>
      <c r="B19" s="2">
        <v>41897</v>
      </c>
      <c r="C19" s="3"/>
      <c r="D19" s="3"/>
      <c r="E19" s="4" t="str">
        <f t="shared" si="3"/>
        <v/>
      </c>
      <c r="F19" s="4"/>
      <c r="G19" s="4"/>
      <c r="H19" s="1"/>
      <c r="I19" s="1"/>
      <c r="J19" s="8" t="str">
        <f t="shared" si="0"/>
        <v/>
      </c>
      <c r="K19" s="6"/>
      <c r="L19" s="6"/>
    </row>
    <row r="20" spans="1:12">
      <c r="A20">
        <f t="shared" si="1"/>
        <v>3</v>
      </c>
      <c r="B20" s="2">
        <v>41898</v>
      </c>
      <c r="C20" s="3"/>
      <c r="D20" s="3"/>
      <c r="E20" s="4" t="str">
        <f t="shared" si="3"/>
        <v/>
      </c>
      <c r="F20" s="4"/>
      <c r="G20" s="4"/>
      <c r="H20" s="1"/>
      <c r="I20" s="1"/>
      <c r="J20" s="8" t="str">
        <f t="shared" si="0"/>
        <v/>
      </c>
      <c r="K20" s="6"/>
      <c r="L20" s="6"/>
    </row>
    <row r="21" spans="1:12">
      <c r="A21">
        <f t="shared" si="1"/>
        <v>4</v>
      </c>
      <c r="B21" s="2">
        <v>41899</v>
      </c>
      <c r="C21" s="3"/>
      <c r="D21" s="3"/>
      <c r="E21" s="4" t="str">
        <f t="shared" si="3"/>
        <v/>
      </c>
      <c r="F21" s="4"/>
      <c r="G21" s="4"/>
      <c r="H21" s="1"/>
      <c r="I21" s="1"/>
      <c r="J21" s="8" t="str">
        <f t="shared" si="0"/>
        <v/>
      </c>
      <c r="K21" s="6"/>
      <c r="L21" s="6"/>
    </row>
    <row r="22" spans="1:12">
      <c r="A22">
        <f t="shared" si="1"/>
        <v>5</v>
      </c>
      <c r="B22" s="2">
        <v>41900</v>
      </c>
      <c r="C22" s="3"/>
      <c r="D22" s="3"/>
      <c r="E22" s="4" t="str">
        <f t="shared" si="3"/>
        <v/>
      </c>
      <c r="F22" s="4"/>
      <c r="G22" s="4"/>
      <c r="H22" s="1"/>
      <c r="I22" s="1"/>
      <c r="J22" s="8" t="str">
        <f t="shared" si="0"/>
        <v/>
      </c>
      <c r="K22" s="6"/>
      <c r="L22" s="6"/>
    </row>
    <row r="23" spans="1:12">
      <c r="A23">
        <f t="shared" si="1"/>
        <v>6</v>
      </c>
      <c r="B23" s="2">
        <v>41901</v>
      </c>
      <c r="C23" s="3"/>
      <c r="D23" s="3"/>
      <c r="E23" s="4" t="str">
        <f t="shared" si="3"/>
        <v/>
      </c>
      <c r="F23" s="4"/>
      <c r="G23" s="4"/>
      <c r="H23" s="1"/>
      <c r="I23" s="1"/>
      <c r="J23" s="8" t="str">
        <f t="shared" si="0"/>
        <v/>
      </c>
      <c r="K23" s="6"/>
      <c r="L23" s="6"/>
    </row>
    <row r="24" spans="1:12">
      <c r="A24">
        <f t="shared" si="1"/>
        <v>7</v>
      </c>
      <c r="B24" s="2">
        <v>41902</v>
      </c>
      <c r="C24" s="3"/>
      <c r="D24" s="3"/>
      <c r="E24" s="4" t="str">
        <f t="shared" si="3"/>
        <v/>
      </c>
      <c r="F24" s="4"/>
      <c r="G24" s="4"/>
      <c r="H24" s="1"/>
      <c r="I24" s="1"/>
      <c r="J24" s="8" t="str">
        <f t="shared" si="0"/>
        <v/>
      </c>
      <c r="K24" s="6"/>
      <c r="L24" s="6"/>
    </row>
    <row r="25" spans="1:12">
      <c r="A25">
        <f t="shared" si="1"/>
        <v>1</v>
      </c>
      <c r="B25" s="2">
        <v>41903</v>
      </c>
      <c r="C25" s="3"/>
      <c r="D25" s="3"/>
      <c r="E25" s="4" t="str">
        <f t="shared" si="3"/>
        <v/>
      </c>
      <c r="F25" s="7">
        <f>SUM(E19:E24)</f>
        <v>0</v>
      </c>
      <c r="G25" s="7" t="str">
        <f>IF(F25&lt;&gt;0,$M$3,"")</f>
        <v/>
      </c>
      <c r="H25" s="7" t="str">
        <f>IF(F25&lt;&gt;0,IF(AND(F25&gt;$M$3,F25&lt;=$N$3),F25-$M$3,$N$3-$M$3),"")</f>
        <v/>
      </c>
      <c r="I25" s="7" t="str">
        <f>IF(F25&gt;$N$3,(F25-G25)-($N$3-$M$3),"")</f>
        <v/>
      </c>
      <c r="J25" s="8">
        <f>SUM(J19:J24)</f>
        <v>0</v>
      </c>
      <c r="K25" s="6" t="str">
        <f>IFERROR(HOUR(H25)*$P$3,"")</f>
        <v/>
      </c>
      <c r="L25" s="6" t="str">
        <f>IFERROR(HOUR(I25)*$Q$3,"")</f>
        <v/>
      </c>
    </row>
    <row r="26" spans="1:12">
      <c r="A26">
        <f t="shared" si="1"/>
        <v>2</v>
      </c>
      <c r="B26" s="2">
        <v>41904</v>
      </c>
      <c r="C26" s="3"/>
      <c r="D26" s="3"/>
      <c r="E26" s="4" t="str">
        <f t="shared" si="3"/>
        <v/>
      </c>
      <c r="F26" s="4"/>
      <c r="G26" s="4"/>
      <c r="H26" s="1"/>
      <c r="I26" s="1"/>
      <c r="J26" s="8" t="str">
        <f t="shared" si="0"/>
        <v/>
      </c>
      <c r="K26" s="6"/>
      <c r="L26" s="6"/>
    </row>
    <row r="27" spans="1:12">
      <c r="A27">
        <f t="shared" si="1"/>
        <v>3</v>
      </c>
      <c r="B27" s="2">
        <v>41905</v>
      </c>
      <c r="C27" s="3"/>
      <c r="D27" s="3"/>
      <c r="E27" s="4" t="str">
        <f t="shared" si="3"/>
        <v/>
      </c>
      <c r="F27" s="4"/>
      <c r="G27" s="4"/>
      <c r="H27" s="1"/>
      <c r="I27" s="1"/>
      <c r="J27" s="8" t="str">
        <f t="shared" si="0"/>
        <v/>
      </c>
      <c r="K27" s="6"/>
      <c r="L27" s="6"/>
    </row>
    <row r="28" spans="1:12">
      <c r="A28">
        <f t="shared" si="1"/>
        <v>4</v>
      </c>
      <c r="B28" s="2">
        <v>41906</v>
      </c>
      <c r="C28" s="3"/>
      <c r="D28" s="3"/>
      <c r="E28" s="4" t="str">
        <f t="shared" si="3"/>
        <v/>
      </c>
      <c r="F28" s="4"/>
      <c r="G28" s="4"/>
      <c r="H28" s="1"/>
      <c r="I28" s="1"/>
      <c r="J28" s="8" t="str">
        <f t="shared" si="0"/>
        <v/>
      </c>
      <c r="K28" s="6"/>
      <c r="L28" s="6"/>
    </row>
    <row r="29" spans="1:12">
      <c r="A29">
        <f t="shared" si="1"/>
        <v>5</v>
      </c>
      <c r="B29" s="2">
        <v>41907</v>
      </c>
      <c r="C29" s="3"/>
      <c r="D29" s="3"/>
      <c r="E29" s="4" t="str">
        <f t="shared" si="3"/>
        <v/>
      </c>
      <c r="F29" s="4"/>
      <c r="G29" s="4"/>
      <c r="H29" s="1"/>
      <c r="I29" s="1"/>
      <c r="J29" s="8" t="str">
        <f t="shared" si="0"/>
        <v/>
      </c>
      <c r="K29" s="6"/>
      <c r="L29" s="6"/>
    </row>
    <row r="30" spans="1:12">
      <c r="A30">
        <f t="shared" si="1"/>
        <v>6</v>
      </c>
      <c r="B30" s="2">
        <v>41908</v>
      </c>
      <c r="C30" s="3"/>
      <c r="D30" s="3"/>
      <c r="E30" s="4" t="str">
        <f t="shared" si="3"/>
        <v/>
      </c>
      <c r="F30" s="4"/>
      <c r="G30" s="4"/>
      <c r="H30" s="1"/>
      <c r="I30" s="1"/>
      <c r="J30" s="8" t="str">
        <f t="shared" si="0"/>
        <v/>
      </c>
      <c r="K30" s="6"/>
      <c r="L30" s="6"/>
    </row>
    <row r="31" spans="1:12">
      <c r="A31">
        <f t="shared" si="1"/>
        <v>7</v>
      </c>
      <c r="B31" s="2">
        <v>41909</v>
      </c>
      <c r="C31" s="3"/>
      <c r="D31" s="3"/>
      <c r="E31" s="4" t="str">
        <f t="shared" si="3"/>
        <v/>
      </c>
      <c r="F31" s="4"/>
      <c r="G31" s="4"/>
      <c r="H31" s="1"/>
      <c r="I31" s="1"/>
      <c r="J31" s="8" t="str">
        <f t="shared" si="0"/>
        <v/>
      </c>
      <c r="K31" s="6"/>
      <c r="L31" s="6"/>
    </row>
    <row r="32" spans="1:12">
      <c r="A32">
        <f t="shared" si="1"/>
        <v>1</v>
      </c>
      <c r="B32" s="2">
        <v>41910</v>
      </c>
      <c r="C32" s="3"/>
      <c r="D32" s="3"/>
      <c r="E32" s="4" t="str">
        <f t="shared" si="3"/>
        <v/>
      </c>
      <c r="F32" s="7">
        <f>SUM(E26:E31)</f>
        <v>0</v>
      </c>
      <c r="G32" s="7" t="str">
        <f>IF(F32&lt;&gt;0,$M$3,"")</f>
        <v/>
      </c>
      <c r="H32" s="7" t="str">
        <f>IF(F32&lt;&gt;0,IF(AND(F32&gt;$M$3,F32&lt;=$N$3),F32-$M$3,$N$3-$M$3),"")</f>
        <v/>
      </c>
      <c r="I32" s="7" t="str">
        <f>IF(F32&gt;$N$3,(F32-G32)-($N$3-$M$3),"")</f>
        <v/>
      </c>
      <c r="J32" s="8">
        <f>SUM(J26:J31)</f>
        <v>0</v>
      </c>
      <c r="K32" s="6" t="str">
        <f>IFERROR(HOUR(H32)*$P$3,"")</f>
        <v/>
      </c>
      <c r="L32" s="6" t="str">
        <f>IFERROR(HOUR(I32)*$Q$3,"")</f>
        <v/>
      </c>
    </row>
    <row r="33" spans="1:12">
      <c r="A33">
        <f t="shared" si="1"/>
        <v>2</v>
      </c>
      <c r="B33" s="2">
        <v>41911</v>
      </c>
      <c r="C33" s="3"/>
      <c r="D33" s="3"/>
      <c r="E33" s="4" t="str">
        <f t="shared" si="3"/>
        <v/>
      </c>
      <c r="F33" s="4"/>
      <c r="G33" s="4"/>
      <c r="H33" s="1"/>
      <c r="I33" s="1"/>
      <c r="J33" s="8" t="str">
        <f t="shared" si="0"/>
        <v/>
      </c>
      <c r="K33" s="6"/>
      <c r="L33" s="6"/>
    </row>
    <row r="34" spans="1:12">
      <c r="A34">
        <f t="shared" si="1"/>
        <v>3</v>
      </c>
      <c r="B34" s="2">
        <v>41912</v>
      </c>
      <c r="C34" s="3"/>
      <c r="D34" s="3"/>
      <c r="E34" s="4" t="str">
        <f t="shared" si="3"/>
        <v/>
      </c>
      <c r="F34" s="4"/>
      <c r="G34" s="4"/>
      <c r="H34" s="1"/>
      <c r="I34" s="1"/>
      <c r="J34" s="8" t="str">
        <f t="shared" si="0"/>
        <v/>
      </c>
      <c r="K34" s="6"/>
      <c r="L34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REVEIL Sandrine</dc:creator>
  <cp:lastModifiedBy>dlegrand</cp:lastModifiedBy>
  <dcterms:created xsi:type="dcterms:W3CDTF">2014-09-03T09:53:17Z</dcterms:created>
  <dcterms:modified xsi:type="dcterms:W3CDTF">2014-09-12T08:06:30Z</dcterms:modified>
</cp:coreProperties>
</file>