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ate1904="1" showInkAnnotation="0" hidePivotFieldList="1" autoCompressPictures="0"/>
  <bookViews>
    <workbookView xWindow="-15" yWindow="-15" windowWidth="24795" windowHeight="15600" tabRatio="500"/>
  </bookViews>
  <sheets>
    <sheet name="Feuil2" sheetId="2" r:id="rId1"/>
    <sheet name="Feuil1" sheetId="1" r:id="rId2"/>
  </sheets>
  <definedNames>
    <definedName name="Segment_Année">#N/A</definedName>
  </definedNames>
  <calcPr calcId="145621" calcMode="manual"/>
  <pivotCaches>
    <pivotCache cacheId="1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E6" i="1"/>
  <c r="C2" i="1"/>
  <c r="D6" i="1" s="1"/>
  <c r="F6" i="1" l="1"/>
  <c r="G6" i="1" s="1"/>
  <c r="D7" i="1"/>
  <c r="E7" i="1" l="1"/>
  <c r="F7" i="1" s="1"/>
  <c r="G7" i="1" s="1"/>
  <c r="D8" i="1"/>
  <c r="E8" i="1" l="1"/>
  <c r="F8" i="1"/>
  <c r="G8" i="1" s="1"/>
  <c r="D9" i="1"/>
  <c r="E9" i="1" l="1"/>
  <c r="F9" i="1"/>
  <c r="G9" i="1" s="1"/>
  <c r="D10" i="1"/>
  <c r="E10" i="1" l="1"/>
  <c r="F10" i="1"/>
  <c r="G10" i="1" s="1"/>
  <c r="D11" i="1"/>
  <c r="E11" i="1" l="1"/>
  <c r="F11" i="1"/>
  <c r="G11" i="1" s="1"/>
  <c r="D12" i="1"/>
  <c r="E12" i="1" l="1"/>
  <c r="G12" i="1"/>
  <c r="F12" i="1"/>
  <c r="D13" i="1"/>
  <c r="D14" i="1" l="1"/>
  <c r="E13" i="1"/>
  <c r="F13" i="1" s="1"/>
  <c r="G13" i="1" s="1"/>
  <c r="E14" i="1" l="1"/>
  <c r="F14" i="1" s="1"/>
  <c r="G14" i="1" s="1"/>
  <c r="D15" i="1"/>
  <c r="E15" i="1" l="1"/>
  <c r="F15" i="1" s="1"/>
  <c r="G15" i="1" s="1"/>
  <c r="D16" i="1"/>
  <c r="E16" i="1" l="1"/>
  <c r="F16" i="1"/>
  <c r="G16" i="1" s="1"/>
  <c r="D17" i="1"/>
  <c r="E17" i="1" l="1"/>
  <c r="G17" i="1"/>
  <c r="F17" i="1"/>
  <c r="D18" i="1"/>
  <c r="D19" i="1" l="1"/>
  <c r="E18" i="1"/>
  <c r="F18" i="1" s="1"/>
  <c r="G18" i="1" s="1"/>
  <c r="E19" i="1" l="1"/>
  <c r="F19" i="1"/>
  <c r="G19" i="1" s="1"/>
  <c r="D20" i="1"/>
  <c r="E20" i="1" l="1"/>
  <c r="F20" i="1"/>
  <c r="G20" i="1" s="1"/>
  <c r="D21" i="1"/>
  <c r="E21" i="1" l="1"/>
  <c r="F21" i="1" s="1"/>
  <c r="G21" i="1" s="1"/>
  <c r="D22" i="1"/>
  <c r="E22" i="1" l="1"/>
  <c r="G22" i="1"/>
  <c r="F22" i="1"/>
  <c r="D23" i="1"/>
  <c r="D24" i="1" l="1"/>
  <c r="E23" i="1"/>
  <c r="F23" i="1" s="1"/>
  <c r="G23" i="1" s="1"/>
  <c r="E24" i="1" l="1"/>
  <c r="F24" i="1"/>
  <c r="G24" i="1" s="1"/>
  <c r="D25" i="1"/>
  <c r="E25" i="1" l="1"/>
  <c r="F25" i="1"/>
  <c r="G25" i="1" s="1"/>
  <c r="D26" i="1"/>
  <c r="E26" i="1" l="1"/>
  <c r="F26" i="1"/>
  <c r="G26" i="1" s="1"/>
  <c r="D27" i="1"/>
  <c r="E27" i="1" l="1"/>
  <c r="F27" i="1"/>
  <c r="G27" i="1" s="1"/>
  <c r="D28" i="1"/>
  <c r="E28" i="1" l="1"/>
  <c r="F28" i="1"/>
  <c r="G28" i="1" s="1"/>
  <c r="D29" i="1"/>
  <c r="E29" i="1" l="1"/>
  <c r="F29" i="1" s="1"/>
  <c r="G29" i="1" s="1"/>
  <c r="D30" i="1"/>
  <c r="E30" i="1" l="1"/>
  <c r="F30" i="1"/>
  <c r="G30" i="1" s="1"/>
  <c r="D31" i="1"/>
  <c r="E31" i="1" l="1"/>
  <c r="F31" i="1"/>
  <c r="G31" i="1" s="1"/>
  <c r="D32" i="1"/>
  <c r="E32" i="1" l="1"/>
  <c r="F32" i="1"/>
  <c r="G32" i="1" s="1"/>
  <c r="D33" i="1"/>
  <c r="E33" i="1" l="1"/>
  <c r="F33" i="1"/>
  <c r="G33" i="1" s="1"/>
  <c r="D34" i="1"/>
  <c r="E34" i="1" l="1"/>
  <c r="F34" i="1"/>
  <c r="G34" i="1" s="1"/>
  <c r="D35" i="1"/>
  <c r="E35" i="1" l="1"/>
  <c r="F35" i="1"/>
  <c r="G35" i="1" s="1"/>
  <c r="D36" i="1"/>
  <c r="E36" i="1" l="1"/>
  <c r="F36" i="1"/>
  <c r="G36" i="1" s="1"/>
  <c r="D37" i="1"/>
  <c r="E37" i="1" l="1"/>
  <c r="F37" i="1"/>
  <c r="G37" i="1" s="1"/>
  <c r="D38" i="1"/>
  <c r="E38" i="1" l="1"/>
  <c r="F38" i="1"/>
  <c r="G38" i="1" s="1"/>
  <c r="D39" i="1"/>
  <c r="E39" i="1" l="1"/>
  <c r="G39" i="1"/>
  <c r="F39" i="1"/>
  <c r="D40" i="1"/>
  <c r="D41" i="1" l="1"/>
  <c r="E40" i="1"/>
  <c r="F40" i="1" s="1"/>
  <c r="G40" i="1" s="1"/>
  <c r="E41" i="1" l="1"/>
  <c r="F41" i="1"/>
  <c r="G41" i="1" s="1"/>
  <c r="D42" i="1"/>
  <c r="E42" i="1" l="1"/>
  <c r="F42" i="1"/>
  <c r="G42" i="1" s="1"/>
  <c r="D43" i="1"/>
  <c r="E43" i="1" l="1"/>
  <c r="F43" i="1"/>
  <c r="G43" i="1" s="1"/>
  <c r="D44" i="1"/>
  <c r="E44" i="1" l="1"/>
  <c r="F44" i="1"/>
  <c r="G44" i="1" s="1"/>
  <c r="D45" i="1"/>
  <c r="E45" i="1" l="1"/>
  <c r="F45" i="1"/>
  <c r="G45" i="1" s="1"/>
  <c r="D46" i="1"/>
  <c r="E46" i="1" l="1"/>
  <c r="F46" i="1"/>
  <c r="G46" i="1" s="1"/>
  <c r="D47" i="1"/>
  <c r="E47" i="1" l="1"/>
  <c r="F47" i="1"/>
  <c r="G47" i="1" s="1"/>
  <c r="D48" i="1"/>
  <c r="E48" i="1" l="1"/>
  <c r="F48" i="1"/>
  <c r="G48" i="1" s="1"/>
  <c r="D49" i="1"/>
  <c r="E49" i="1" l="1"/>
  <c r="F49" i="1"/>
  <c r="G49" i="1" s="1"/>
  <c r="D50" i="1"/>
  <c r="E50" i="1" l="1"/>
  <c r="F50" i="1"/>
  <c r="G50" i="1" s="1"/>
  <c r="D51" i="1"/>
  <c r="E51" i="1" l="1"/>
  <c r="F51" i="1"/>
  <c r="G51" i="1" s="1"/>
  <c r="D52" i="1"/>
  <c r="E52" i="1" l="1"/>
  <c r="G52" i="1"/>
  <c r="F52" i="1"/>
  <c r="D53" i="1"/>
  <c r="D54" i="1" l="1"/>
  <c r="E53" i="1"/>
  <c r="F53" i="1" s="1"/>
  <c r="G53" i="1" s="1"/>
  <c r="E54" i="1" l="1"/>
  <c r="F54" i="1"/>
  <c r="G54" i="1" s="1"/>
  <c r="D55" i="1"/>
  <c r="E55" i="1" l="1"/>
  <c r="F55" i="1"/>
  <c r="G55" i="1" s="1"/>
  <c r="D56" i="1"/>
  <c r="E56" i="1" l="1"/>
  <c r="F56" i="1"/>
  <c r="G56" i="1" s="1"/>
  <c r="D57" i="1"/>
  <c r="E57" i="1" l="1"/>
  <c r="F57" i="1"/>
  <c r="G57" i="1" s="1"/>
  <c r="D58" i="1"/>
  <c r="E58" i="1" l="1"/>
  <c r="F58" i="1"/>
  <c r="G58" i="1" s="1"/>
  <c r="D59" i="1"/>
  <c r="E59" i="1" l="1"/>
  <c r="F59" i="1"/>
  <c r="G59" i="1" s="1"/>
  <c r="D60" i="1"/>
  <c r="E60" i="1" l="1"/>
  <c r="F60" i="1"/>
  <c r="G60" i="1" s="1"/>
  <c r="D61" i="1"/>
  <c r="E61" i="1" l="1"/>
  <c r="F61" i="1"/>
  <c r="G61" i="1" s="1"/>
  <c r="D62" i="1"/>
  <c r="E62" i="1" l="1"/>
  <c r="F62" i="1"/>
  <c r="G62" i="1" s="1"/>
  <c r="D63" i="1"/>
  <c r="E63" i="1" l="1"/>
  <c r="F63" i="1"/>
  <c r="G63" i="1" s="1"/>
  <c r="D64" i="1"/>
  <c r="E64" i="1" l="1"/>
  <c r="F64" i="1"/>
  <c r="G64" i="1" s="1"/>
  <c r="D65" i="1"/>
  <c r="E65" i="1" l="1"/>
  <c r="F65" i="1"/>
  <c r="G65" i="1" s="1"/>
  <c r="D66" i="1"/>
  <c r="E66" i="1" l="1"/>
  <c r="F66" i="1"/>
  <c r="G66" i="1" s="1"/>
  <c r="D67" i="1"/>
  <c r="E67" i="1" l="1"/>
  <c r="F67" i="1"/>
  <c r="G67" i="1" s="1"/>
  <c r="D68" i="1"/>
  <c r="E68" i="1" l="1"/>
  <c r="F68" i="1"/>
  <c r="G68" i="1" s="1"/>
  <c r="D69" i="1"/>
  <c r="E69" i="1" l="1"/>
  <c r="F69" i="1"/>
  <c r="G69" i="1" s="1"/>
  <c r="D70" i="1"/>
  <c r="E70" i="1" l="1"/>
  <c r="F70" i="1"/>
  <c r="G70" i="1" s="1"/>
  <c r="D71" i="1"/>
  <c r="E71" i="1" l="1"/>
  <c r="F71" i="1"/>
  <c r="G71" i="1" s="1"/>
  <c r="D72" i="1"/>
  <c r="E72" i="1" l="1"/>
  <c r="F72" i="1"/>
  <c r="G72" i="1" s="1"/>
  <c r="D73" i="1"/>
  <c r="E73" i="1" l="1"/>
  <c r="F73" i="1"/>
  <c r="G73" i="1" s="1"/>
  <c r="D74" i="1"/>
  <c r="E74" i="1" l="1"/>
  <c r="F74" i="1"/>
  <c r="G74" i="1" s="1"/>
  <c r="D75" i="1"/>
  <c r="E75" i="1" l="1"/>
  <c r="F75" i="1"/>
  <c r="G75" i="1" s="1"/>
  <c r="D76" i="1"/>
  <c r="E76" i="1" l="1"/>
  <c r="F76" i="1"/>
  <c r="G76" i="1" s="1"/>
  <c r="D77" i="1"/>
  <c r="E77" i="1" l="1"/>
  <c r="F77" i="1"/>
  <c r="G77" i="1" s="1"/>
  <c r="D78" i="1"/>
  <c r="E78" i="1" l="1"/>
  <c r="F78" i="1"/>
  <c r="G78" i="1" s="1"/>
  <c r="D79" i="1"/>
  <c r="E79" i="1" l="1"/>
  <c r="F79" i="1"/>
  <c r="G79" i="1" s="1"/>
  <c r="D80" i="1"/>
  <c r="E80" i="1" l="1"/>
  <c r="F80" i="1"/>
  <c r="G80" i="1" s="1"/>
  <c r="D81" i="1"/>
  <c r="E81" i="1" l="1"/>
  <c r="F81" i="1" s="1"/>
  <c r="G81" i="1" s="1"/>
  <c r="D82" i="1"/>
  <c r="E82" i="1" l="1"/>
  <c r="F82" i="1"/>
  <c r="G82" i="1" s="1"/>
  <c r="D83" i="1"/>
  <c r="E83" i="1" l="1"/>
  <c r="F83" i="1" s="1"/>
  <c r="G83" i="1" s="1"/>
  <c r="D84" i="1"/>
  <c r="E84" i="1" l="1"/>
  <c r="F84" i="1" s="1"/>
  <c r="G84" i="1" s="1"/>
  <c r="D85" i="1"/>
  <c r="E85" i="1" l="1"/>
  <c r="F85" i="1" s="1"/>
  <c r="G85" i="1" s="1"/>
  <c r="D86" i="1"/>
  <c r="E86" i="1" l="1"/>
  <c r="F86" i="1"/>
  <c r="G86" i="1" s="1"/>
  <c r="D87" i="1"/>
  <c r="E87" i="1" l="1"/>
  <c r="F87" i="1"/>
  <c r="G87" i="1" s="1"/>
  <c r="D88" i="1"/>
  <c r="E88" i="1" l="1"/>
  <c r="F88" i="1"/>
  <c r="G88" i="1" s="1"/>
  <c r="D89" i="1"/>
  <c r="E89" i="1" l="1"/>
  <c r="G89" i="1"/>
  <c r="F89" i="1"/>
  <c r="D90" i="1"/>
  <c r="D91" i="1" l="1"/>
  <c r="E90" i="1"/>
  <c r="F90" i="1" s="1"/>
  <c r="G90" i="1" s="1"/>
  <c r="E91" i="1" l="1"/>
  <c r="F91" i="1"/>
  <c r="G91" i="1" s="1"/>
  <c r="D92" i="1"/>
  <c r="E92" i="1" l="1"/>
  <c r="F92" i="1"/>
  <c r="G92" i="1" s="1"/>
  <c r="D93" i="1"/>
  <c r="E93" i="1" l="1"/>
  <c r="F93" i="1"/>
  <c r="G93" i="1" s="1"/>
  <c r="D94" i="1"/>
  <c r="E94" i="1" l="1"/>
  <c r="G94" i="1"/>
  <c r="F94" i="1"/>
  <c r="D95" i="1"/>
  <c r="E95" i="1" l="1"/>
  <c r="G95" i="1"/>
  <c r="F95" i="1"/>
  <c r="D96" i="1"/>
  <c r="E96" i="1" l="1"/>
  <c r="G96" i="1"/>
  <c r="F96" i="1"/>
  <c r="D97" i="1"/>
  <c r="E97" i="1" l="1"/>
  <c r="F97" i="1"/>
  <c r="G97" i="1" s="1"/>
  <c r="D98" i="1"/>
  <c r="E98" i="1" l="1"/>
  <c r="F98" i="1"/>
  <c r="G98" i="1" s="1"/>
  <c r="D99" i="1"/>
  <c r="E99" i="1" l="1"/>
  <c r="F99" i="1"/>
  <c r="G99" i="1" s="1"/>
  <c r="D100" i="1"/>
  <c r="E100" i="1" l="1"/>
  <c r="F100" i="1"/>
  <c r="G100" i="1" s="1"/>
  <c r="D101" i="1"/>
  <c r="E101" i="1" l="1"/>
  <c r="F101" i="1"/>
  <c r="G101" i="1" s="1"/>
  <c r="D102" i="1"/>
  <c r="E102" i="1" l="1"/>
  <c r="F102" i="1"/>
  <c r="G102" i="1" s="1"/>
  <c r="D103" i="1"/>
  <c r="E103" i="1" l="1"/>
  <c r="F103" i="1" s="1"/>
  <c r="G103" i="1" s="1"/>
  <c r="D104" i="1"/>
  <c r="E104" i="1" l="1"/>
  <c r="F104" i="1"/>
  <c r="G104" i="1" s="1"/>
  <c r="D105" i="1"/>
  <c r="E105" i="1" l="1"/>
  <c r="F105" i="1"/>
  <c r="G105" i="1" s="1"/>
  <c r="D106" i="1"/>
  <c r="E106" i="1" l="1"/>
  <c r="F106" i="1" s="1"/>
  <c r="G106" i="1" s="1"/>
  <c r="D107" i="1"/>
  <c r="E107" i="1" l="1"/>
  <c r="F107" i="1"/>
  <c r="G107" i="1" s="1"/>
  <c r="D108" i="1"/>
  <c r="E108" i="1" l="1"/>
  <c r="F108" i="1" s="1"/>
  <c r="G108" i="1" s="1"/>
  <c r="D109" i="1"/>
  <c r="E109" i="1" l="1"/>
  <c r="F109" i="1"/>
  <c r="G109" i="1" s="1"/>
  <c r="D110" i="1"/>
  <c r="E110" i="1" l="1"/>
  <c r="F110" i="1"/>
  <c r="G110" i="1" s="1"/>
  <c r="D111" i="1"/>
  <c r="E111" i="1" l="1"/>
  <c r="F111" i="1"/>
  <c r="G111" i="1" s="1"/>
  <c r="D112" i="1"/>
  <c r="E112" i="1" l="1"/>
  <c r="F112" i="1"/>
  <c r="G112" i="1" s="1"/>
  <c r="D113" i="1"/>
  <c r="E113" i="1" l="1"/>
  <c r="F113" i="1" s="1"/>
  <c r="G113" i="1" s="1"/>
  <c r="D114" i="1"/>
  <c r="E114" i="1" l="1"/>
  <c r="F114" i="1"/>
  <c r="G114" i="1" s="1"/>
  <c r="D115" i="1"/>
  <c r="E115" i="1" l="1"/>
  <c r="F115" i="1"/>
  <c r="G115" i="1" s="1"/>
  <c r="D116" i="1"/>
  <c r="E116" i="1" l="1"/>
  <c r="F116" i="1" s="1"/>
  <c r="G116" i="1" s="1"/>
  <c r="D117" i="1"/>
  <c r="E117" i="1" l="1"/>
  <c r="F117" i="1"/>
  <c r="G117" i="1" s="1"/>
  <c r="D118" i="1"/>
  <c r="E118" i="1" l="1"/>
  <c r="F118" i="1"/>
  <c r="G118" i="1" s="1"/>
  <c r="D119" i="1"/>
  <c r="E119" i="1" l="1"/>
  <c r="F119" i="1"/>
  <c r="G119" i="1" s="1"/>
  <c r="D120" i="1"/>
  <c r="E120" i="1" l="1"/>
  <c r="F120" i="1"/>
  <c r="G120" i="1" s="1"/>
  <c r="D121" i="1"/>
  <c r="E121" i="1" l="1"/>
  <c r="F121" i="1"/>
  <c r="G121" i="1" s="1"/>
  <c r="D122" i="1"/>
  <c r="E122" i="1" l="1"/>
  <c r="F122" i="1"/>
  <c r="G122" i="1" s="1"/>
  <c r="D123" i="1"/>
  <c r="E123" i="1" l="1"/>
  <c r="F123" i="1"/>
  <c r="G123" i="1" s="1"/>
  <c r="D124" i="1"/>
  <c r="E124" i="1" l="1"/>
  <c r="G124" i="1"/>
  <c r="F124" i="1"/>
  <c r="D125" i="1"/>
  <c r="D126" i="1" l="1"/>
  <c r="E125" i="1"/>
  <c r="F125" i="1" s="1"/>
  <c r="G125" i="1" s="1"/>
  <c r="E126" i="1" l="1"/>
  <c r="F126" i="1"/>
  <c r="G126" i="1" s="1"/>
  <c r="D127" i="1"/>
  <c r="E127" i="1" l="1"/>
  <c r="G127" i="1"/>
  <c r="F127" i="1"/>
  <c r="D128" i="1"/>
  <c r="E128" i="1" l="1"/>
  <c r="G128" i="1"/>
  <c r="F128" i="1"/>
  <c r="D129" i="1"/>
  <c r="E129" i="1" l="1"/>
  <c r="F129" i="1"/>
  <c r="G129" i="1" s="1"/>
  <c r="D130" i="1"/>
  <c r="E130" i="1" l="1"/>
  <c r="F130" i="1"/>
  <c r="G130" i="1" s="1"/>
  <c r="D131" i="1"/>
  <c r="E131" i="1" l="1"/>
  <c r="G131" i="1"/>
  <c r="F131" i="1"/>
  <c r="D132" i="1"/>
  <c r="D133" i="1" l="1"/>
  <c r="E132" i="1"/>
  <c r="F132" i="1" s="1"/>
  <c r="G132" i="1" s="1"/>
  <c r="E133" i="1" l="1"/>
  <c r="F133" i="1" s="1"/>
  <c r="G133" i="1" s="1"/>
  <c r="D134" i="1"/>
  <c r="E134" i="1" l="1"/>
  <c r="F134" i="1"/>
  <c r="G134" i="1" s="1"/>
  <c r="D135" i="1"/>
  <c r="E135" i="1" l="1"/>
  <c r="F135" i="1"/>
  <c r="G135" i="1" s="1"/>
  <c r="D136" i="1"/>
  <c r="E136" i="1" l="1"/>
  <c r="F136" i="1"/>
  <c r="G136" i="1" s="1"/>
  <c r="D137" i="1"/>
  <c r="E137" i="1" l="1"/>
  <c r="F137" i="1" s="1"/>
  <c r="G137" i="1" s="1"/>
  <c r="D138" i="1"/>
  <c r="E138" i="1" l="1"/>
  <c r="F138" i="1"/>
  <c r="G138" i="1" s="1"/>
  <c r="D139" i="1"/>
  <c r="E139" i="1" l="1"/>
  <c r="F139" i="1"/>
  <c r="G139" i="1" s="1"/>
  <c r="D140" i="1"/>
  <c r="E140" i="1" l="1"/>
  <c r="F140" i="1"/>
  <c r="G140" i="1" s="1"/>
  <c r="D141" i="1"/>
  <c r="E141" i="1" l="1"/>
  <c r="G141" i="1"/>
  <c r="F141" i="1"/>
  <c r="D142" i="1"/>
  <c r="E142" i="1" l="1"/>
  <c r="F142" i="1"/>
  <c r="G142" i="1" s="1"/>
  <c r="D143" i="1"/>
  <c r="E143" i="1" l="1"/>
  <c r="F143" i="1"/>
  <c r="G143" i="1" s="1"/>
  <c r="D144" i="1"/>
  <c r="E144" i="1" l="1"/>
  <c r="F144" i="1"/>
  <c r="G144" i="1" s="1"/>
  <c r="D145" i="1"/>
  <c r="E145" i="1" l="1"/>
  <c r="F145" i="1" s="1"/>
  <c r="G145" i="1" s="1"/>
  <c r="D146" i="1"/>
  <c r="E146" i="1" l="1"/>
  <c r="F146" i="1"/>
  <c r="G146" i="1" s="1"/>
  <c r="D147" i="1"/>
  <c r="E147" i="1" l="1"/>
  <c r="F147" i="1"/>
  <c r="G147" i="1" s="1"/>
  <c r="D148" i="1"/>
  <c r="E148" i="1" l="1"/>
  <c r="F148" i="1"/>
  <c r="G148" i="1" s="1"/>
  <c r="D149" i="1"/>
  <c r="E149" i="1" l="1"/>
  <c r="F149" i="1"/>
  <c r="G149" i="1" s="1"/>
  <c r="D150" i="1"/>
  <c r="E150" i="1" l="1"/>
  <c r="F150" i="1"/>
  <c r="G150" i="1" s="1"/>
  <c r="D151" i="1"/>
  <c r="E151" i="1" l="1"/>
  <c r="F151" i="1"/>
  <c r="G151" i="1" s="1"/>
  <c r="D152" i="1"/>
  <c r="E152" i="1" l="1"/>
  <c r="F152" i="1" s="1"/>
  <c r="G152" i="1" s="1"/>
  <c r="D153" i="1"/>
  <c r="E153" i="1" l="1"/>
  <c r="F153" i="1"/>
  <c r="G153" i="1" s="1"/>
  <c r="D154" i="1"/>
  <c r="E154" i="1" l="1"/>
  <c r="G154" i="1"/>
  <c r="F154" i="1"/>
  <c r="D155" i="1"/>
  <c r="E155" i="1" l="1"/>
  <c r="G155" i="1"/>
  <c r="F155" i="1"/>
  <c r="D156" i="1"/>
  <c r="E156" i="1" l="1"/>
  <c r="G156" i="1"/>
  <c r="F156" i="1"/>
  <c r="D157" i="1"/>
  <c r="D158" i="1" l="1"/>
  <c r="E157" i="1"/>
  <c r="F157" i="1" s="1"/>
  <c r="G157" i="1" s="1"/>
  <c r="E158" i="1" l="1"/>
  <c r="G158" i="1"/>
  <c r="F158" i="1"/>
  <c r="D159" i="1"/>
  <c r="E159" i="1" l="1"/>
  <c r="F159" i="1"/>
  <c r="G159" i="1" s="1"/>
  <c r="D160" i="1"/>
  <c r="E160" i="1" l="1"/>
  <c r="G160" i="1"/>
  <c r="F160" i="1"/>
  <c r="D161" i="1"/>
  <c r="E161" i="1" l="1"/>
  <c r="F161" i="1"/>
  <c r="G161" i="1" s="1"/>
  <c r="D162" i="1"/>
  <c r="E162" i="1" l="1"/>
  <c r="F162" i="1"/>
  <c r="G162" i="1" s="1"/>
  <c r="D163" i="1"/>
  <c r="E163" i="1" l="1"/>
  <c r="F163" i="1"/>
  <c r="G163" i="1" s="1"/>
  <c r="D164" i="1"/>
  <c r="E164" i="1" l="1"/>
  <c r="F164" i="1"/>
  <c r="G164" i="1" s="1"/>
  <c r="D165" i="1"/>
  <c r="E165" i="1" l="1"/>
  <c r="F165" i="1"/>
  <c r="G165" i="1" s="1"/>
  <c r="D166" i="1"/>
  <c r="E166" i="1" l="1"/>
  <c r="F166" i="1"/>
  <c r="G166" i="1" s="1"/>
  <c r="D167" i="1"/>
  <c r="E167" i="1" l="1"/>
  <c r="F167" i="1" s="1"/>
  <c r="G167" i="1" s="1"/>
  <c r="D168" i="1"/>
  <c r="E168" i="1" l="1"/>
  <c r="F168" i="1"/>
  <c r="G168" i="1" s="1"/>
  <c r="D169" i="1"/>
  <c r="E169" i="1" l="1"/>
  <c r="F169" i="1"/>
  <c r="G169" i="1" s="1"/>
  <c r="D170" i="1"/>
  <c r="E170" i="1" l="1"/>
  <c r="F170" i="1"/>
  <c r="G170" i="1" s="1"/>
  <c r="D171" i="1"/>
  <c r="E171" i="1" l="1"/>
  <c r="F171" i="1" s="1"/>
  <c r="G171" i="1" s="1"/>
  <c r="D172" i="1"/>
  <c r="E172" i="1" l="1"/>
  <c r="F172" i="1" s="1"/>
  <c r="G172" i="1" s="1"/>
  <c r="D173" i="1"/>
  <c r="E173" i="1" l="1"/>
  <c r="F173" i="1"/>
  <c r="G173" i="1" s="1"/>
  <c r="D174" i="1"/>
  <c r="E174" i="1" l="1"/>
  <c r="F174" i="1"/>
  <c r="G174" i="1" s="1"/>
  <c r="D175" i="1"/>
  <c r="E175" i="1" l="1"/>
  <c r="F175" i="1" s="1"/>
  <c r="G175" i="1" s="1"/>
  <c r="D176" i="1"/>
  <c r="E176" i="1" l="1"/>
  <c r="F176" i="1"/>
  <c r="G176" i="1" s="1"/>
  <c r="D177" i="1"/>
  <c r="E177" i="1" l="1"/>
  <c r="F177" i="1"/>
  <c r="G177" i="1" s="1"/>
  <c r="D178" i="1"/>
  <c r="E178" i="1" l="1"/>
  <c r="F178" i="1"/>
  <c r="G178" i="1" s="1"/>
  <c r="D179" i="1"/>
  <c r="E179" i="1" l="1"/>
  <c r="F179" i="1"/>
  <c r="G179" i="1" s="1"/>
  <c r="D180" i="1"/>
  <c r="E180" i="1" l="1"/>
  <c r="G180" i="1"/>
  <c r="F180" i="1"/>
  <c r="D181" i="1"/>
  <c r="E181" i="1" l="1"/>
  <c r="F181" i="1"/>
  <c r="G181" i="1" s="1"/>
  <c r="D182" i="1"/>
  <c r="E182" i="1" l="1"/>
  <c r="F182" i="1"/>
  <c r="G182" i="1" s="1"/>
  <c r="D183" i="1"/>
  <c r="E183" i="1" l="1"/>
  <c r="F183" i="1"/>
  <c r="G183" i="1" s="1"/>
  <c r="D184" i="1"/>
  <c r="E184" i="1" l="1"/>
  <c r="G184" i="1"/>
  <c r="F184" i="1"/>
  <c r="D185" i="1"/>
  <c r="E185" i="1" l="1"/>
  <c r="G185" i="1"/>
  <c r="F185" i="1"/>
</calcChain>
</file>

<file path=xl/sharedStrings.xml><?xml version="1.0" encoding="utf-8"?>
<sst xmlns="http://schemas.openxmlformats.org/spreadsheetml/2006/main" count="8" uniqueCount="8">
  <si>
    <t>Mensualité</t>
    <phoneticPr fontId="1" type="noConversion"/>
  </si>
  <si>
    <t>Intérêts</t>
    <phoneticPr fontId="1" type="noConversion"/>
  </si>
  <si>
    <t>Capital</t>
    <phoneticPr fontId="1" type="noConversion"/>
  </si>
  <si>
    <t>CRD</t>
    <phoneticPr fontId="1" type="noConversion"/>
  </si>
  <si>
    <t>-</t>
  </si>
  <si>
    <t>--</t>
  </si>
  <si>
    <t>Somme de Intérêts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</si>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</sst>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&quot;€&quot;#,##0.00_);[Red]\(&quot;€&quot;#,##0.00\)"/>
  </numFmts>
  <fonts count="3" x14ac:knownFonts="1">
    <font>
      <sz val="10"/>
      <name val="Verdana"/>
    </font>
    <font>
      <sz val="8"/>
      <name val="Verdana"/>
    </font>
    <font>
      <sz val="10"/>
      <color theme="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0" fontId="0" fillId="0" borderId="0" xfId="0" applyNumberFormat="1"/>
    <xf numFmtId="17" fontId="0" fillId="0" borderId="0" xfId="0" applyNumberFormat="1"/>
    <xf numFmtId="164" fontId="0" fillId="0" borderId="0" xfId="0" applyNumberFormat="1"/>
    <xf numFmtId="0" fontId="0" fillId="0" borderId="0" xfId="0" quotePrefix="1"/>
    <xf numFmtId="0" fontId="0" fillId="0" borderId="0" xfId="0" applyNumberFormat="1"/>
    <xf numFmtId="0" fontId="2" fillId="2" borderId="1" xfId="0" applyFont="1" applyFill="1" applyBorder="1"/>
    <xf numFmtId="44" fontId="0" fillId="0" borderId="2" xfId="0" applyNumberFormat="1" applyBorder="1"/>
  </cellXfs>
  <cellStyles count="1">
    <cellStyle name="Normal" xfId="0" builtinId="0"/>
  </cellStyles>
  <dxfs count="27">
    <dxf>
      <numFmt numFmtId="34" formatCode="_-* #,##0.00\ &quot;€&quot;_-;\-* #,##0.00\ &quot;€&quot;_-;_-* &quot;-&quot;??\ &quot;€&quot;_-;_-@_-"/>
    </dxf>
    <dxf>
      <fill>
        <patternFill patternType="solid">
          <bgColor theme="3"/>
        </patternFill>
      </fill>
    </dxf>
    <dxf>
      <font>
        <color theme="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3"/>
        </patternFill>
      </fill>
    </dxf>
    <dxf>
      <font>
        <color theme="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3"/>
        </patternFill>
      </fill>
    </dxf>
    <dxf>
      <font>
        <color theme="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fill>
        <patternFill patternType="solid">
          <bgColor theme="3"/>
        </patternFill>
      </fill>
    </dxf>
    <dxf>
      <font>
        <color theme="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0"/>
      </font>
    </dxf>
    <dxf>
      <fill>
        <patternFill patternType="solid">
          <bgColor theme="3"/>
        </patternFill>
      </fill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64" formatCode="&quot;€&quot;#,##0.00_);[Red]\(&quot;€&quot;#,##0.00\)"/>
    </dxf>
    <dxf>
      <numFmt numFmtId="164" formatCode="&quot;€&quot;#,##0.00_);[Red]\(&quot;€&quot;#,##0.00\)"/>
    </dxf>
    <dxf>
      <numFmt numFmtId="164" formatCode="&quot;€&quot;#,##0.00_);[Red]\(&quot;€&quot;#,##0.00\)"/>
    </dxf>
    <dxf>
      <numFmt numFmtId="164" formatCode="&quot;€&quot;#,##0.00_);[Red]\(&quot;€&quot;#,##0.00\)"/>
    </dxf>
    <dxf>
      <numFmt numFmtId="22" formatCode="mmm\-yy"/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314325</xdr:colOff>
      <xdr:row>0</xdr:row>
      <xdr:rowOff>76200</xdr:rowOff>
    </xdr:from>
    <xdr:to>
      <xdr:col>3</xdr:col>
      <xdr:colOff>781050</xdr:colOff>
      <xdr:row>28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90675" y="76200"/>
              <a:ext cx="1828800" cy="4533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egrand" refreshedDate="41828.716708217595" createdVersion="4" refreshedVersion="4" minRefreshableVersion="3" recordCount="180">
  <cacheSource type="worksheet">
    <worksheetSource name="Tableau1"/>
  </cacheSource>
  <cacheFields count="7">
    <cacheField name="Année" numFmtId="0">
      <sharedItems containsSemiMixedTypes="0" containsString="0" containsNumber="1" containsInteger="1" minValue="2019" maxValue="2034" count="16">
        <n v="2019"/>
        <n v="2020"/>
        <n v="2021"/>
        <n v="2022"/>
        <n v="2023"/>
        <n v="2024"/>
        <n v="2025"/>
        <n v="2026"/>
        <n v="2027"/>
        <n v="2028"/>
        <n v="2029"/>
        <n v="2030"/>
        <n v="2031"/>
        <n v="2032"/>
        <n v="2033"/>
        <n v="2034"/>
      </sharedItems>
    </cacheField>
    <cacheField name="-" numFmtId="0">
      <sharedItems containsSemiMixedTypes="0" containsString="0" containsNumber="1" containsInteger="1" minValue="1" maxValue="180"/>
    </cacheField>
    <cacheField name="--" numFmtId="17">
      <sharedItems containsSemiMixedTypes="0" containsNonDate="0" containsDate="1" containsString="0" minDate="2019-06-01T00:00:00" maxDate="2034-05-02T00:00:00"/>
    </cacheField>
    <cacheField name="Mensualité" numFmtId="164">
      <sharedItems containsSemiMixedTypes="0" containsString="0" containsNumber="1" minValue="917.67216718866382" maxValue="917.67216718866382"/>
    </cacheField>
    <cacheField name="Intérêts" numFmtId="164">
      <sharedItems containsSemiMixedTypes="0" containsString="0" containsNumber="1" minValue="0.99306902301955358" maxValue="162.5"/>
    </cacheField>
    <cacheField name="Capital" numFmtId="164">
      <sharedItems containsSemiMixedTypes="0" containsString="0" containsNumber="1" minValue="755.17216718866382" maxValue="916.67909816564429"/>
    </cacheField>
    <cacheField name="CRD" numFmtId="164">
      <sharedItems containsSemiMixedTypes="0" containsString="0" containsNumber="1" minValue="6.2512981457985006E-9" maxValue="149244.8278328113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0">
  <r>
    <x v="0"/>
    <n v="1"/>
    <d v="2019-06-01T00:00:00"/>
    <n v="917.67216718866382"/>
    <n v="162.5"/>
    <n v="755.17216718866382"/>
    <n v="149244.82783281134"/>
  </r>
  <r>
    <x v="0"/>
    <n v="2"/>
    <d v="2019-07-01T00:00:00"/>
    <n v="917.67216718866382"/>
    <n v="161.68189681887893"/>
    <n v="755.99027036978487"/>
    <n v="148488.83756244156"/>
  </r>
  <r>
    <x v="0"/>
    <n v="3"/>
    <d v="2019-08-01T00:00:00"/>
    <n v="917.67216718866382"/>
    <n v="160.86290735931169"/>
    <n v="756.80925982935219"/>
    <n v="147732.02830261222"/>
  </r>
  <r>
    <x v="0"/>
    <n v="4"/>
    <d v="2019-09-01T00:00:00"/>
    <n v="917.67216718866382"/>
    <n v="160.04303066116321"/>
    <n v="757.62913652750058"/>
    <n v="146974.39916608471"/>
  </r>
  <r>
    <x v="0"/>
    <n v="5"/>
    <d v="2019-10-01T00:00:00"/>
    <n v="917.67216718866382"/>
    <n v="159.22226576325843"/>
    <n v="758.44990142540541"/>
    <n v="146215.94926465931"/>
  </r>
  <r>
    <x v="0"/>
    <n v="6"/>
    <d v="2019-11-01T00:00:00"/>
    <n v="917.67216718866382"/>
    <n v="158.40061170338092"/>
    <n v="759.27155548528287"/>
    <n v="145456.67770917402"/>
  </r>
  <r>
    <x v="0"/>
    <n v="7"/>
    <d v="2019-12-01T00:00:00"/>
    <n v="917.67216718866382"/>
    <n v="157.57806751827187"/>
    <n v="760.09409967039198"/>
    <n v="144696.58360950364"/>
  </r>
  <r>
    <x v="1"/>
    <n v="8"/>
    <d v="2020-01-01T00:00:00"/>
    <n v="917.67216718866382"/>
    <n v="156.75463224362895"/>
    <n v="760.91753494503484"/>
    <n v="143935.6660745586"/>
  </r>
  <r>
    <x v="1"/>
    <n v="9"/>
    <d v="2020-02-01T00:00:00"/>
    <n v="917.67216718866382"/>
    <n v="155.93030491410514"/>
    <n v="761.74186227455868"/>
    <n v="143173.92421228404"/>
  </r>
  <r>
    <x v="1"/>
    <n v="10"/>
    <d v="2020-03-01T00:00:00"/>
    <n v="917.67216718866382"/>
    <n v="155.10508456330771"/>
    <n v="762.56708262535608"/>
    <n v="142411.35712965869"/>
  </r>
  <r>
    <x v="1"/>
    <n v="11"/>
    <d v="2020-04-01T00:00:00"/>
    <n v="917.67216718866382"/>
    <n v="154.2789702237969"/>
    <n v="763.39319696486689"/>
    <n v="141647.96393269382"/>
  </r>
  <r>
    <x v="1"/>
    <n v="12"/>
    <d v="2020-05-01T00:00:00"/>
    <n v="917.67216718866382"/>
    <n v="153.45196092708497"/>
    <n v="764.22020626157882"/>
    <n v="140883.74372643224"/>
  </r>
  <r>
    <x v="1"/>
    <n v="13"/>
    <d v="2020-06-01T00:00:00"/>
    <n v="917.67216718866382"/>
    <n v="152.62405570363492"/>
    <n v="765.04811148502893"/>
    <n v="140118.69561494721"/>
  </r>
  <r>
    <x v="1"/>
    <n v="14"/>
    <d v="2020-07-01T00:00:00"/>
    <n v="917.67216718866382"/>
    <n v="151.79525358285949"/>
    <n v="765.87691360580436"/>
    <n v="139352.8187013414"/>
  </r>
  <r>
    <x v="1"/>
    <n v="15"/>
    <d v="2020-08-01T00:00:00"/>
    <n v="917.67216718866382"/>
    <n v="150.96555359311984"/>
    <n v="766.70661359554401"/>
    <n v="138586.11208774586"/>
  </r>
  <r>
    <x v="1"/>
    <n v="16"/>
    <d v="2020-09-01T00:00:00"/>
    <n v="917.67216718866382"/>
    <n v="150.13495476172469"/>
    <n v="767.53721242693916"/>
    <n v="137818.57487531891"/>
  </r>
  <r>
    <x v="1"/>
    <n v="17"/>
    <d v="2020-10-01T00:00:00"/>
    <n v="917.67216718866382"/>
    <n v="149.30345611492882"/>
    <n v="768.36871107373497"/>
    <n v="137050.20616424517"/>
  </r>
  <r>
    <x v="1"/>
    <n v="18"/>
    <d v="2020-11-01T00:00:00"/>
    <n v="917.67216718866382"/>
    <n v="148.47105667793227"/>
    <n v="769.2011105107315"/>
    <n v="136281.00505373444"/>
  </r>
  <r>
    <x v="1"/>
    <n v="19"/>
    <d v="2020-12-01T00:00:00"/>
    <n v="917.67216718866382"/>
    <n v="147.63775547487896"/>
    <n v="770.03441171378483"/>
    <n v="135510.97064202066"/>
  </r>
  <r>
    <x v="2"/>
    <n v="20"/>
    <d v="2021-01-01T00:00:00"/>
    <n v="917.67216718866382"/>
    <n v="146.80355152885571"/>
    <n v="770.86861565980814"/>
    <n v="134740.10202636087"/>
  </r>
  <r>
    <x v="2"/>
    <n v="21"/>
    <d v="2021-02-01T00:00:00"/>
    <n v="917.67216718866382"/>
    <n v="145.96844386189093"/>
    <n v="771.70372332677289"/>
    <n v="133968.3983030341"/>
  </r>
  <r>
    <x v="2"/>
    <n v="22"/>
    <d v="2021-03-01T00:00:00"/>
    <n v="917.67216718866382"/>
    <n v="145.13243149495361"/>
    <n v="772.53973569371021"/>
    <n v="133195.85856734039"/>
  </r>
  <r>
    <x v="2"/>
    <n v="23"/>
    <d v="2021-04-01T00:00:00"/>
    <n v="917.67216718866382"/>
    <n v="144.29551344795206"/>
    <n v="773.37665374071173"/>
    <n v="132422.48191359968"/>
  </r>
  <r>
    <x v="2"/>
    <n v="24"/>
    <d v="2021-05-01T00:00:00"/>
    <n v="917.67216718866382"/>
    <n v="143.45768873973299"/>
    <n v="774.21447844893078"/>
    <n v="131648.26743515074"/>
  </r>
  <r>
    <x v="2"/>
    <n v="25"/>
    <d v="2021-06-01T00:00:00"/>
    <n v="917.67216718866382"/>
    <n v="142.61895638807997"/>
    <n v="775.05321080058388"/>
    <n v="130873.21422435016"/>
  </r>
  <r>
    <x v="2"/>
    <n v="26"/>
    <d v="2021-07-01T00:00:00"/>
    <n v="917.67216718866382"/>
    <n v="141.77931540971267"/>
    <n v="775.89285177895113"/>
    <n v="130097.32137257121"/>
  </r>
  <r>
    <x v="2"/>
    <n v="27"/>
    <d v="2021-08-01T00:00:00"/>
    <n v="917.67216718866382"/>
    <n v="140.93876482028546"/>
    <n v="776.73340236837839"/>
    <n v="129320.58797020283"/>
  </r>
  <r>
    <x v="2"/>
    <n v="28"/>
    <d v="2021-09-01T00:00:00"/>
    <n v="917.67216718866382"/>
    <n v="140.09730363438641"/>
    <n v="777.57486355427739"/>
    <n v="128543.01310664855"/>
  </r>
  <r>
    <x v="2"/>
    <n v="29"/>
    <d v="2021-10-01T00:00:00"/>
    <n v="917.67216718866382"/>
    <n v="139.25493086553593"/>
    <n v="778.4172363231279"/>
    <n v="127764.59587032541"/>
  </r>
  <r>
    <x v="2"/>
    <n v="30"/>
    <d v="2021-11-01T00:00:00"/>
    <n v="917.67216718866382"/>
    <n v="138.41164552618585"/>
    <n v="779.26052166247791"/>
    <n v="126985.33534866293"/>
  </r>
  <r>
    <x v="2"/>
    <n v="31"/>
    <d v="2021-12-01T00:00:00"/>
    <n v="917.67216718866382"/>
    <n v="137.56744662771817"/>
    <n v="780.10472056094568"/>
    <n v="126205.23062810198"/>
  </r>
  <r>
    <x v="3"/>
    <n v="32"/>
    <d v="2022-01-01T00:00:00"/>
    <n v="917.67216718866382"/>
    <n v="136.72233318044383"/>
    <n v="780.94983400822002"/>
    <n v="125424.28079409376"/>
  </r>
  <r>
    <x v="3"/>
    <n v="33"/>
    <d v="2022-02-01T00:00:00"/>
    <n v="917.67216718866382"/>
    <n v="135.87630419360156"/>
    <n v="781.79586299506229"/>
    <n v="124642.4849310987"/>
  </r>
  <r>
    <x v="3"/>
    <n v="34"/>
    <d v="2022-03-01T00:00:00"/>
    <n v="917.67216718866382"/>
    <n v="135.02935867535692"/>
    <n v="782.64280851330693"/>
    <n v="123859.8421225854"/>
  </r>
  <r>
    <x v="3"/>
    <n v="35"/>
    <d v="2022-04-01T00:00:00"/>
    <n v="917.67216718866382"/>
    <n v="134.18149563280085"/>
    <n v="783.49067155586295"/>
    <n v="123076.35145102954"/>
  </r>
  <r>
    <x v="3"/>
    <n v="36"/>
    <d v="2022-05-01T00:00:00"/>
    <n v="917.67216718866382"/>
    <n v="133.33271407194866"/>
    <n v="784.33945311671516"/>
    <n v="122292.01199791282"/>
  </r>
  <r>
    <x v="3"/>
    <n v="37"/>
    <d v="2022-06-01T00:00:00"/>
    <n v="917.67216718866382"/>
    <n v="132.48301299773888"/>
    <n v="785.18915419092491"/>
    <n v="121506.82284372189"/>
  </r>
  <r>
    <x v="3"/>
    <n v="38"/>
    <d v="2022-07-01T00:00:00"/>
    <n v="917.67216718866382"/>
    <n v="131.63239141403204"/>
    <n v="786.03977577463183"/>
    <n v="120720.78306794727"/>
  </r>
  <r>
    <x v="3"/>
    <n v="39"/>
    <d v="2022-08-01T00:00:00"/>
    <n v="917.67216718866382"/>
    <n v="130.78084832360955"/>
    <n v="786.89131886505425"/>
    <n v="119933.89174908222"/>
  </r>
  <r>
    <x v="3"/>
    <n v="40"/>
    <d v="2022-09-01T00:00:00"/>
    <n v="917.67216718866382"/>
    <n v="129.92838272817241"/>
    <n v="787.74378446049138"/>
    <n v="119146.14796462173"/>
  </r>
  <r>
    <x v="3"/>
    <n v="41"/>
    <d v="2022-10-01T00:00:00"/>
    <n v="917.67216718866382"/>
    <n v="129.0749936283402"/>
    <n v="788.59717356032365"/>
    <n v="118357.55079106141"/>
  </r>
  <r>
    <x v="3"/>
    <n v="42"/>
    <d v="2022-11-01T00:00:00"/>
    <n v="917.67216718866382"/>
    <n v="128.22068002364986"/>
    <n v="789.45148716501399"/>
    <n v="117568.09930389639"/>
  </r>
  <r>
    <x v="3"/>
    <n v="43"/>
    <d v="2022-12-01T00:00:00"/>
    <n v="917.67216718866382"/>
    <n v="127.36544091255443"/>
    <n v="790.30672627610943"/>
    <n v="116777.79257762029"/>
  </r>
  <r>
    <x v="4"/>
    <n v="44"/>
    <d v="2023-01-01T00:00:00"/>
    <n v="917.67216718866382"/>
    <n v="126.50927529242198"/>
    <n v="791.16289189624183"/>
    <n v="115986.62968572405"/>
  </r>
  <r>
    <x v="4"/>
    <n v="45"/>
    <d v="2023-02-01T00:00:00"/>
    <n v="917.67216718866382"/>
    <n v="125.65218215953439"/>
    <n v="792.01998502912943"/>
    <n v="115194.60970069493"/>
  </r>
  <r>
    <x v="4"/>
    <n v="46"/>
    <d v="2023-03-01T00:00:00"/>
    <n v="917.67216718866382"/>
    <n v="124.79416050908617"/>
    <n v="792.87800667957765"/>
    <n v="114401.73169401535"/>
  </r>
  <r>
    <x v="4"/>
    <n v="47"/>
    <d v="2023-04-01T00:00:00"/>
    <n v="917.67216718866382"/>
    <n v="123.93520933518329"/>
    <n v="793.73695785348059"/>
    <n v="113607.99473616187"/>
  </r>
  <r>
    <x v="4"/>
    <n v="48"/>
    <d v="2023-05-01T00:00:00"/>
    <n v="917.67216718866382"/>
    <n v="123.07532763084203"/>
    <n v="794.5968395578218"/>
    <n v="112813.39789660404"/>
  </r>
  <r>
    <x v="4"/>
    <n v="49"/>
    <d v="2023-06-01T00:00:00"/>
    <n v="917.67216718866382"/>
    <n v="122.21451438798771"/>
    <n v="795.4576528006761"/>
    <n v="112017.94024380337"/>
  </r>
  <r>
    <x v="4"/>
    <n v="50"/>
    <d v="2023-07-01T00:00:00"/>
    <n v="917.67216718866382"/>
    <n v="121.35276859745365"/>
    <n v="796.31939859121019"/>
    <n v="111221.62084521216"/>
  </r>
  <r>
    <x v="4"/>
    <n v="51"/>
    <d v="2023-08-01T00:00:00"/>
    <n v="917.67216718866382"/>
    <n v="120.49008924897983"/>
    <n v="797.18207793968395"/>
    <n v="110424.43876727248"/>
  </r>
  <r>
    <x v="4"/>
    <n v="52"/>
    <d v="2023-09-01T00:00:00"/>
    <n v="917.67216718866382"/>
    <n v="119.62647533121185"/>
    <n v="798.04569185745197"/>
    <n v="109626.39307541504"/>
  </r>
  <r>
    <x v="4"/>
    <n v="53"/>
    <d v="2023-10-01T00:00:00"/>
    <n v="917.67216718866382"/>
    <n v="118.76192583169961"/>
    <n v="798.91024135696421"/>
    <n v="108827.48283405807"/>
  </r>
  <r>
    <x v="4"/>
    <n v="54"/>
    <d v="2023-11-01T00:00:00"/>
    <n v="917.67216718866382"/>
    <n v="117.89643973689624"/>
    <n v="799.77572745176758"/>
    <n v="108027.70710660631"/>
  </r>
  <r>
    <x v="4"/>
    <n v="55"/>
    <d v="2023-12-01T00:00:00"/>
    <n v="917.67216718866382"/>
    <n v="117.03001603215682"/>
    <n v="800.642151156507"/>
    <n v="107227.06495544979"/>
  </r>
  <r>
    <x v="5"/>
    <n v="56"/>
    <d v="2024-01-01T00:00:00"/>
    <n v="917.67216718866382"/>
    <n v="116.16265370173727"/>
    <n v="801.50951348692661"/>
    <n v="106425.55544196286"/>
  </r>
  <r>
    <x v="5"/>
    <n v="57"/>
    <d v="2024-02-01T00:00:00"/>
    <n v="917.67216718866382"/>
    <n v="115.2943517287931"/>
    <n v="802.3778154598707"/>
    <n v="105623.17762650299"/>
  </r>
  <r>
    <x v="5"/>
    <n v="58"/>
    <d v="2024-03-01T00:00:00"/>
    <n v="917.67216718866382"/>
    <n v="114.42510909537823"/>
    <n v="803.24705809328555"/>
    <n v="104819.93056840971"/>
  </r>
  <r>
    <x v="5"/>
    <n v="59"/>
    <d v="2024-04-01T00:00:00"/>
    <n v="917.67216718866382"/>
    <n v="113.55492478244383"/>
    <n v="804.11724240621993"/>
    <n v="104015.81332600348"/>
  </r>
  <r>
    <x v="5"/>
    <n v="60"/>
    <d v="2024-05-01T00:00:00"/>
    <n v="917.67216718866382"/>
    <n v="112.6837977698371"/>
    <n v="804.98836941882678"/>
    <n v="103210.82495658465"/>
  </r>
  <r>
    <x v="5"/>
    <n v="61"/>
    <d v="2024-06-01T00:00:00"/>
    <n v="917.67216718866382"/>
    <n v="111.81172703630004"/>
    <n v="805.86044015236382"/>
    <n v="102404.96451643229"/>
  </r>
  <r>
    <x v="5"/>
    <n v="62"/>
    <d v="2024-07-01T00:00:00"/>
    <n v="917.67216718866382"/>
    <n v="110.9387115594683"/>
    <n v="806.73345562919553"/>
    <n v="101598.2310608031"/>
  </r>
  <r>
    <x v="5"/>
    <n v="63"/>
    <d v="2024-08-01T00:00:00"/>
    <n v="917.67216718866382"/>
    <n v="110.06475031587001"/>
    <n v="807.60741687279381"/>
    <n v="100790.6236439303"/>
  </r>
  <r>
    <x v="5"/>
    <n v="64"/>
    <d v="2024-09-01T00:00:00"/>
    <n v="917.67216718866382"/>
    <n v="109.18984228092449"/>
    <n v="808.48232490773933"/>
    <n v="99982.141319022558"/>
  </r>
  <r>
    <x v="5"/>
    <n v="65"/>
    <d v="2024-10-01T00:00:00"/>
    <n v="917.67216718866382"/>
    <n v="108.31398642894111"/>
    <n v="809.3581807597227"/>
    <n v="99172.783138262836"/>
  </r>
  <r>
    <x v="5"/>
    <n v="66"/>
    <d v="2024-11-01T00:00:00"/>
    <n v="917.67216718866382"/>
    <n v="107.43718173311807"/>
    <n v="810.23498545554571"/>
    <n v="98362.548152807285"/>
  </r>
  <r>
    <x v="5"/>
    <n v="67"/>
    <d v="2024-12-01T00:00:00"/>
    <n v="917.67216718866382"/>
    <n v="106.55942716554121"/>
    <n v="811.11274002312257"/>
    <n v="97551.435412784165"/>
  </r>
  <r>
    <x v="6"/>
    <n v="68"/>
    <d v="2025-01-01T00:00:00"/>
    <n v="917.67216718866382"/>
    <n v="105.68072169718283"/>
    <n v="811.99144549148104"/>
    <n v="96739.443967292682"/>
  </r>
  <r>
    <x v="6"/>
    <n v="69"/>
    <d v="2025-02-01T00:00:00"/>
    <n v="917.67216718866382"/>
    <n v="104.8010642979004"/>
    <n v="812.87110289076338"/>
    <n v="95926.572864401925"/>
  </r>
  <r>
    <x v="6"/>
    <n v="70"/>
    <d v="2025-03-01T00:00:00"/>
    <n v="917.67216718866382"/>
    <n v="103.92045393643542"/>
    <n v="813.75171325222846"/>
    <n v="95112.821151149692"/>
  </r>
  <r>
    <x v="6"/>
    <n v="71"/>
    <d v="2025-04-01T00:00:00"/>
    <n v="917.67216718866382"/>
    <n v="103.03888958041216"/>
    <n v="814.63327760825166"/>
    <n v="94298.187873541436"/>
  </r>
  <r>
    <x v="6"/>
    <n v="72"/>
    <d v="2025-05-01T00:00:00"/>
    <n v="917.67216718866382"/>
    <n v="102.15637019633654"/>
    <n v="815.5157969923273"/>
    <n v="93482.672076549105"/>
  </r>
  <r>
    <x v="6"/>
    <n v="73"/>
    <d v="2025-06-01T00:00:00"/>
    <n v="917.67216718866382"/>
    <n v="101.27289474959485"/>
    <n v="816.39927243906891"/>
    <n v="92666.272804110034"/>
  </r>
  <r>
    <x v="6"/>
    <n v="74"/>
    <d v="2025-07-01T00:00:00"/>
    <n v="917.67216718866382"/>
    <n v="100.38846220445254"/>
    <n v="817.28370498421123"/>
    <n v="91848.989099125829"/>
  </r>
  <r>
    <x v="6"/>
    <n v="75"/>
    <d v="2025-08-01T00:00:00"/>
    <n v="917.67216718866382"/>
    <n v="99.503071524052984"/>
    <n v="818.16909566461084"/>
    <n v="91030.820003461224"/>
  </r>
  <r>
    <x v="6"/>
    <n v="76"/>
    <d v="2025-09-01T00:00:00"/>
    <n v="917.67216718866382"/>
    <n v="98.616721670416325"/>
    <n v="819.05544551824755"/>
    <n v="90211.764557942981"/>
  </r>
  <r>
    <x v="6"/>
    <n v="77"/>
    <d v="2025-10-01T00:00:00"/>
    <n v="917.67216718866382"/>
    <n v="97.729411604438226"/>
    <n v="819.94275558422555"/>
    <n v="89391.821802358754"/>
  </r>
  <r>
    <x v="6"/>
    <n v="78"/>
    <d v="2025-11-01T00:00:00"/>
    <n v="917.67216718866382"/>
    <n v="96.841140285888642"/>
    <n v="820.83102690277519"/>
    <n v="88570.990775455983"/>
  </r>
  <r>
    <x v="6"/>
    <n v="79"/>
    <d v="2025-12-01T00:00:00"/>
    <n v="917.67216718866382"/>
    <n v="95.951906673410647"/>
    <n v="821.72026051525313"/>
    <n v="87749.270514940727"/>
  </r>
  <r>
    <x v="7"/>
    <n v="80"/>
    <d v="2026-01-01T00:00:00"/>
    <n v="917.67216718866382"/>
    <n v="95.061709724519119"/>
    <n v="822.6104574641447"/>
    <n v="86926.660057476576"/>
  </r>
  <r>
    <x v="7"/>
    <n v="81"/>
    <d v="2026-02-01T00:00:00"/>
    <n v="917.67216718866382"/>
    <n v="94.170548395599624"/>
    <n v="823.50161879306415"/>
    <n v="86103.158438683517"/>
  </r>
  <r>
    <x v="7"/>
    <n v="82"/>
    <d v="2026-03-01T00:00:00"/>
    <n v="917.67216718866382"/>
    <n v="93.27842164190713"/>
    <n v="824.39374554675669"/>
    <n v="85278.764693136764"/>
  </r>
  <r>
    <x v="7"/>
    <n v="83"/>
    <d v="2026-04-01T00:00:00"/>
    <n v="917.67216718866382"/>
    <n v="92.385328417564821"/>
    <n v="825.28683877109904"/>
    <n v="84453.477854365658"/>
  </r>
  <r>
    <x v="7"/>
    <n v="84"/>
    <d v="2026-05-01T00:00:00"/>
    <n v="917.67216718866382"/>
    <n v="91.491267675562781"/>
    <n v="826.18089951310105"/>
    <n v="83627.296954852558"/>
  </r>
  <r>
    <x v="7"/>
    <n v="85"/>
    <d v="2026-06-01T00:00:00"/>
    <n v="917.67216718866382"/>
    <n v="90.596238367756939"/>
    <n v="827.07592882090694"/>
    <n v="82800.22102603165"/>
  </r>
  <r>
    <x v="7"/>
    <n v="86"/>
    <d v="2026-07-01T00:00:00"/>
    <n v="917.67216718866382"/>
    <n v="89.70023944486762"/>
    <n v="827.97192774379619"/>
    <n v="81972.249098287852"/>
  </r>
  <r>
    <x v="7"/>
    <n v="87"/>
    <d v="2026-08-01T00:00:00"/>
    <n v="917.67216718866382"/>
    <n v="88.803269856478494"/>
    <n v="828.86889733218527"/>
    <n v="81143.380200955668"/>
  </r>
  <r>
    <x v="7"/>
    <n v="88"/>
    <d v="2026-09-01T00:00:00"/>
    <n v="917.67216718866382"/>
    <n v="87.905328551035311"/>
    <n v="829.76683863762855"/>
    <n v="80313.613362318036"/>
  </r>
  <r>
    <x v="7"/>
    <n v="89"/>
    <d v="2026-10-01T00:00:00"/>
    <n v="917.67216718866382"/>
    <n v="87.006414475844522"/>
    <n v="830.66575271281931"/>
    <n v="79482.947609605209"/>
  </r>
  <r>
    <x v="7"/>
    <n v="90"/>
    <d v="2026-11-01T00:00:00"/>
    <n v="917.67216718866382"/>
    <n v="86.106526577072302"/>
    <n v="831.56564061159156"/>
    <n v="78651.381968993621"/>
  </r>
  <r>
    <x v="7"/>
    <n v="91"/>
    <d v="2026-12-01T00:00:00"/>
    <n v="917.67216718866382"/>
    <n v="85.205663799743078"/>
    <n v="832.46650338892073"/>
    <n v="77818.915465604703"/>
  </r>
  <r>
    <x v="8"/>
    <n v="92"/>
    <d v="2027-01-01T00:00:00"/>
    <n v="917.67216718866382"/>
    <n v="84.303825087738417"/>
    <n v="833.36834210092536"/>
    <n v="76985.547123503784"/>
  </r>
  <r>
    <x v="8"/>
    <n v="93"/>
    <d v="2027-02-01T00:00:00"/>
    <n v="917.67216718866382"/>
    <n v="83.401009383795767"/>
    <n v="834.27115780486804"/>
    <n v="76151.275965698922"/>
  </r>
  <r>
    <x v="8"/>
    <n v="94"/>
    <d v="2027-03-01T00:00:00"/>
    <n v="917.67216718866382"/>
    <n v="82.497215629507153"/>
    <n v="835.17495155915663"/>
    <n v="75316.101014139771"/>
  </r>
  <r>
    <x v="8"/>
    <n v="95"/>
    <d v="2027-04-01T00:00:00"/>
    <n v="917.67216718866382"/>
    <n v="81.592442765318083"/>
    <n v="836.07972442334574"/>
    <n v="74480.021289716431"/>
  </r>
  <r>
    <x v="8"/>
    <n v="96"/>
    <d v="2027-05-01T00:00:00"/>
    <n v="917.67216718866382"/>
    <n v="80.686689730526126"/>
    <n v="836.98547745813767"/>
    <n v="73643.035812258298"/>
  </r>
  <r>
    <x v="8"/>
    <n v="97"/>
    <d v="2027-06-01T00:00:00"/>
    <n v="917.67216718866382"/>
    <n v="79.779955463279819"/>
    <n v="837.89221172538396"/>
    <n v="72805.143600532916"/>
  </r>
  <r>
    <x v="8"/>
    <n v="98"/>
    <d v="2027-07-01T00:00:00"/>
    <n v="917.67216718866382"/>
    <n v="78.872238900577329"/>
    <n v="838.79992828808645"/>
    <n v="71966.343672244824"/>
  </r>
  <r>
    <x v="8"/>
    <n v="99"/>
    <d v="2027-08-01T00:00:00"/>
    <n v="917.67216718866382"/>
    <n v="77.96353897826522"/>
    <n v="839.70862821039862"/>
    <n v="71126.635044034425"/>
  </r>
  <r>
    <x v="8"/>
    <n v="100"/>
    <d v="2027-09-01T00:00:00"/>
    <n v="917.67216718866382"/>
    <n v="77.053854631037282"/>
    <n v="840.6183125576265"/>
    <n v="70286.016731476804"/>
  </r>
  <r>
    <x v="8"/>
    <n v="101"/>
    <d v="2027-10-01T00:00:00"/>
    <n v="917.67216718866382"/>
    <n v="76.143184792433203"/>
    <n v="841.52898239623062"/>
    <n v="69444.487749080567"/>
  </r>
  <r>
    <x v="8"/>
    <n v="102"/>
    <d v="2027-11-01T00:00:00"/>
    <n v="917.67216718866382"/>
    <n v="75.23152839483727"/>
    <n v="842.44063879382657"/>
    <n v="68602.047110286745"/>
  </r>
  <r>
    <x v="8"/>
    <n v="103"/>
    <d v="2027-12-01T00:00:00"/>
    <n v="917.67216718866382"/>
    <n v="74.318884369477303"/>
    <n v="843.35328281918646"/>
    <n v="67758.693827467563"/>
  </r>
  <r>
    <x v="9"/>
    <n v="104"/>
    <d v="2028-01-01T00:00:00"/>
    <n v="917.67216718866382"/>
    <n v="73.405251646423196"/>
    <n v="844.26691554224067"/>
    <n v="66914.426911925329"/>
  </r>
  <r>
    <x v="9"/>
    <n v="105"/>
    <d v="2028-02-01T00:00:00"/>
    <n v="917.67216718866382"/>
    <n v="72.490629154585761"/>
    <n v="845.18153803407802"/>
    <n v="66069.245373891245"/>
  </r>
  <r>
    <x v="9"/>
    <n v="106"/>
    <d v="2028-03-01T00:00:00"/>
    <n v="917.67216718866382"/>
    <n v="71.57501582171551"/>
    <n v="846.09715136694831"/>
    <n v="65223.148222524294"/>
  </r>
  <r>
    <x v="9"/>
    <n v="107"/>
    <d v="2028-04-01T00:00:00"/>
    <n v="917.67216718866382"/>
    <n v="70.658410574401316"/>
    <n v="847.01375661426255"/>
    <n v="64376.134465910029"/>
  </r>
  <r>
    <x v="9"/>
    <n v="108"/>
    <d v="2028-05-01T00:00:00"/>
    <n v="917.67216718866382"/>
    <n v="69.74081233806919"/>
    <n v="847.93135485059463"/>
    <n v="63528.203111059433"/>
  </r>
  <r>
    <x v="9"/>
    <n v="109"/>
    <d v="2028-06-01T00:00:00"/>
    <n v="917.67216718866382"/>
    <n v="68.822220036981051"/>
    <n v="848.84994715168273"/>
    <n v="62679.353163907748"/>
  </r>
  <r>
    <x v="9"/>
    <n v="110"/>
    <d v="2028-07-01T00:00:00"/>
    <n v="917.67216718866382"/>
    <n v="67.902632594233395"/>
    <n v="849.76953459443041"/>
    <n v="61829.583629313318"/>
  </r>
  <r>
    <x v="9"/>
    <n v="111"/>
    <d v="2028-08-01T00:00:00"/>
    <n v="917.67216718866382"/>
    <n v="66.982048931756097"/>
    <n v="850.69011825690768"/>
    <n v="60978.893511056413"/>
  </r>
  <r>
    <x v="9"/>
    <n v="112"/>
    <d v="2028-09-01T00:00:00"/>
    <n v="917.67216718866382"/>
    <n v="66.060467970311109"/>
    <n v="851.61169921835267"/>
    <n v="60127.28181183806"/>
  </r>
  <r>
    <x v="9"/>
    <n v="113"/>
    <d v="2028-10-01T00:00:00"/>
    <n v="917.67216718866382"/>
    <n v="65.137888629491229"/>
    <n v="852.53427855917255"/>
    <n v="59274.747533278889"/>
  </r>
  <r>
    <x v="9"/>
    <n v="114"/>
    <d v="2028-11-01T00:00:00"/>
    <n v="917.67216718866382"/>
    <n v="64.214309827718793"/>
    <n v="853.45785736094501"/>
    <n v="58421.289675917942"/>
  </r>
  <r>
    <x v="9"/>
    <n v="115"/>
    <d v="2028-12-01T00:00:00"/>
    <n v="917.67216718866382"/>
    <n v="63.289730482244437"/>
    <n v="854.38243670641941"/>
    <n v="57566.907239211519"/>
  </r>
  <r>
    <x v="10"/>
    <n v="116"/>
    <d v="2029-01-01T00:00:00"/>
    <n v="917.67216718866382"/>
    <n v="62.364149509145811"/>
    <n v="855.308017679518"/>
    <n v="56711.599221532"/>
  </r>
  <r>
    <x v="10"/>
    <n v="117"/>
    <d v="2029-02-01T00:00:00"/>
    <n v="917.67216718866382"/>
    <n v="61.437565823326331"/>
    <n v="856.23460136533754"/>
    <n v="55855.364620166663"/>
  </r>
  <r>
    <x v="10"/>
    <n v="118"/>
    <d v="2029-03-01T00:00:00"/>
    <n v="917.67216718866382"/>
    <n v="60.509978338513882"/>
    <n v="857.16218885014996"/>
    <n v="54998.202431316517"/>
  </r>
  <r>
    <x v="10"/>
    <n v="119"/>
    <d v="2029-04-01T00:00:00"/>
    <n v="917.67216718866382"/>
    <n v="59.581385967259557"/>
    <n v="858.09078122140431"/>
    <n v="54140.11165009511"/>
  </r>
  <r>
    <x v="10"/>
    <n v="120"/>
    <d v="2029-05-01T00:00:00"/>
    <n v="917.67216718866382"/>
    <n v="58.651787620936368"/>
    <n v="859.02037956772745"/>
    <n v="53281.09127052738"/>
  </r>
  <r>
    <x v="10"/>
    <n v="121"/>
    <d v="2029-06-01T00:00:00"/>
    <n v="917.67216718866382"/>
    <n v="57.721182209737997"/>
    <n v="859.95098497892582"/>
    <n v="52421.140285548456"/>
  </r>
  <r>
    <x v="10"/>
    <n v="122"/>
    <d v="2029-07-01T00:00:00"/>
    <n v="917.67216718866382"/>
    <n v="56.789568642677494"/>
    <n v="860.8825985459863"/>
    <n v="51560.257687002471"/>
  </r>
  <r>
    <x v="10"/>
    <n v="123"/>
    <d v="2029-08-01T00:00:00"/>
    <n v="917.67216718866382"/>
    <n v="55.85694582758601"/>
    <n v="861.81522136107776"/>
    <n v="50698.44246564139"/>
  </r>
  <r>
    <x v="10"/>
    <n v="124"/>
    <d v="2029-09-01T00:00:00"/>
    <n v="917.67216718866382"/>
    <n v="54.92331267111151"/>
    <n v="862.74885451755233"/>
    <n v="49835.693611123839"/>
  </r>
  <r>
    <x v="10"/>
    <n v="125"/>
    <d v="2029-10-01T00:00:00"/>
    <n v="917.67216718866382"/>
    <n v="53.988668078717488"/>
    <n v="863.6834991099463"/>
    <n v="48972.010112013893"/>
  </r>
  <r>
    <x v="10"/>
    <n v="126"/>
    <d v="2029-11-01T00:00:00"/>
    <n v="917.67216718866382"/>
    <n v="53.053010954681717"/>
    <n v="864.61915623398215"/>
    <n v="48107.390955779912"/>
  </r>
  <r>
    <x v="10"/>
    <n v="127"/>
    <d v="2029-12-01T00:00:00"/>
    <n v="917.67216718866382"/>
    <n v="52.116340202094904"/>
    <n v="865.55582698656895"/>
    <n v="47241.83512879334"/>
  </r>
  <r>
    <x v="11"/>
    <n v="128"/>
    <d v="2030-01-01T00:00:00"/>
    <n v="917.67216718866382"/>
    <n v="51.178654722859449"/>
    <n v="866.49351246580432"/>
    <n v="46375.341616327532"/>
  </r>
  <r>
    <x v="11"/>
    <n v="129"/>
    <d v="2030-02-01T00:00:00"/>
    <n v="917.67216718866382"/>
    <n v="50.239953417688156"/>
    <n v="867.43221377097564"/>
    <n v="45507.909402556557"/>
  </r>
  <r>
    <x v="11"/>
    <n v="130"/>
    <d v="2030-03-01T00:00:00"/>
    <n v="917.67216718866382"/>
    <n v="49.300235186102931"/>
    <n v="868.37193200256092"/>
    <n v="44639.537470553994"/>
  </r>
  <r>
    <x v="11"/>
    <n v="131"/>
    <d v="2030-04-01T00:00:00"/>
    <n v="917.67216718866382"/>
    <n v="48.359498926433496"/>
    <n v="869.31266826223032"/>
    <n v="43770.224802291763"/>
  </r>
  <r>
    <x v="11"/>
    <n v="132"/>
    <d v="2030-05-01T00:00:00"/>
    <n v="917.67216718866382"/>
    <n v="47.417743535816072"/>
    <n v="870.25442365284778"/>
    <n v="42899.970378638915"/>
  </r>
  <r>
    <x v="11"/>
    <n v="133"/>
    <d v="2030-06-01T00:00:00"/>
    <n v="917.67216718866382"/>
    <n v="46.474967910192156"/>
    <n v="871.19719927847166"/>
    <n v="42028.77317936044"/>
  </r>
  <r>
    <x v="11"/>
    <n v="134"/>
    <d v="2030-07-01T00:00:00"/>
    <n v="917.67216718866382"/>
    <n v="45.531170944307142"/>
    <n v="872.14099624435664"/>
    <n v="41156.632183116082"/>
  </r>
  <r>
    <x v="11"/>
    <n v="135"/>
    <d v="2030-08-01T00:00:00"/>
    <n v="917.67216718866382"/>
    <n v="44.586351531709084"/>
    <n v="873.08581565695476"/>
    <n v="40283.54636745913"/>
  </r>
  <r>
    <x v="11"/>
    <n v="136"/>
    <d v="2030-09-01T00:00:00"/>
    <n v="917.67216718866382"/>
    <n v="43.640508564747392"/>
    <n v="874.03165862391643"/>
    <n v="39409.514708835217"/>
  </r>
  <r>
    <x v="11"/>
    <n v="137"/>
    <d v="2030-10-01T00:00:00"/>
    <n v="917.67216718866382"/>
    <n v="42.693640934571484"/>
    <n v="874.97852625409234"/>
    <n v="38534.536182581127"/>
  </r>
  <r>
    <x v="11"/>
    <n v="138"/>
    <d v="2030-11-01T00:00:00"/>
    <n v="917.67216718866382"/>
    <n v="41.745747531129552"/>
    <n v="875.92641965753432"/>
    <n v="37658.609762923596"/>
  </r>
  <r>
    <x v="11"/>
    <n v="139"/>
    <d v="2030-12-01T00:00:00"/>
    <n v="917.67216718866382"/>
    <n v="40.796827243167229"/>
    <n v="876.87533994549653"/>
    <n v="36781.734422978101"/>
  </r>
  <r>
    <x v="12"/>
    <n v="140"/>
    <d v="2031-01-01T00:00:00"/>
    <n v="917.67216718866382"/>
    <n v="39.846878958226277"/>
    <n v="877.82528823043754"/>
    <n v="35903.909134747664"/>
  </r>
  <r>
    <x v="12"/>
    <n v="141"/>
    <d v="2031-02-01T00:00:00"/>
    <n v="917.67216718866382"/>
    <n v="38.895901562643303"/>
    <n v="878.77626562602052"/>
    <n v="35025.13286912164"/>
  </r>
  <r>
    <x v="12"/>
    <n v="142"/>
    <d v="2031-03-01T00:00:00"/>
    <n v="917.67216718866382"/>
    <n v="37.943893941548446"/>
    <n v="879.72827324711534"/>
    <n v="34145.404595874526"/>
  </r>
  <r>
    <x v="12"/>
    <n v="143"/>
    <d v="2031-04-01T00:00:00"/>
    <n v="917.67216718866382"/>
    <n v="36.990854978864071"/>
    <n v="880.68131220979978"/>
    <n v="33264.723283664724"/>
  </r>
  <r>
    <x v="12"/>
    <n v="144"/>
    <d v="2031-05-01T00:00:00"/>
    <n v="917.67216718866382"/>
    <n v="36.036783557303451"/>
    <n v="881.63538363136036"/>
    <n v="32383.087900033363"/>
  </r>
  <r>
    <x v="12"/>
    <n v="145"/>
    <d v="2031-06-01T00:00:00"/>
    <n v="917.67216718866382"/>
    <n v="35.081678558369475"/>
    <n v="882.59048863029432"/>
    <n v="31500.497411403067"/>
  </r>
  <r>
    <x v="12"/>
    <n v="146"/>
    <d v="2031-07-01T00:00:00"/>
    <n v="917.67216718866382"/>
    <n v="34.125538862353316"/>
    <n v="883.5466283263105"/>
    <n v="30616.950783076754"/>
  </r>
  <r>
    <x v="12"/>
    <n v="147"/>
    <d v="2031-08-01T00:00:00"/>
    <n v="917.67216718866382"/>
    <n v="33.168363348333152"/>
    <n v="884.50380384033065"/>
    <n v="29732.446979236425"/>
  </r>
  <r>
    <x v="12"/>
    <n v="148"/>
    <d v="2031-09-01T00:00:00"/>
    <n v="917.67216718866382"/>
    <n v="32.210150894172791"/>
    <n v="885.46201629449104"/>
    <n v="28846.984962941933"/>
  </r>
  <r>
    <x v="12"/>
    <n v="149"/>
    <d v="2031-10-01T00:00:00"/>
    <n v="917.67216718866382"/>
    <n v="31.250900376520423"/>
    <n v="886.42126681214336"/>
    <n v="27960.56369612979"/>
  </r>
  <r>
    <x v="12"/>
    <n v="150"/>
    <d v="2031-11-01T00:00:00"/>
    <n v="917.67216718866382"/>
    <n v="30.290610670807268"/>
    <n v="887.38155651785655"/>
    <n v="27073.182139611934"/>
  </r>
  <r>
    <x v="12"/>
    <n v="151"/>
    <d v="2031-12-01T00:00:00"/>
    <n v="917.67216718866382"/>
    <n v="29.329280651246261"/>
    <n v="888.3428865374176"/>
    <n v="26184.839253074515"/>
  </r>
  <r>
    <x v="13"/>
    <n v="152"/>
    <d v="2032-01-01T00:00:00"/>
    <n v="917.67216718866382"/>
    <n v="28.366909190830725"/>
    <n v="889.30525799783311"/>
    <n v="25295.533995076683"/>
  </r>
  <r>
    <x v="13"/>
    <n v="153"/>
    <d v="2032-02-01T00:00:00"/>
    <n v="917.67216718866382"/>
    <n v="27.403495161333073"/>
    <n v="890.26867202733069"/>
    <n v="24405.265323049352"/>
  </r>
  <r>
    <x v="13"/>
    <n v="154"/>
    <d v="2032-03-01T00:00:00"/>
    <n v="917.67216718866382"/>
    <n v="26.439037433303465"/>
    <n v="891.23312975536032"/>
    <n v="23514.032193293991"/>
  </r>
  <r>
    <x v="13"/>
    <n v="155"/>
    <d v="2032-04-01T00:00:00"/>
    <n v="917.67216718866382"/>
    <n v="25.473534876068488"/>
    <n v="892.19863231259535"/>
    <n v="22621.833560981395"/>
  </r>
  <r>
    <x v="13"/>
    <n v="156"/>
    <d v="2032-05-01T00:00:00"/>
    <n v="917.67216718866382"/>
    <n v="24.506986357729843"/>
    <n v="893.16518083093399"/>
    <n v="21728.668380150462"/>
  </r>
  <r>
    <x v="13"/>
    <n v="157"/>
    <d v="2032-06-01T00:00:00"/>
    <n v="917.67216718866382"/>
    <n v="23.539390745163001"/>
    <n v="894.1327764435008"/>
    <n v="20834.535603706961"/>
  </r>
  <r>
    <x v="13"/>
    <n v="158"/>
    <d v="2032-07-01T00:00:00"/>
    <n v="917.67216718866382"/>
    <n v="22.570746904015873"/>
    <n v="895.10142028464793"/>
    <n v="19939.434183422312"/>
  </r>
  <r>
    <x v="13"/>
    <n v="159"/>
    <d v="2032-08-01T00:00:00"/>
    <n v="917.67216718866382"/>
    <n v="21.601053698707503"/>
    <n v="896.07111348995636"/>
    <n v="19043.363069932355"/>
  </r>
  <r>
    <x v="13"/>
    <n v="160"/>
    <d v="2032-09-01T00:00:00"/>
    <n v="917.67216718866382"/>
    <n v="20.630309992426717"/>
    <n v="897.04185719623706"/>
    <n v="18146.321212736118"/>
  </r>
  <r>
    <x v="13"/>
    <n v="161"/>
    <d v="2032-10-01T00:00:00"/>
    <n v="917.67216718866382"/>
    <n v="19.658514647130794"/>
    <n v="898.01365254153302"/>
    <n v="17248.307560194586"/>
  </r>
  <r>
    <x v="13"/>
    <n v="162"/>
    <d v="2032-11-01T00:00:00"/>
    <n v="917.67216718866382"/>
    <n v="18.685666523544132"/>
    <n v="898.98650066511971"/>
    <n v="16349.321059529466"/>
  </r>
  <r>
    <x v="13"/>
    <n v="163"/>
    <d v="2032-12-01T00:00:00"/>
    <n v="917.67216718866382"/>
    <n v="17.711764481156923"/>
    <n v="899.96040270750689"/>
    <n v="15449.360656821958"/>
  </r>
  <r>
    <x v="14"/>
    <n v="164"/>
    <d v="2033-01-01T00:00:00"/>
    <n v="917.67216718866382"/>
    <n v="16.736807378223787"/>
    <n v="900.93535981043999"/>
    <n v="14548.425297011518"/>
  </r>
  <r>
    <x v="14"/>
    <n v="165"/>
    <d v="2033-02-01T00:00:00"/>
    <n v="917.67216718866382"/>
    <n v="15.760794071762476"/>
    <n v="901.91137311690136"/>
    <n v="13646.513923894616"/>
  </r>
  <r>
    <x v="14"/>
    <n v="166"/>
    <d v="2033-03-01T00:00:00"/>
    <n v="917.67216718866382"/>
    <n v="14.783723417552499"/>
    <n v="902.88844377111127"/>
    <n v="12743.625480123505"/>
  </r>
  <r>
    <x v="14"/>
    <n v="167"/>
    <d v="2033-04-01T00:00:00"/>
    <n v="917.67216718866382"/>
    <n v="13.805594270133795"/>
    <n v="903.86657291852998"/>
    <n v="11839.758907204974"/>
  </r>
  <r>
    <x v="14"/>
    <n v="168"/>
    <d v="2033-05-01T00:00:00"/>
    <n v="917.67216718866382"/>
    <n v="12.82640548280539"/>
    <n v="904.84576170585842"/>
    <n v="10934.913145499115"/>
  </r>
  <r>
    <x v="14"/>
    <n v="169"/>
    <d v="2033-06-01T00:00:00"/>
    <n v="917.67216718866382"/>
    <n v="11.846155907624039"/>
    <n v="905.82601128103977"/>
    <n v="10029.087134218074"/>
  </r>
  <r>
    <x v="14"/>
    <n v="170"/>
    <d v="2033-07-01T00:00:00"/>
    <n v="917.67216718866382"/>
    <n v="10.864844395402914"/>
    <n v="906.80732279326094"/>
    <n v="9122.2798114248144"/>
  </r>
  <r>
    <x v="14"/>
    <n v="171"/>
    <d v="2033-08-01T00:00:00"/>
    <n v="917.67216718866382"/>
    <n v="9.8824697957102146"/>
    <n v="907.7896973929536"/>
    <n v="8214.4901140318616"/>
  </r>
  <r>
    <x v="14"/>
    <n v="172"/>
    <d v="2033-09-01T00:00:00"/>
    <n v="917.67216718866382"/>
    <n v="8.8990309568678487"/>
    <n v="908.773136231796"/>
    <n v="7305.7169778000653"/>
  </r>
  <r>
    <x v="14"/>
    <n v="173"/>
    <d v="2033-10-01T00:00:00"/>
    <n v="917.67216718866382"/>
    <n v="7.9145267259500711"/>
    <n v="909.75764046271377"/>
    <n v="6395.9593373373518"/>
  </r>
  <r>
    <x v="14"/>
    <n v="174"/>
    <d v="2033-11-01T00:00:00"/>
    <n v="917.67216718866382"/>
    <n v="6.9289559487821313"/>
    <n v="910.7432112398817"/>
    <n v="5485.2161260974699"/>
  </r>
  <r>
    <x v="14"/>
    <n v="175"/>
    <d v="2033-12-01T00:00:00"/>
    <n v="917.67216718866382"/>
    <n v="5.9423174699389252"/>
    <n v="911.72984971872495"/>
    <n v="4573.4862763787451"/>
  </r>
  <r>
    <x v="15"/>
    <n v="176"/>
    <d v="2034-01-01T00:00:00"/>
    <n v="917.67216718866382"/>
    <n v="4.9546101327436398"/>
    <n v="912.71755705592022"/>
    <n v="3660.7687193228248"/>
  </r>
  <r>
    <x v="15"/>
    <n v="177"/>
    <d v="2034-02-01T00:00:00"/>
    <n v="917.67216718866382"/>
    <n v="3.965832779266393"/>
    <n v="913.70633440939741"/>
    <n v="2747.0623849134272"/>
  </r>
  <r>
    <x v="15"/>
    <n v="178"/>
    <d v="2034-03-01T00:00:00"/>
    <n v="917.67216718866382"/>
    <n v="2.9759842503228793"/>
    <n v="914.69618293834094"/>
    <n v="1832.3662019750864"/>
  </r>
  <r>
    <x v="15"/>
    <n v="179"/>
    <d v="2034-04-01T00:00:00"/>
    <n v="917.67216718866382"/>
    <n v="1.9850633854730102"/>
    <n v="915.68710380319078"/>
    <n v="916.67909817189559"/>
  </r>
  <r>
    <x v="15"/>
    <n v="180"/>
    <d v="2034-05-01T00:00:00"/>
    <n v="917.67216718866382"/>
    <n v="0.99306902301955358"/>
    <n v="916.67909816564429"/>
    <n v="6.2512981457985006E-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4" firstHeaderRow="1" firstDataRow="1" firstDataCol="0"/>
  <pivotFields count="7">
    <pivotField showAll="0" defaultSubtotal="0">
      <items count="16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</items>
    </pivotField>
    <pivotField showAll="0"/>
    <pivotField numFmtId="17" showAll="0"/>
    <pivotField numFmtId="164" showAll="0"/>
    <pivotField dataField="1" numFmtId="164" showAll="0"/>
    <pivotField numFmtId="164" showAll="0"/>
    <pivotField numFmtId="164" showAll="0"/>
  </pivotFields>
  <rowItems count="1">
    <i/>
  </rowItems>
  <colItems count="1">
    <i/>
  </colItems>
  <dataFields count="1">
    <dataField name="Somme de Intérêts" fld="4" baseField="0" baseItem="0" numFmtId="44"/>
  </dataFields>
  <formats count="4">
    <format dxfId="20">
      <pivotArea outline="0" collapsedLevelsAreSubtotals="1" fieldPosition="0"/>
    </format>
    <format dxfId="18">
      <pivotArea dataOnly="0" labelOnly="1" outline="0" axis="axisValues" fieldPosition="0"/>
    </format>
    <format dxfId="17">
      <pivotArea dataOnly="0" labelOnly="1" outline="0" axis="axisValues" fieldPosition="0"/>
    </format>
    <format dxfId="16">
      <pivotArea type="all" dataOnly="0" outline="0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2" name="Tableau croisé dynamique1"/>
  </pivotTables>
  <data>
    <tabular pivotCacheId="1">
      <items count="16">
        <i x="0" s="1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" cache="Segment_Année" caption="Année" rowHeight="225425"/>
</slicers>
</file>

<file path=xl/tables/table1.xml><?xml version="1.0" encoding="utf-8"?>
<table xmlns="http://schemas.openxmlformats.org/spreadsheetml/2006/main" id="1" name="Tableau1" displayName="Tableau1" ref="A5:G185" totalsRowShown="0">
  <autoFilter ref="A5:G185"/>
  <tableColumns count="7">
    <tableColumn id="7" name="Année" dataDxfId="21">
      <calculatedColumnFormula>YEAR(Tableau1[[#This Row],[--]])</calculatedColumnFormula>
    </tableColumn>
    <tableColumn id="1" name="-"/>
    <tableColumn id="2" name="--" dataDxfId="26"/>
    <tableColumn id="3" name="Mensualité" dataDxfId="25">
      <calculatedColumnFormula>D5</calculatedColumnFormula>
    </tableColumn>
    <tableColumn id="4" name="Intérêts" dataDxfId="24">
      <calculatedColumnFormula>G5*$A$4/12</calculatedColumnFormula>
    </tableColumn>
    <tableColumn id="5" name="Capital" dataDxfId="23">
      <calculatedColumnFormula>D6-E6</calculatedColumnFormula>
    </tableColumn>
    <tableColumn id="6" name="CRD" dataDxfId="22">
      <calculatedColumnFormula>G5-F6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showGridLines="0" showRowColHeaders="0" tabSelected="1" workbookViewId="0">
      <selection activeCell="B9" sqref="B9"/>
    </sheetView>
  </sheetViews>
  <sheetFormatPr baseColWidth="10" defaultRowHeight="12.75" x14ac:dyDescent="0.2"/>
  <cols>
    <col min="1" max="1" width="16.75" customWidth="1"/>
    <col min="2" max="2" width="6.875" customWidth="1"/>
  </cols>
  <sheetData>
    <row r="2" spans="1:1" ht="13.5" thickBot="1" x14ac:dyDescent="0.25"/>
    <row r="3" spans="1:1" x14ac:dyDescent="0.2">
      <c r="A3" s="6" t="s">
        <v>6</v>
      </c>
    </row>
    <row r="4" spans="1:1" ht="13.5" thickBot="1" x14ac:dyDescent="0.25">
      <c r="A4" s="7">
        <v>1120.288779824265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85"/>
  <sheetViews>
    <sheetView topLeftCell="A6" workbookViewId="0">
      <selection activeCell="A5" sqref="A5:G185"/>
    </sheetView>
  </sheetViews>
  <sheetFormatPr baseColWidth="10" defaultRowHeight="12.75" x14ac:dyDescent="0.2"/>
  <cols>
    <col min="3" max="3" width="11.5" customWidth="1"/>
    <col min="6" max="6" width="11.875" bestFit="1" customWidth="1"/>
  </cols>
  <sheetData>
    <row r="2" spans="1:7" x14ac:dyDescent="0.2">
      <c r="A2">
        <v>150000</v>
      </c>
      <c r="C2" s="3">
        <f>-PMT(A4/12,A3,A2,,0)</f>
        <v>917.67216718869497</v>
      </c>
    </row>
    <row r="3" spans="1:7" x14ac:dyDescent="0.2">
      <c r="A3">
        <v>180</v>
      </c>
    </row>
    <row r="4" spans="1:7" x14ac:dyDescent="0.2">
      <c r="A4" s="1">
        <v>1.2999999999999999E-2</v>
      </c>
    </row>
    <row r="5" spans="1:7" x14ac:dyDescent="0.2">
      <c r="A5" s="4" t="s">
        <v>7</v>
      </c>
      <c r="B5" s="4" t="s">
        <v>4</v>
      </c>
      <c r="C5" s="4" t="s">
        <v>5</v>
      </c>
      <c r="D5" t="s">
        <v>0</v>
      </c>
      <c r="E5" t="s">
        <v>1</v>
      </c>
      <c r="F5" t="s">
        <v>2</v>
      </c>
      <c r="G5" t="s">
        <v>3</v>
      </c>
    </row>
    <row r="6" spans="1:7" x14ac:dyDescent="0.2">
      <c r="A6" s="5">
        <f>YEAR(Tableau1[[#This Row],[--]])</f>
        <v>2019</v>
      </c>
      <c r="B6">
        <v>1</v>
      </c>
      <c r="C6" s="2">
        <v>42155</v>
      </c>
      <c r="D6" s="3">
        <f>C2</f>
        <v>917.67216718869497</v>
      </c>
      <c r="E6" s="3">
        <f>A2*A4/12</f>
        <v>162.5</v>
      </c>
      <c r="F6" s="3">
        <f>D6-E6</f>
        <v>755.17216718869497</v>
      </c>
      <c r="G6" s="3">
        <f>A2-F6</f>
        <v>149244.82783281131</v>
      </c>
    </row>
    <row r="7" spans="1:7" x14ac:dyDescent="0.2">
      <c r="A7" s="5">
        <f>YEAR(Tableau1[[#This Row],[--]])</f>
        <v>2019</v>
      </c>
      <c r="B7">
        <v>2</v>
      </c>
      <c r="C7" s="2">
        <v>42185</v>
      </c>
      <c r="D7" s="3">
        <f>D6</f>
        <v>917.67216718869497</v>
      </c>
      <c r="E7" s="3">
        <f>G6*$A$4/12</f>
        <v>161.68189681887893</v>
      </c>
      <c r="F7" s="3">
        <f>D7-E7</f>
        <v>755.99027036981602</v>
      </c>
      <c r="G7" s="3">
        <f>G6-F7</f>
        <v>148488.83756244151</v>
      </c>
    </row>
    <row r="8" spans="1:7" x14ac:dyDescent="0.2">
      <c r="A8" s="5">
        <f>YEAR(Tableau1[[#This Row],[--]])</f>
        <v>2019</v>
      </c>
      <c r="B8">
        <v>3</v>
      </c>
      <c r="C8" s="2">
        <v>42216</v>
      </c>
      <c r="D8" s="3">
        <f t="shared" ref="D8:D71" si="0">D7</f>
        <v>917.67216718869497</v>
      </c>
      <c r="E8" s="3">
        <f t="shared" ref="E8:E71" si="1">G7*$A$4/12</f>
        <v>160.86290735931161</v>
      </c>
      <c r="F8" s="3">
        <f t="shared" ref="F8:F71" si="2">D8-E8</f>
        <v>756.80925982938334</v>
      </c>
      <c r="G8" s="3">
        <f t="shared" ref="G8:G71" si="3">G7-F8</f>
        <v>147732.02830261213</v>
      </c>
    </row>
    <row r="9" spans="1:7" x14ac:dyDescent="0.2">
      <c r="A9" s="5">
        <f>YEAR(Tableau1[[#This Row],[--]])</f>
        <v>2019</v>
      </c>
      <c r="B9">
        <v>4</v>
      </c>
      <c r="C9" s="2">
        <v>42247</v>
      </c>
      <c r="D9" s="3">
        <f t="shared" si="0"/>
        <v>917.67216718869497</v>
      </c>
      <c r="E9" s="3">
        <f t="shared" si="1"/>
        <v>160.04303066116313</v>
      </c>
      <c r="F9" s="3">
        <f t="shared" si="2"/>
        <v>757.62913652753184</v>
      </c>
      <c r="G9" s="3">
        <f t="shared" si="3"/>
        <v>146974.39916608459</v>
      </c>
    </row>
    <row r="10" spans="1:7" x14ac:dyDescent="0.2">
      <c r="A10" s="5">
        <f>YEAR(Tableau1[[#This Row],[--]])</f>
        <v>2019</v>
      </c>
      <c r="B10">
        <v>5</v>
      </c>
      <c r="C10" s="2">
        <v>42277</v>
      </c>
      <c r="D10" s="3">
        <f t="shared" si="0"/>
        <v>917.67216718869497</v>
      </c>
      <c r="E10" s="3">
        <f t="shared" si="1"/>
        <v>159.22226576325832</v>
      </c>
      <c r="F10" s="3">
        <f t="shared" si="2"/>
        <v>758.44990142543668</v>
      </c>
      <c r="G10" s="3">
        <f t="shared" si="3"/>
        <v>146215.94926465917</v>
      </c>
    </row>
    <row r="11" spans="1:7" x14ac:dyDescent="0.2">
      <c r="A11" s="5">
        <f>YEAR(Tableau1[[#This Row],[--]])</f>
        <v>2019</v>
      </c>
      <c r="B11">
        <v>6</v>
      </c>
      <c r="C11" s="2">
        <v>42308</v>
      </c>
      <c r="D11" s="3">
        <f t="shared" si="0"/>
        <v>917.67216718869497</v>
      </c>
      <c r="E11" s="3">
        <f t="shared" si="1"/>
        <v>158.40061170338075</v>
      </c>
      <c r="F11" s="3">
        <f t="shared" si="2"/>
        <v>759.27155548531425</v>
      </c>
      <c r="G11" s="3">
        <f t="shared" si="3"/>
        <v>145456.67770917385</v>
      </c>
    </row>
    <row r="12" spans="1:7" x14ac:dyDescent="0.2">
      <c r="A12" s="5">
        <f>YEAR(Tableau1[[#This Row],[--]])</f>
        <v>2019</v>
      </c>
      <c r="B12">
        <v>7</v>
      </c>
      <c r="C12" s="2">
        <v>42338</v>
      </c>
      <c r="D12" s="3">
        <f t="shared" si="0"/>
        <v>917.67216718869497</v>
      </c>
      <c r="E12" s="3">
        <f t="shared" si="1"/>
        <v>157.57806751827167</v>
      </c>
      <c r="F12" s="3">
        <f t="shared" si="2"/>
        <v>760.09409967042325</v>
      </c>
      <c r="G12" s="3">
        <f t="shared" si="3"/>
        <v>144696.58360950343</v>
      </c>
    </row>
    <row r="13" spans="1:7" x14ac:dyDescent="0.2">
      <c r="A13" s="5">
        <f>YEAR(Tableau1[[#This Row],[--]])</f>
        <v>2020</v>
      </c>
      <c r="B13">
        <v>8</v>
      </c>
      <c r="C13" s="2">
        <v>42369</v>
      </c>
      <c r="D13" s="3">
        <f t="shared" si="0"/>
        <v>917.67216718869497</v>
      </c>
      <c r="E13" s="3">
        <f t="shared" si="1"/>
        <v>156.75463224362872</v>
      </c>
      <c r="F13" s="3">
        <f t="shared" si="2"/>
        <v>760.91753494506622</v>
      </c>
      <c r="G13" s="3">
        <f t="shared" si="3"/>
        <v>143935.66607455836</v>
      </c>
    </row>
    <row r="14" spans="1:7" x14ac:dyDescent="0.2">
      <c r="A14" s="5">
        <f>YEAR(Tableau1[[#This Row],[--]])</f>
        <v>2020</v>
      </c>
      <c r="B14">
        <v>9</v>
      </c>
      <c r="C14" s="2">
        <v>42400</v>
      </c>
      <c r="D14" s="3">
        <f t="shared" si="0"/>
        <v>917.67216718869497</v>
      </c>
      <c r="E14" s="3">
        <f t="shared" si="1"/>
        <v>155.93030491410488</v>
      </c>
      <c r="F14" s="3">
        <f t="shared" si="2"/>
        <v>761.74186227459006</v>
      </c>
      <c r="G14" s="3">
        <f t="shared" si="3"/>
        <v>143173.92421228377</v>
      </c>
    </row>
    <row r="15" spans="1:7" x14ac:dyDescent="0.2">
      <c r="A15" s="5">
        <f>YEAR(Tableau1[[#This Row],[--]])</f>
        <v>2020</v>
      </c>
      <c r="B15">
        <v>10</v>
      </c>
      <c r="C15" s="2">
        <v>42429</v>
      </c>
      <c r="D15" s="3">
        <f t="shared" si="0"/>
        <v>917.67216718869497</v>
      </c>
      <c r="E15" s="3">
        <f t="shared" si="1"/>
        <v>155.10508456330743</v>
      </c>
      <c r="F15" s="3">
        <f t="shared" si="2"/>
        <v>762.56708262538757</v>
      </c>
      <c r="G15" s="3">
        <f t="shared" si="3"/>
        <v>142411.3571296584</v>
      </c>
    </row>
    <row r="16" spans="1:7" x14ac:dyDescent="0.2">
      <c r="A16" s="5">
        <f>YEAR(Tableau1[[#This Row],[--]])</f>
        <v>2020</v>
      </c>
      <c r="B16">
        <v>11</v>
      </c>
      <c r="C16" s="2">
        <v>42460</v>
      </c>
      <c r="D16" s="3">
        <f t="shared" si="0"/>
        <v>917.67216718869497</v>
      </c>
      <c r="E16" s="3">
        <f t="shared" si="1"/>
        <v>154.27897022379659</v>
      </c>
      <c r="F16" s="3">
        <f t="shared" si="2"/>
        <v>763.39319696489838</v>
      </c>
      <c r="G16" s="3">
        <f t="shared" si="3"/>
        <v>141647.9639326935</v>
      </c>
    </row>
    <row r="17" spans="1:7" x14ac:dyDescent="0.2">
      <c r="A17" s="5">
        <f>YEAR(Tableau1[[#This Row],[--]])</f>
        <v>2020</v>
      </c>
      <c r="B17">
        <v>12</v>
      </c>
      <c r="C17" s="2">
        <v>42490</v>
      </c>
      <c r="D17" s="3">
        <f t="shared" si="0"/>
        <v>917.67216718869497</v>
      </c>
      <c r="E17" s="3">
        <f t="shared" si="1"/>
        <v>153.45196092708463</v>
      </c>
      <c r="F17" s="3">
        <f t="shared" si="2"/>
        <v>764.22020626161031</v>
      </c>
      <c r="G17" s="3">
        <f t="shared" si="3"/>
        <v>140883.74372643189</v>
      </c>
    </row>
    <row r="18" spans="1:7" x14ac:dyDescent="0.2">
      <c r="A18" s="5">
        <f>YEAR(Tableau1[[#This Row],[--]])</f>
        <v>2020</v>
      </c>
      <c r="B18">
        <v>13</v>
      </c>
      <c r="C18" s="2">
        <v>42521</v>
      </c>
      <c r="D18" s="3">
        <f t="shared" si="0"/>
        <v>917.67216718869497</v>
      </c>
      <c r="E18" s="3">
        <f t="shared" si="1"/>
        <v>152.62405570363453</v>
      </c>
      <c r="F18" s="3">
        <f t="shared" si="2"/>
        <v>765.04811148506042</v>
      </c>
      <c r="G18" s="3">
        <f t="shared" si="3"/>
        <v>140118.69561494683</v>
      </c>
    </row>
    <row r="19" spans="1:7" x14ac:dyDescent="0.2">
      <c r="A19" s="5">
        <f>YEAR(Tableau1[[#This Row],[--]])</f>
        <v>2020</v>
      </c>
      <c r="B19">
        <v>14</v>
      </c>
      <c r="C19" s="2">
        <v>42551</v>
      </c>
      <c r="D19" s="3">
        <f t="shared" si="0"/>
        <v>917.67216718869497</v>
      </c>
      <c r="E19" s="3">
        <f t="shared" si="1"/>
        <v>151.79525358285906</v>
      </c>
      <c r="F19" s="3">
        <f t="shared" si="2"/>
        <v>765.87691360583585</v>
      </c>
      <c r="G19" s="3">
        <f t="shared" si="3"/>
        <v>139352.81870134099</v>
      </c>
    </row>
    <row r="20" spans="1:7" x14ac:dyDescent="0.2">
      <c r="A20" s="5">
        <f>YEAR(Tableau1[[#This Row],[--]])</f>
        <v>2020</v>
      </c>
      <c r="B20">
        <v>15</v>
      </c>
      <c r="C20" s="2">
        <v>42582</v>
      </c>
      <c r="D20" s="3">
        <f t="shared" si="0"/>
        <v>917.67216718869497</v>
      </c>
      <c r="E20" s="3">
        <f t="shared" si="1"/>
        <v>150.96555359311941</v>
      </c>
      <c r="F20" s="3">
        <f t="shared" si="2"/>
        <v>766.70661359557562</v>
      </c>
      <c r="G20" s="3">
        <f t="shared" si="3"/>
        <v>138586.11208774542</v>
      </c>
    </row>
    <row r="21" spans="1:7" x14ac:dyDescent="0.2">
      <c r="A21" s="5">
        <f>YEAR(Tableau1[[#This Row],[--]])</f>
        <v>2020</v>
      </c>
      <c r="B21">
        <v>16</v>
      </c>
      <c r="C21" s="2">
        <v>42613</v>
      </c>
      <c r="D21" s="3">
        <f t="shared" si="0"/>
        <v>917.67216718869497</v>
      </c>
      <c r="E21" s="3">
        <f t="shared" si="1"/>
        <v>150.1349547617242</v>
      </c>
      <c r="F21" s="3">
        <f t="shared" si="2"/>
        <v>767.53721242697077</v>
      </c>
      <c r="G21" s="3">
        <f t="shared" si="3"/>
        <v>137818.57487531845</v>
      </c>
    </row>
    <row r="22" spans="1:7" x14ac:dyDescent="0.2">
      <c r="A22" s="5">
        <f>YEAR(Tableau1[[#This Row],[--]])</f>
        <v>2020</v>
      </c>
      <c r="B22">
        <v>17</v>
      </c>
      <c r="C22" s="2">
        <v>42643</v>
      </c>
      <c r="D22" s="3">
        <f t="shared" si="0"/>
        <v>917.67216718869497</v>
      </c>
      <c r="E22" s="3">
        <f t="shared" si="1"/>
        <v>149.30345611492831</v>
      </c>
      <c r="F22" s="3">
        <f t="shared" si="2"/>
        <v>768.36871107376669</v>
      </c>
      <c r="G22" s="3">
        <f t="shared" si="3"/>
        <v>137050.20616424468</v>
      </c>
    </row>
    <row r="23" spans="1:7" x14ac:dyDescent="0.2">
      <c r="A23" s="5">
        <f>YEAR(Tableau1[[#This Row],[--]])</f>
        <v>2020</v>
      </c>
      <c r="B23">
        <v>18</v>
      </c>
      <c r="C23" s="2">
        <v>42674</v>
      </c>
      <c r="D23" s="3">
        <f t="shared" si="0"/>
        <v>917.67216718869497</v>
      </c>
      <c r="E23" s="3">
        <f t="shared" si="1"/>
        <v>148.47105667793173</v>
      </c>
      <c r="F23" s="3">
        <f t="shared" si="2"/>
        <v>769.20111051076321</v>
      </c>
      <c r="G23" s="3">
        <f t="shared" si="3"/>
        <v>136281.00505373391</v>
      </c>
    </row>
    <row r="24" spans="1:7" x14ac:dyDescent="0.2">
      <c r="A24" s="5">
        <f>YEAR(Tableau1[[#This Row],[--]])</f>
        <v>2020</v>
      </c>
      <c r="B24">
        <v>19</v>
      </c>
      <c r="C24" s="2">
        <v>42704</v>
      </c>
      <c r="D24" s="3">
        <f t="shared" si="0"/>
        <v>917.67216718869497</v>
      </c>
      <c r="E24" s="3">
        <f t="shared" si="1"/>
        <v>147.63775547487839</v>
      </c>
      <c r="F24" s="3">
        <f t="shared" si="2"/>
        <v>770.03441171381655</v>
      </c>
      <c r="G24" s="3">
        <f t="shared" si="3"/>
        <v>135510.97064202008</v>
      </c>
    </row>
    <row r="25" spans="1:7" x14ac:dyDescent="0.2">
      <c r="A25" s="5">
        <f>YEAR(Tableau1[[#This Row],[--]])</f>
        <v>2021</v>
      </c>
      <c r="B25">
        <v>20</v>
      </c>
      <c r="C25" s="2">
        <v>42735</v>
      </c>
      <c r="D25" s="3">
        <f t="shared" si="0"/>
        <v>917.67216718869497</v>
      </c>
      <c r="E25" s="3">
        <f t="shared" si="1"/>
        <v>146.80355152885508</v>
      </c>
      <c r="F25" s="3">
        <f t="shared" si="2"/>
        <v>770.86861565983986</v>
      </c>
      <c r="G25" s="3">
        <f t="shared" si="3"/>
        <v>134740.10202636025</v>
      </c>
    </row>
    <row r="26" spans="1:7" x14ac:dyDescent="0.2">
      <c r="A26" s="5">
        <f>YEAR(Tableau1[[#This Row],[--]])</f>
        <v>2021</v>
      </c>
      <c r="B26">
        <v>21</v>
      </c>
      <c r="C26" s="2">
        <v>42766</v>
      </c>
      <c r="D26" s="3">
        <f t="shared" si="0"/>
        <v>917.67216718869497</v>
      </c>
      <c r="E26" s="3">
        <f t="shared" si="1"/>
        <v>145.96844386189028</v>
      </c>
      <c r="F26" s="3">
        <f t="shared" si="2"/>
        <v>771.70372332680472</v>
      </c>
      <c r="G26" s="3">
        <f t="shared" si="3"/>
        <v>133968.39830303346</v>
      </c>
    </row>
    <row r="27" spans="1:7" x14ac:dyDescent="0.2">
      <c r="A27" s="5">
        <f>YEAR(Tableau1[[#This Row],[--]])</f>
        <v>2021</v>
      </c>
      <c r="B27">
        <v>22</v>
      </c>
      <c r="C27" s="2">
        <v>42794</v>
      </c>
      <c r="D27" s="3">
        <f t="shared" si="0"/>
        <v>917.67216718869497</v>
      </c>
      <c r="E27" s="3">
        <f t="shared" si="1"/>
        <v>145.1324314949529</v>
      </c>
      <c r="F27" s="3">
        <f t="shared" si="2"/>
        <v>772.53973569374205</v>
      </c>
      <c r="G27" s="3">
        <f t="shared" si="3"/>
        <v>133195.85856733972</v>
      </c>
    </row>
    <row r="28" spans="1:7" x14ac:dyDescent="0.2">
      <c r="A28" s="5">
        <f>YEAR(Tableau1[[#This Row],[--]])</f>
        <v>2021</v>
      </c>
      <c r="B28">
        <v>23</v>
      </c>
      <c r="C28" s="2">
        <v>42825</v>
      </c>
      <c r="D28" s="3">
        <f t="shared" si="0"/>
        <v>917.67216718869497</v>
      </c>
      <c r="E28" s="3">
        <f t="shared" si="1"/>
        <v>144.29551344795135</v>
      </c>
      <c r="F28" s="3">
        <f t="shared" si="2"/>
        <v>773.37665374074368</v>
      </c>
      <c r="G28" s="3">
        <f t="shared" si="3"/>
        <v>132422.48191359898</v>
      </c>
    </row>
    <row r="29" spans="1:7" x14ac:dyDescent="0.2">
      <c r="A29" s="5">
        <f>YEAR(Tableau1[[#This Row],[--]])</f>
        <v>2021</v>
      </c>
      <c r="B29">
        <v>24</v>
      </c>
      <c r="C29" s="2">
        <v>42855</v>
      </c>
      <c r="D29" s="3">
        <f t="shared" si="0"/>
        <v>917.67216718869497</v>
      </c>
      <c r="E29" s="3">
        <f t="shared" si="1"/>
        <v>143.45768873973222</v>
      </c>
      <c r="F29" s="3">
        <f t="shared" si="2"/>
        <v>774.21447844896272</v>
      </c>
      <c r="G29" s="3">
        <f t="shared" si="3"/>
        <v>131648.26743515002</v>
      </c>
    </row>
    <row r="30" spans="1:7" x14ac:dyDescent="0.2">
      <c r="A30" s="5">
        <f>YEAR(Tableau1[[#This Row],[--]])</f>
        <v>2021</v>
      </c>
      <c r="B30">
        <v>25</v>
      </c>
      <c r="C30" s="2">
        <v>42886</v>
      </c>
      <c r="D30" s="3">
        <f t="shared" si="0"/>
        <v>917.67216718869497</v>
      </c>
      <c r="E30" s="3">
        <f t="shared" si="1"/>
        <v>142.61895638807917</v>
      </c>
      <c r="F30" s="3">
        <f t="shared" si="2"/>
        <v>775.05321080061583</v>
      </c>
      <c r="G30" s="3">
        <f t="shared" si="3"/>
        <v>130873.2142243494</v>
      </c>
    </row>
    <row r="31" spans="1:7" x14ac:dyDescent="0.2">
      <c r="A31" s="5">
        <f>YEAR(Tableau1[[#This Row],[--]])</f>
        <v>2021</v>
      </c>
      <c r="B31">
        <v>26</v>
      </c>
      <c r="C31" s="2">
        <v>42916</v>
      </c>
      <c r="D31" s="3">
        <f t="shared" si="0"/>
        <v>917.67216718869497</v>
      </c>
      <c r="E31" s="3">
        <f t="shared" si="1"/>
        <v>141.77931540971184</v>
      </c>
      <c r="F31" s="3">
        <f t="shared" si="2"/>
        <v>775.89285177898319</v>
      </c>
      <c r="G31" s="3">
        <f t="shared" si="3"/>
        <v>130097.32137257041</v>
      </c>
    </row>
    <row r="32" spans="1:7" x14ac:dyDescent="0.2">
      <c r="A32" s="5">
        <f>YEAR(Tableau1[[#This Row],[--]])</f>
        <v>2021</v>
      </c>
      <c r="B32">
        <v>27</v>
      </c>
      <c r="C32" s="2">
        <v>42947</v>
      </c>
      <c r="D32" s="3">
        <f t="shared" si="0"/>
        <v>917.67216718869497</v>
      </c>
      <c r="E32" s="3">
        <f t="shared" si="1"/>
        <v>140.9387648202846</v>
      </c>
      <c r="F32" s="3">
        <f t="shared" si="2"/>
        <v>776.73340236841034</v>
      </c>
      <c r="G32" s="3">
        <f t="shared" si="3"/>
        <v>129320.587970202</v>
      </c>
    </row>
    <row r="33" spans="1:7" x14ac:dyDescent="0.2">
      <c r="A33" s="5">
        <f>YEAR(Tableau1[[#This Row],[--]])</f>
        <v>2021</v>
      </c>
      <c r="B33">
        <v>28</v>
      </c>
      <c r="C33" s="2">
        <v>42978</v>
      </c>
      <c r="D33" s="3">
        <f t="shared" si="0"/>
        <v>917.67216718869497</v>
      </c>
      <c r="E33" s="3">
        <f t="shared" si="1"/>
        <v>140.0973036343855</v>
      </c>
      <c r="F33" s="3">
        <f t="shared" si="2"/>
        <v>777.57486355430945</v>
      </c>
      <c r="G33" s="3">
        <f t="shared" si="3"/>
        <v>128543.01310664769</v>
      </c>
    </row>
    <row r="34" spans="1:7" x14ac:dyDescent="0.2">
      <c r="A34" s="5">
        <f>YEAR(Tableau1[[#This Row],[--]])</f>
        <v>2021</v>
      </c>
      <c r="B34">
        <v>29</v>
      </c>
      <c r="C34" s="2">
        <v>43008</v>
      </c>
      <c r="D34" s="3">
        <f t="shared" si="0"/>
        <v>917.67216718869497</v>
      </c>
      <c r="E34" s="3">
        <f t="shared" si="1"/>
        <v>139.25493086553499</v>
      </c>
      <c r="F34" s="3">
        <f t="shared" si="2"/>
        <v>778.41723632315995</v>
      </c>
      <c r="G34" s="3">
        <f t="shared" si="3"/>
        <v>127764.59587032453</v>
      </c>
    </row>
    <row r="35" spans="1:7" x14ac:dyDescent="0.2">
      <c r="A35" s="5">
        <f>YEAR(Tableau1[[#This Row],[--]])</f>
        <v>2021</v>
      </c>
      <c r="B35">
        <v>30</v>
      </c>
      <c r="C35" s="2">
        <v>43039</v>
      </c>
      <c r="D35" s="3">
        <f t="shared" si="0"/>
        <v>917.67216718869497</v>
      </c>
      <c r="E35" s="3">
        <f t="shared" si="1"/>
        <v>138.41164552618491</v>
      </c>
      <c r="F35" s="3">
        <f t="shared" si="2"/>
        <v>779.26052166251009</v>
      </c>
      <c r="G35" s="3">
        <f t="shared" si="3"/>
        <v>126985.33534866202</v>
      </c>
    </row>
    <row r="36" spans="1:7" x14ac:dyDescent="0.2">
      <c r="A36" s="5">
        <f>YEAR(Tableau1[[#This Row],[--]])</f>
        <v>2021</v>
      </c>
      <c r="B36">
        <v>31</v>
      </c>
      <c r="C36" s="2">
        <v>43069</v>
      </c>
      <c r="D36" s="3">
        <f t="shared" si="0"/>
        <v>917.67216718869497</v>
      </c>
      <c r="E36" s="3">
        <f t="shared" si="1"/>
        <v>137.56744662771717</v>
      </c>
      <c r="F36" s="3">
        <f t="shared" si="2"/>
        <v>780.10472056097774</v>
      </c>
      <c r="G36" s="3">
        <f t="shared" si="3"/>
        <v>126205.23062810104</v>
      </c>
    </row>
    <row r="37" spans="1:7" x14ac:dyDescent="0.2">
      <c r="A37" s="5">
        <f>YEAR(Tableau1[[#This Row],[--]])</f>
        <v>2022</v>
      </c>
      <c r="B37">
        <v>32</v>
      </c>
      <c r="C37" s="2">
        <v>43100</v>
      </c>
      <c r="D37" s="3">
        <f t="shared" si="0"/>
        <v>917.67216718869497</v>
      </c>
      <c r="E37" s="3">
        <f t="shared" si="1"/>
        <v>136.7223331804428</v>
      </c>
      <c r="F37" s="3">
        <f t="shared" si="2"/>
        <v>780.9498340082522</v>
      </c>
      <c r="G37" s="3">
        <f t="shared" si="3"/>
        <v>125424.28079409279</v>
      </c>
    </row>
    <row r="38" spans="1:7" x14ac:dyDescent="0.2">
      <c r="A38" s="5">
        <f>YEAR(Tableau1[[#This Row],[--]])</f>
        <v>2022</v>
      </c>
      <c r="B38">
        <v>33</v>
      </c>
      <c r="C38" s="2">
        <v>43131</v>
      </c>
      <c r="D38" s="3">
        <f t="shared" si="0"/>
        <v>917.67216718869497</v>
      </c>
      <c r="E38" s="3">
        <f t="shared" si="1"/>
        <v>135.87630419360053</v>
      </c>
      <c r="F38" s="3">
        <f t="shared" si="2"/>
        <v>781.79586299509447</v>
      </c>
      <c r="G38" s="3">
        <f t="shared" si="3"/>
        <v>124642.4849310977</v>
      </c>
    </row>
    <row r="39" spans="1:7" x14ac:dyDescent="0.2">
      <c r="A39" s="5">
        <f>YEAR(Tableau1[[#This Row],[--]])</f>
        <v>2022</v>
      </c>
      <c r="B39">
        <v>34</v>
      </c>
      <c r="C39" s="2">
        <v>43159</v>
      </c>
      <c r="D39" s="3">
        <f t="shared" si="0"/>
        <v>917.67216718869497</v>
      </c>
      <c r="E39" s="3">
        <f t="shared" si="1"/>
        <v>135.02935867535584</v>
      </c>
      <c r="F39" s="3">
        <f t="shared" si="2"/>
        <v>782.64280851333911</v>
      </c>
      <c r="G39" s="3">
        <f t="shared" si="3"/>
        <v>123859.84212258436</v>
      </c>
    </row>
    <row r="40" spans="1:7" x14ac:dyDescent="0.2">
      <c r="A40" s="5">
        <f>YEAR(Tableau1[[#This Row],[--]])</f>
        <v>2022</v>
      </c>
      <c r="B40">
        <v>35</v>
      </c>
      <c r="C40" s="2">
        <v>43190</v>
      </c>
      <c r="D40" s="3">
        <f t="shared" si="0"/>
        <v>917.67216718869497</v>
      </c>
      <c r="E40" s="3">
        <f t="shared" si="1"/>
        <v>134.18149563279971</v>
      </c>
      <c r="F40" s="3">
        <f t="shared" si="2"/>
        <v>783.49067155589523</v>
      </c>
      <c r="G40" s="3">
        <f t="shared" si="3"/>
        <v>123076.35145102847</v>
      </c>
    </row>
    <row r="41" spans="1:7" x14ac:dyDescent="0.2">
      <c r="A41" s="5">
        <f>YEAR(Tableau1[[#This Row],[--]])</f>
        <v>2022</v>
      </c>
      <c r="B41">
        <v>36</v>
      </c>
      <c r="C41" s="2">
        <v>43220</v>
      </c>
      <c r="D41" s="3">
        <f t="shared" si="0"/>
        <v>917.67216718869497</v>
      </c>
      <c r="E41" s="3">
        <f t="shared" si="1"/>
        <v>133.33271407194749</v>
      </c>
      <c r="F41" s="3">
        <f t="shared" si="2"/>
        <v>784.33945311674745</v>
      </c>
      <c r="G41" s="3">
        <f t="shared" si="3"/>
        <v>122292.01199791173</v>
      </c>
    </row>
    <row r="42" spans="1:7" x14ac:dyDescent="0.2">
      <c r="A42" s="5">
        <f>YEAR(Tableau1[[#This Row],[--]])</f>
        <v>2022</v>
      </c>
      <c r="B42">
        <v>37</v>
      </c>
      <c r="C42" s="2">
        <v>43251</v>
      </c>
      <c r="D42" s="3">
        <f t="shared" si="0"/>
        <v>917.67216718869497</v>
      </c>
      <c r="E42" s="3">
        <f t="shared" si="1"/>
        <v>132.48301299773769</v>
      </c>
      <c r="F42" s="3">
        <f t="shared" si="2"/>
        <v>785.18915419095731</v>
      </c>
      <c r="G42" s="3">
        <f t="shared" si="3"/>
        <v>121506.82284372077</v>
      </c>
    </row>
    <row r="43" spans="1:7" x14ac:dyDescent="0.2">
      <c r="A43" s="5">
        <f>YEAR(Tableau1[[#This Row],[--]])</f>
        <v>2022</v>
      </c>
      <c r="B43">
        <v>38</v>
      </c>
      <c r="C43" s="2">
        <v>43281</v>
      </c>
      <c r="D43" s="3">
        <f t="shared" si="0"/>
        <v>917.67216718869497</v>
      </c>
      <c r="E43" s="3">
        <f t="shared" si="1"/>
        <v>131.63239141403082</v>
      </c>
      <c r="F43" s="3">
        <f t="shared" si="2"/>
        <v>786.03977577466412</v>
      </c>
      <c r="G43" s="3">
        <f t="shared" si="3"/>
        <v>120720.7830679461</v>
      </c>
    </row>
    <row r="44" spans="1:7" x14ac:dyDescent="0.2">
      <c r="A44" s="5">
        <f>YEAR(Tableau1[[#This Row],[--]])</f>
        <v>2022</v>
      </c>
      <c r="B44">
        <v>39</v>
      </c>
      <c r="C44" s="2">
        <v>43312</v>
      </c>
      <c r="D44" s="3">
        <f t="shared" si="0"/>
        <v>917.67216718869497</v>
      </c>
      <c r="E44" s="3">
        <f t="shared" si="1"/>
        <v>130.78084832360827</v>
      </c>
      <c r="F44" s="3">
        <f t="shared" si="2"/>
        <v>786.89131886508676</v>
      </c>
      <c r="G44" s="3">
        <f t="shared" si="3"/>
        <v>119933.89174908101</v>
      </c>
    </row>
    <row r="45" spans="1:7" x14ac:dyDescent="0.2">
      <c r="A45" s="5">
        <f>YEAR(Tableau1[[#This Row],[--]])</f>
        <v>2022</v>
      </c>
      <c r="B45">
        <v>40</v>
      </c>
      <c r="C45" s="2">
        <v>43343</v>
      </c>
      <c r="D45" s="3">
        <f t="shared" si="0"/>
        <v>917.67216718869497</v>
      </c>
      <c r="E45" s="3">
        <f t="shared" si="1"/>
        <v>129.9283827281711</v>
      </c>
      <c r="F45" s="3">
        <f t="shared" si="2"/>
        <v>787.7437844605239</v>
      </c>
      <c r="G45" s="3">
        <f t="shared" si="3"/>
        <v>119146.14796462048</v>
      </c>
    </row>
    <row r="46" spans="1:7" x14ac:dyDescent="0.2">
      <c r="A46" s="5">
        <f>YEAR(Tableau1[[#This Row],[--]])</f>
        <v>2022</v>
      </c>
      <c r="B46">
        <v>41</v>
      </c>
      <c r="C46" s="2">
        <v>43373</v>
      </c>
      <c r="D46" s="3">
        <f t="shared" si="0"/>
        <v>917.67216718869497</v>
      </c>
      <c r="E46" s="3">
        <f t="shared" si="1"/>
        <v>129.07499362833886</v>
      </c>
      <c r="F46" s="3">
        <f t="shared" si="2"/>
        <v>788.59717356035617</v>
      </c>
      <c r="G46" s="3">
        <f t="shared" si="3"/>
        <v>118357.55079106013</v>
      </c>
    </row>
    <row r="47" spans="1:7" x14ac:dyDescent="0.2">
      <c r="A47" s="5">
        <f>YEAR(Tableau1[[#This Row],[--]])</f>
        <v>2022</v>
      </c>
      <c r="B47">
        <v>42</v>
      </c>
      <c r="C47" s="2">
        <v>43404</v>
      </c>
      <c r="D47" s="3">
        <f t="shared" si="0"/>
        <v>917.67216718869497</v>
      </c>
      <c r="E47" s="3">
        <f t="shared" si="1"/>
        <v>128.22068002364847</v>
      </c>
      <c r="F47" s="3">
        <f t="shared" si="2"/>
        <v>789.4514871650465</v>
      </c>
      <c r="G47" s="3">
        <f t="shared" si="3"/>
        <v>117568.09930389508</v>
      </c>
    </row>
    <row r="48" spans="1:7" x14ac:dyDescent="0.2">
      <c r="A48" s="5">
        <f>YEAR(Tableau1[[#This Row],[--]])</f>
        <v>2022</v>
      </c>
      <c r="B48">
        <v>43</v>
      </c>
      <c r="C48" s="2">
        <v>43434</v>
      </c>
      <c r="D48" s="3">
        <f t="shared" si="0"/>
        <v>917.67216718869497</v>
      </c>
      <c r="E48" s="3">
        <f t="shared" si="1"/>
        <v>127.36544091255301</v>
      </c>
      <c r="F48" s="3">
        <f t="shared" si="2"/>
        <v>790.30672627614194</v>
      </c>
      <c r="G48" s="3">
        <f t="shared" si="3"/>
        <v>116777.79257761894</v>
      </c>
    </row>
    <row r="49" spans="1:7" x14ac:dyDescent="0.2">
      <c r="A49" s="5">
        <f>YEAR(Tableau1[[#This Row],[--]])</f>
        <v>2023</v>
      </c>
      <c r="B49">
        <v>44</v>
      </c>
      <c r="C49" s="2">
        <v>43465</v>
      </c>
      <c r="D49" s="3">
        <f t="shared" si="0"/>
        <v>917.67216718869497</v>
      </c>
      <c r="E49" s="3">
        <f t="shared" si="1"/>
        <v>126.50927529242051</v>
      </c>
      <c r="F49" s="3">
        <f t="shared" si="2"/>
        <v>791.16289189627446</v>
      </c>
      <c r="G49" s="3">
        <f t="shared" si="3"/>
        <v>115986.62968572266</v>
      </c>
    </row>
    <row r="50" spans="1:7" x14ac:dyDescent="0.2">
      <c r="A50" s="5">
        <f>YEAR(Tableau1[[#This Row],[--]])</f>
        <v>2023</v>
      </c>
      <c r="B50">
        <v>45</v>
      </c>
      <c r="C50" s="2">
        <v>43496</v>
      </c>
      <c r="D50" s="3">
        <f t="shared" si="0"/>
        <v>917.67216718869497</v>
      </c>
      <c r="E50" s="3">
        <f t="shared" si="1"/>
        <v>125.65218215953287</v>
      </c>
      <c r="F50" s="3">
        <f t="shared" si="2"/>
        <v>792.01998502916206</v>
      </c>
      <c r="G50" s="3">
        <f t="shared" si="3"/>
        <v>115194.60970069349</v>
      </c>
    </row>
    <row r="51" spans="1:7" x14ac:dyDescent="0.2">
      <c r="A51" s="5">
        <f>YEAR(Tableau1[[#This Row],[--]])</f>
        <v>2023</v>
      </c>
      <c r="B51">
        <v>46</v>
      </c>
      <c r="C51" s="2">
        <v>43524</v>
      </c>
      <c r="D51" s="3">
        <f t="shared" si="0"/>
        <v>917.67216718869497</v>
      </c>
      <c r="E51" s="3">
        <f t="shared" si="1"/>
        <v>124.79416050908459</v>
      </c>
      <c r="F51" s="3">
        <f t="shared" si="2"/>
        <v>792.87800667961039</v>
      </c>
      <c r="G51" s="3">
        <f t="shared" si="3"/>
        <v>114401.73169401387</v>
      </c>
    </row>
    <row r="52" spans="1:7" x14ac:dyDescent="0.2">
      <c r="A52" s="5">
        <f>YEAR(Tableau1[[#This Row],[--]])</f>
        <v>2023</v>
      </c>
      <c r="B52">
        <v>47</v>
      </c>
      <c r="C52" s="2">
        <v>43555</v>
      </c>
      <c r="D52" s="3">
        <f t="shared" si="0"/>
        <v>917.67216718869497</v>
      </c>
      <c r="E52" s="3">
        <f t="shared" si="1"/>
        <v>123.93520933518168</v>
      </c>
      <c r="F52" s="3">
        <f t="shared" si="2"/>
        <v>793.73695785351333</v>
      </c>
      <c r="G52" s="3">
        <f t="shared" si="3"/>
        <v>113607.99473616036</v>
      </c>
    </row>
    <row r="53" spans="1:7" x14ac:dyDescent="0.2">
      <c r="A53" s="5">
        <f>YEAR(Tableau1[[#This Row],[--]])</f>
        <v>2023</v>
      </c>
      <c r="B53">
        <v>48</v>
      </c>
      <c r="C53" s="2">
        <v>43585</v>
      </c>
      <c r="D53" s="3">
        <f t="shared" si="0"/>
        <v>917.67216718869497</v>
      </c>
      <c r="E53" s="3">
        <f t="shared" si="1"/>
        <v>123.07532763084038</v>
      </c>
      <c r="F53" s="3">
        <f t="shared" si="2"/>
        <v>794.59683955785454</v>
      </c>
      <c r="G53" s="3">
        <f t="shared" si="3"/>
        <v>112813.3978966025</v>
      </c>
    </row>
    <row r="54" spans="1:7" x14ac:dyDescent="0.2">
      <c r="A54" s="5">
        <f>YEAR(Tableau1[[#This Row],[--]])</f>
        <v>2023</v>
      </c>
      <c r="B54">
        <v>49</v>
      </c>
      <c r="C54" s="2">
        <v>43616</v>
      </c>
      <c r="D54" s="3">
        <f t="shared" si="0"/>
        <v>917.67216718869497</v>
      </c>
      <c r="E54" s="3">
        <f t="shared" si="1"/>
        <v>122.21451438798603</v>
      </c>
      <c r="F54" s="3">
        <f t="shared" si="2"/>
        <v>795.45765280070896</v>
      </c>
      <c r="G54" s="3">
        <f t="shared" si="3"/>
        <v>112017.9402438018</v>
      </c>
    </row>
    <row r="55" spans="1:7" x14ac:dyDescent="0.2">
      <c r="A55" s="5">
        <f>YEAR(Tableau1[[#This Row],[--]])</f>
        <v>2023</v>
      </c>
      <c r="B55">
        <v>50</v>
      </c>
      <c r="C55" s="2">
        <v>43646</v>
      </c>
      <c r="D55" s="3">
        <f t="shared" si="0"/>
        <v>917.67216718869497</v>
      </c>
      <c r="E55" s="3">
        <f t="shared" si="1"/>
        <v>121.35276859745194</v>
      </c>
      <c r="F55" s="3">
        <f t="shared" si="2"/>
        <v>796.31939859124304</v>
      </c>
      <c r="G55" s="3">
        <f t="shared" si="3"/>
        <v>111221.62084521056</v>
      </c>
    </row>
    <row r="56" spans="1:7" x14ac:dyDescent="0.2">
      <c r="A56" s="5">
        <f>YEAR(Tableau1[[#This Row],[--]])</f>
        <v>2023</v>
      </c>
      <c r="B56">
        <v>51</v>
      </c>
      <c r="C56" s="2">
        <v>43677</v>
      </c>
      <c r="D56" s="3">
        <f t="shared" si="0"/>
        <v>917.67216718869497</v>
      </c>
      <c r="E56" s="3">
        <f t="shared" si="1"/>
        <v>120.49008924897811</v>
      </c>
      <c r="F56" s="3">
        <f t="shared" si="2"/>
        <v>797.18207793971692</v>
      </c>
      <c r="G56" s="3">
        <f t="shared" si="3"/>
        <v>110424.43876727084</v>
      </c>
    </row>
    <row r="57" spans="1:7" x14ac:dyDescent="0.2">
      <c r="A57" s="5">
        <f>YEAR(Tableau1[[#This Row],[--]])</f>
        <v>2023</v>
      </c>
      <c r="B57">
        <v>52</v>
      </c>
      <c r="C57" s="2">
        <v>43708</v>
      </c>
      <c r="D57" s="3">
        <f t="shared" si="0"/>
        <v>917.67216718869497</v>
      </c>
      <c r="E57" s="3">
        <f t="shared" si="1"/>
        <v>119.62647533121007</v>
      </c>
      <c r="F57" s="3">
        <f t="shared" si="2"/>
        <v>798.04569185748494</v>
      </c>
      <c r="G57" s="3">
        <f t="shared" si="3"/>
        <v>109626.39307541336</v>
      </c>
    </row>
    <row r="58" spans="1:7" x14ac:dyDescent="0.2">
      <c r="A58" s="5">
        <f>YEAR(Tableau1[[#This Row],[--]])</f>
        <v>2023</v>
      </c>
      <c r="B58">
        <v>53</v>
      </c>
      <c r="C58" s="2">
        <v>43738</v>
      </c>
      <c r="D58" s="3">
        <f t="shared" si="0"/>
        <v>917.67216718869497</v>
      </c>
      <c r="E58" s="3">
        <f t="shared" si="1"/>
        <v>118.76192583169779</v>
      </c>
      <c r="F58" s="3">
        <f t="shared" si="2"/>
        <v>798.91024135699718</v>
      </c>
      <c r="G58" s="3">
        <f t="shared" si="3"/>
        <v>108827.48283405637</v>
      </c>
    </row>
    <row r="59" spans="1:7" x14ac:dyDescent="0.2">
      <c r="A59" s="5">
        <f>YEAR(Tableau1[[#This Row],[--]])</f>
        <v>2023</v>
      </c>
      <c r="B59">
        <v>54</v>
      </c>
      <c r="C59" s="2">
        <v>43769</v>
      </c>
      <c r="D59" s="3">
        <f t="shared" si="0"/>
        <v>917.67216718869497</v>
      </c>
      <c r="E59" s="3">
        <f t="shared" si="1"/>
        <v>117.89643973689441</v>
      </c>
      <c r="F59" s="3">
        <f t="shared" si="2"/>
        <v>799.77572745180055</v>
      </c>
      <c r="G59" s="3">
        <f t="shared" si="3"/>
        <v>108027.70710660458</v>
      </c>
    </row>
    <row r="60" spans="1:7" x14ac:dyDescent="0.2">
      <c r="A60" s="5">
        <f>YEAR(Tableau1[[#This Row],[--]])</f>
        <v>2023</v>
      </c>
      <c r="B60">
        <v>55</v>
      </c>
      <c r="C60" s="2">
        <v>43799</v>
      </c>
      <c r="D60" s="3">
        <f t="shared" si="0"/>
        <v>917.67216718869497</v>
      </c>
      <c r="E60" s="3">
        <f t="shared" si="1"/>
        <v>117.03001603215495</v>
      </c>
      <c r="F60" s="3">
        <f t="shared" si="2"/>
        <v>800.64215115653997</v>
      </c>
      <c r="G60" s="3">
        <f t="shared" si="3"/>
        <v>107227.06495544803</v>
      </c>
    </row>
    <row r="61" spans="1:7" x14ac:dyDescent="0.2">
      <c r="A61" s="5">
        <f>YEAR(Tableau1[[#This Row],[--]])</f>
        <v>2024</v>
      </c>
      <c r="B61">
        <v>56</v>
      </c>
      <c r="C61" s="2">
        <v>43830</v>
      </c>
      <c r="D61" s="3">
        <f t="shared" si="0"/>
        <v>917.67216718869497</v>
      </c>
      <c r="E61" s="3">
        <f t="shared" si="1"/>
        <v>116.16265370173535</v>
      </c>
      <c r="F61" s="3">
        <f t="shared" si="2"/>
        <v>801.50951348695958</v>
      </c>
      <c r="G61" s="3">
        <f t="shared" si="3"/>
        <v>106425.55544196107</v>
      </c>
    </row>
    <row r="62" spans="1:7" x14ac:dyDescent="0.2">
      <c r="A62" s="5">
        <f>YEAR(Tableau1[[#This Row],[--]])</f>
        <v>2024</v>
      </c>
      <c r="B62">
        <v>57</v>
      </c>
      <c r="C62" s="2">
        <v>43861</v>
      </c>
      <c r="D62" s="3">
        <f t="shared" si="0"/>
        <v>917.67216718869497</v>
      </c>
      <c r="E62" s="3">
        <f t="shared" si="1"/>
        <v>115.29435172879114</v>
      </c>
      <c r="F62" s="3">
        <f t="shared" si="2"/>
        <v>802.37781545990379</v>
      </c>
      <c r="G62" s="3">
        <f t="shared" si="3"/>
        <v>105623.17762650117</v>
      </c>
    </row>
    <row r="63" spans="1:7" x14ac:dyDescent="0.2">
      <c r="A63" s="5">
        <f>YEAR(Tableau1[[#This Row],[--]])</f>
        <v>2024</v>
      </c>
      <c r="B63">
        <v>58</v>
      </c>
      <c r="C63" s="2">
        <v>43890</v>
      </c>
      <c r="D63" s="3">
        <f t="shared" si="0"/>
        <v>917.67216718869497</v>
      </c>
      <c r="E63" s="3">
        <f t="shared" si="1"/>
        <v>114.42510909537627</v>
      </c>
      <c r="F63" s="3">
        <f t="shared" si="2"/>
        <v>803.24705809331874</v>
      </c>
      <c r="G63" s="3">
        <f t="shared" si="3"/>
        <v>104819.93056840786</v>
      </c>
    </row>
    <row r="64" spans="1:7" x14ac:dyDescent="0.2">
      <c r="A64" s="5">
        <f>YEAR(Tableau1[[#This Row],[--]])</f>
        <v>2024</v>
      </c>
      <c r="B64">
        <v>59</v>
      </c>
      <c r="C64" s="2">
        <v>43921</v>
      </c>
      <c r="D64" s="3">
        <f t="shared" si="0"/>
        <v>917.67216718869497</v>
      </c>
      <c r="E64" s="3">
        <f t="shared" si="1"/>
        <v>113.55492478244184</v>
      </c>
      <c r="F64" s="3">
        <f t="shared" si="2"/>
        <v>804.11724240625313</v>
      </c>
      <c r="G64" s="3">
        <f t="shared" si="3"/>
        <v>104015.8133260016</v>
      </c>
    </row>
    <row r="65" spans="1:7" x14ac:dyDescent="0.2">
      <c r="A65" s="5">
        <f>YEAR(Tableau1[[#This Row],[--]])</f>
        <v>2024</v>
      </c>
      <c r="B65">
        <v>60</v>
      </c>
      <c r="C65" s="2">
        <v>43951</v>
      </c>
      <c r="D65" s="3">
        <f t="shared" si="0"/>
        <v>917.67216718869497</v>
      </c>
      <c r="E65" s="3">
        <f t="shared" si="1"/>
        <v>112.68379776983507</v>
      </c>
      <c r="F65" s="3">
        <f t="shared" si="2"/>
        <v>804.98836941885986</v>
      </c>
      <c r="G65" s="3">
        <f t="shared" si="3"/>
        <v>103210.82495658274</v>
      </c>
    </row>
    <row r="66" spans="1:7" x14ac:dyDescent="0.2">
      <c r="A66" s="5">
        <f>YEAR(Tableau1[[#This Row],[--]])</f>
        <v>2024</v>
      </c>
      <c r="B66">
        <v>61</v>
      </c>
      <c r="C66" s="2">
        <v>43982</v>
      </c>
      <c r="D66" s="3">
        <f t="shared" si="0"/>
        <v>917.67216718869497</v>
      </c>
      <c r="E66" s="3">
        <f t="shared" si="1"/>
        <v>111.81172703629797</v>
      </c>
      <c r="F66" s="3">
        <f t="shared" si="2"/>
        <v>805.86044015239702</v>
      </c>
      <c r="G66" s="3">
        <f t="shared" si="3"/>
        <v>102404.96451643035</v>
      </c>
    </row>
    <row r="67" spans="1:7" x14ac:dyDescent="0.2">
      <c r="A67" s="5">
        <f>YEAR(Tableau1[[#This Row],[--]])</f>
        <v>2024</v>
      </c>
      <c r="B67">
        <v>62</v>
      </c>
      <c r="C67" s="2">
        <v>44012</v>
      </c>
      <c r="D67" s="3">
        <f t="shared" si="0"/>
        <v>917.67216718869497</v>
      </c>
      <c r="E67" s="3">
        <f t="shared" si="1"/>
        <v>110.9387115594662</v>
      </c>
      <c r="F67" s="3">
        <f t="shared" si="2"/>
        <v>806.73345562922873</v>
      </c>
      <c r="G67" s="3">
        <f t="shared" si="3"/>
        <v>101598.23106080112</v>
      </c>
    </row>
    <row r="68" spans="1:7" x14ac:dyDescent="0.2">
      <c r="A68" s="5">
        <f>YEAR(Tableau1[[#This Row],[--]])</f>
        <v>2024</v>
      </c>
      <c r="B68">
        <v>63</v>
      </c>
      <c r="C68" s="2">
        <v>44043</v>
      </c>
      <c r="D68" s="3">
        <f t="shared" si="0"/>
        <v>917.67216718869497</v>
      </c>
      <c r="E68" s="3">
        <f t="shared" si="1"/>
        <v>110.06475031586787</v>
      </c>
      <c r="F68" s="3">
        <f t="shared" si="2"/>
        <v>807.60741687282712</v>
      </c>
      <c r="G68" s="3">
        <f t="shared" si="3"/>
        <v>100790.62364392829</v>
      </c>
    </row>
    <row r="69" spans="1:7" x14ac:dyDescent="0.2">
      <c r="A69" s="5">
        <f>YEAR(Tableau1[[#This Row],[--]])</f>
        <v>2024</v>
      </c>
      <c r="B69">
        <v>64</v>
      </c>
      <c r="C69" s="2">
        <v>44074</v>
      </c>
      <c r="D69" s="3">
        <f t="shared" si="0"/>
        <v>917.67216718869497</v>
      </c>
      <c r="E69" s="3">
        <f t="shared" si="1"/>
        <v>109.18984228092232</v>
      </c>
      <c r="F69" s="3">
        <f t="shared" si="2"/>
        <v>808.48232490777264</v>
      </c>
      <c r="G69" s="3">
        <f t="shared" si="3"/>
        <v>99982.14131902052</v>
      </c>
    </row>
    <row r="70" spans="1:7" x14ac:dyDescent="0.2">
      <c r="A70" s="5">
        <f>YEAR(Tableau1[[#This Row],[--]])</f>
        <v>2024</v>
      </c>
      <c r="B70">
        <v>65</v>
      </c>
      <c r="C70" s="2">
        <v>44104</v>
      </c>
      <c r="D70" s="3">
        <f t="shared" si="0"/>
        <v>917.67216718869497</v>
      </c>
      <c r="E70" s="3">
        <f t="shared" si="1"/>
        <v>108.31398642893889</v>
      </c>
      <c r="F70" s="3">
        <f t="shared" si="2"/>
        <v>809.35818075975612</v>
      </c>
      <c r="G70" s="3">
        <f t="shared" si="3"/>
        <v>99172.783138260769</v>
      </c>
    </row>
    <row r="71" spans="1:7" x14ac:dyDescent="0.2">
      <c r="A71" s="5">
        <f>YEAR(Tableau1[[#This Row],[--]])</f>
        <v>2024</v>
      </c>
      <c r="B71">
        <v>66</v>
      </c>
      <c r="C71" s="2">
        <v>44135</v>
      </c>
      <c r="D71" s="3">
        <f t="shared" si="0"/>
        <v>917.67216718869497</v>
      </c>
      <c r="E71" s="3">
        <f t="shared" si="1"/>
        <v>107.43718173311584</v>
      </c>
      <c r="F71" s="3">
        <f t="shared" si="2"/>
        <v>810.23498545557914</v>
      </c>
      <c r="G71" s="3">
        <f t="shared" si="3"/>
        <v>98362.54815280519</v>
      </c>
    </row>
    <row r="72" spans="1:7" x14ac:dyDescent="0.2">
      <c r="A72" s="5">
        <f>YEAR(Tableau1[[#This Row],[--]])</f>
        <v>2024</v>
      </c>
      <c r="B72">
        <v>67</v>
      </c>
      <c r="C72" s="2">
        <v>44165</v>
      </c>
      <c r="D72" s="3">
        <f t="shared" ref="D72:D135" si="4">D71</f>
        <v>917.67216718869497</v>
      </c>
      <c r="E72" s="3">
        <f t="shared" ref="E72:E135" si="5">G71*$A$4/12</f>
        <v>106.55942716553896</v>
      </c>
      <c r="F72" s="3">
        <f t="shared" ref="F72:F135" si="6">D72-E72</f>
        <v>811.11274002315599</v>
      </c>
      <c r="G72" s="3">
        <f t="shared" ref="G72:G135" si="7">G71-F72</f>
        <v>97551.435412782041</v>
      </c>
    </row>
    <row r="73" spans="1:7" x14ac:dyDescent="0.2">
      <c r="A73" s="5">
        <f>YEAR(Tableau1[[#This Row],[--]])</f>
        <v>2025</v>
      </c>
      <c r="B73">
        <v>68</v>
      </c>
      <c r="C73" s="2">
        <v>44196</v>
      </c>
      <c r="D73" s="3">
        <f t="shared" si="4"/>
        <v>917.67216718869497</v>
      </c>
      <c r="E73" s="3">
        <f t="shared" si="5"/>
        <v>105.68072169718054</v>
      </c>
      <c r="F73" s="3">
        <f t="shared" si="6"/>
        <v>811.99144549151447</v>
      </c>
      <c r="G73" s="3">
        <f t="shared" si="7"/>
        <v>96739.443967290528</v>
      </c>
    </row>
    <row r="74" spans="1:7" x14ac:dyDescent="0.2">
      <c r="A74" s="5">
        <f>YEAR(Tableau1[[#This Row],[--]])</f>
        <v>2025</v>
      </c>
      <c r="B74">
        <v>69</v>
      </c>
      <c r="C74" s="2">
        <v>44227</v>
      </c>
      <c r="D74" s="3">
        <f t="shared" si="4"/>
        <v>917.67216718869497</v>
      </c>
      <c r="E74" s="3">
        <f t="shared" si="5"/>
        <v>104.80106429789807</v>
      </c>
      <c r="F74" s="3">
        <f t="shared" si="6"/>
        <v>812.87110289079692</v>
      </c>
      <c r="G74" s="3">
        <f t="shared" si="7"/>
        <v>95926.572864399728</v>
      </c>
    </row>
    <row r="75" spans="1:7" x14ac:dyDescent="0.2">
      <c r="A75" s="5">
        <f>YEAR(Tableau1[[#This Row],[--]])</f>
        <v>2025</v>
      </c>
      <c r="B75">
        <v>70</v>
      </c>
      <c r="C75" s="2">
        <v>44255</v>
      </c>
      <c r="D75" s="3">
        <f t="shared" si="4"/>
        <v>917.67216718869497</v>
      </c>
      <c r="E75" s="3">
        <f t="shared" si="5"/>
        <v>103.92045393643303</v>
      </c>
      <c r="F75" s="3">
        <f t="shared" si="6"/>
        <v>813.75171325226188</v>
      </c>
      <c r="G75" s="3">
        <f t="shared" si="7"/>
        <v>95112.821151147466</v>
      </c>
    </row>
    <row r="76" spans="1:7" x14ac:dyDescent="0.2">
      <c r="A76" s="5">
        <f>YEAR(Tableau1[[#This Row],[--]])</f>
        <v>2025</v>
      </c>
      <c r="B76">
        <v>71</v>
      </c>
      <c r="C76" s="2">
        <v>44286</v>
      </c>
      <c r="D76" s="3">
        <f t="shared" si="4"/>
        <v>917.67216718869497</v>
      </c>
      <c r="E76" s="3">
        <f t="shared" si="5"/>
        <v>103.03888958040976</v>
      </c>
      <c r="F76" s="3">
        <f t="shared" si="6"/>
        <v>814.6332776082852</v>
      </c>
      <c r="G76" s="3">
        <f t="shared" si="7"/>
        <v>94298.18787353918</v>
      </c>
    </row>
    <row r="77" spans="1:7" x14ac:dyDescent="0.2">
      <c r="A77" s="5">
        <f>YEAR(Tableau1[[#This Row],[--]])</f>
        <v>2025</v>
      </c>
      <c r="B77">
        <v>72</v>
      </c>
      <c r="C77" s="2">
        <v>44316</v>
      </c>
      <c r="D77" s="3">
        <f t="shared" si="4"/>
        <v>917.67216718869497</v>
      </c>
      <c r="E77" s="3">
        <f t="shared" si="5"/>
        <v>102.15637019633409</v>
      </c>
      <c r="F77" s="3">
        <f t="shared" si="6"/>
        <v>815.51579699236083</v>
      </c>
      <c r="G77" s="3">
        <f t="shared" si="7"/>
        <v>93482.67207654682</v>
      </c>
    </row>
    <row r="78" spans="1:7" x14ac:dyDescent="0.2">
      <c r="A78" s="5">
        <f>YEAR(Tableau1[[#This Row],[--]])</f>
        <v>2025</v>
      </c>
      <c r="B78">
        <v>73</v>
      </c>
      <c r="C78" s="2">
        <v>44347</v>
      </c>
      <c r="D78" s="3">
        <f t="shared" si="4"/>
        <v>917.67216718869497</v>
      </c>
      <c r="E78" s="3">
        <f t="shared" si="5"/>
        <v>101.2728947495924</v>
      </c>
      <c r="F78" s="3">
        <f t="shared" si="6"/>
        <v>816.39927243910256</v>
      </c>
      <c r="G78" s="3">
        <f t="shared" si="7"/>
        <v>92666.272804107721</v>
      </c>
    </row>
    <row r="79" spans="1:7" x14ac:dyDescent="0.2">
      <c r="A79" s="5">
        <f>YEAR(Tableau1[[#This Row],[--]])</f>
        <v>2025</v>
      </c>
      <c r="B79">
        <v>74</v>
      </c>
      <c r="C79" s="2">
        <v>44377</v>
      </c>
      <c r="D79" s="3">
        <f t="shared" si="4"/>
        <v>917.67216718869497</v>
      </c>
      <c r="E79" s="3">
        <f t="shared" si="5"/>
        <v>100.38846220445002</v>
      </c>
      <c r="F79" s="3">
        <f t="shared" si="6"/>
        <v>817.28370498424499</v>
      </c>
      <c r="G79" s="3">
        <f t="shared" si="7"/>
        <v>91848.989099123472</v>
      </c>
    </row>
    <row r="80" spans="1:7" x14ac:dyDescent="0.2">
      <c r="A80" s="5">
        <f>YEAR(Tableau1[[#This Row],[--]])</f>
        <v>2025</v>
      </c>
      <c r="B80">
        <v>75</v>
      </c>
      <c r="C80" s="2">
        <v>44408</v>
      </c>
      <c r="D80" s="3">
        <f t="shared" si="4"/>
        <v>917.67216718869497</v>
      </c>
      <c r="E80" s="3">
        <f t="shared" si="5"/>
        <v>99.503071524050426</v>
      </c>
      <c r="F80" s="3">
        <f t="shared" si="6"/>
        <v>818.1690956646446</v>
      </c>
      <c r="G80" s="3">
        <f t="shared" si="7"/>
        <v>91030.820003458823</v>
      </c>
    </row>
    <row r="81" spans="1:7" x14ac:dyDescent="0.2">
      <c r="A81" s="5">
        <f>YEAR(Tableau1[[#This Row],[--]])</f>
        <v>2025</v>
      </c>
      <c r="B81">
        <v>76</v>
      </c>
      <c r="C81" s="2">
        <v>44439</v>
      </c>
      <c r="D81" s="3">
        <f t="shared" si="4"/>
        <v>917.67216718869497</v>
      </c>
      <c r="E81" s="3">
        <f t="shared" si="5"/>
        <v>98.616721670413725</v>
      </c>
      <c r="F81" s="3">
        <f t="shared" si="6"/>
        <v>819.0554455182812</v>
      </c>
      <c r="G81" s="3">
        <f t="shared" si="7"/>
        <v>90211.764557940536</v>
      </c>
    </row>
    <row r="82" spans="1:7" x14ac:dyDescent="0.2">
      <c r="A82" s="5">
        <f>YEAR(Tableau1[[#This Row],[--]])</f>
        <v>2025</v>
      </c>
      <c r="B82">
        <v>77</v>
      </c>
      <c r="C82" s="2">
        <v>44469</v>
      </c>
      <c r="D82" s="3">
        <f t="shared" si="4"/>
        <v>917.67216718869497</v>
      </c>
      <c r="E82" s="3">
        <f t="shared" si="5"/>
        <v>97.729411604435583</v>
      </c>
      <c r="F82" s="3">
        <f t="shared" si="6"/>
        <v>819.94275558425943</v>
      </c>
      <c r="G82" s="3">
        <f t="shared" si="7"/>
        <v>89391.82180235628</v>
      </c>
    </row>
    <row r="83" spans="1:7" x14ac:dyDescent="0.2">
      <c r="A83" s="5">
        <f>YEAR(Tableau1[[#This Row],[--]])</f>
        <v>2025</v>
      </c>
      <c r="B83">
        <v>78</v>
      </c>
      <c r="C83" s="2">
        <v>44500</v>
      </c>
      <c r="D83" s="3">
        <f t="shared" si="4"/>
        <v>917.67216718869497</v>
      </c>
      <c r="E83" s="3">
        <f t="shared" si="5"/>
        <v>96.84114028588597</v>
      </c>
      <c r="F83" s="3">
        <f t="shared" si="6"/>
        <v>820.83102690280896</v>
      </c>
      <c r="G83" s="3">
        <f t="shared" si="7"/>
        <v>88570.990775453465</v>
      </c>
    </row>
    <row r="84" spans="1:7" x14ac:dyDescent="0.2">
      <c r="A84" s="5">
        <f>YEAR(Tableau1[[#This Row],[--]])</f>
        <v>2025</v>
      </c>
      <c r="B84">
        <v>79</v>
      </c>
      <c r="C84" s="2">
        <v>44530</v>
      </c>
      <c r="D84" s="3">
        <f t="shared" si="4"/>
        <v>917.67216718869497</v>
      </c>
      <c r="E84" s="3">
        <f t="shared" si="5"/>
        <v>95.951906673407919</v>
      </c>
      <c r="F84" s="3">
        <f t="shared" si="6"/>
        <v>821.72026051528701</v>
      </c>
      <c r="G84" s="3">
        <f t="shared" si="7"/>
        <v>87749.27051493818</v>
      </c>
    </row>
    <row r="85" spans="1:7" x14ac:dyDescent="0.2">
      <c r="A85" s="5">
        <f>YEAR(Tableau1[[#This Row],[--]])</f>
        <v>2026</v>
      </c>
      <c r="B85">
        <v>80</v>
      </c>
      <c r="C85" s="2">
        <v>44561</v>
      </c>
      <c r="D85" s="3">
        <f t="shared" si="4"/>
        <v>917.67216718869497</v>
      </c>
      <c r="E85" s="3">
        <f t="shared" si="5"/>
        <v>95.061709724516348</v>
      </c>
      <c r="F85" s="3">
        <f t="shared" si="6"/>
        <v>822.61045746417858</v>
      </c>
      <c r="G85" s="3">
        <f t="shared" si="7"/>
        <v>86926.660057474</v>
      </c>
    </row>
    <row r="86" spans="1:7" x14ac:dyDescent="0.2">
      <c r="A86" s="5">
        <f>YEAR(Tableau1[[#This Row],[--]])</f>
        <v>2026</v>
      </c>
      <c r="B86">
        <v>81</v>
      </c>
      <c r="C86" s="2">
        <v>44592</v>
      </c>
      <c r="D86" s="3">
        <f t="shared" si="4"/>
        <v>917.67216718869497</v>
      </c>
      <c r="E86" s="3">
        <f t="shared" si="5"/>
        <v>94.170548395596825</v>
      </c>
      <c r="F86" s="3">
        <f t="shared" si="6"/>
        <v>823.50161879309815</v>
      </c>
      <c r="G86" s="3">
        <f t="shared" si="7"/>
        <v>86103.158438680897</v>
      </c>
    </row>
    <row r="87" spans="1:7" x14ac:dyDescent="0.2">
      <c r="A87" s="5">
        <f>YEAR(Tableau1[[#This Row],[--]])</f>
        <v>2026</v>
      </c>
      <c r="B87">
        <v>82</v>
      </c>
      <c r="C87" s="2">
        <v>44620</v>
      </c>
      <c r="D87" s="3">
        <f t="shared" si="4"/>
        <v>917.67216718869497</v>
      </c>
      <c r="E87" s="3">
        <f t="shared" si="5"/>
        <v>93.278421641904302</v>
      </c>
      <c r="F87" s="3">
        <f t="shared" si="6"/>
        <v>824.39374554679068</v>
      </c>
      <c r="G87" s="3">
        <f t="shared" si="7"/>
        <v>85278.764693134101</v>
      </c>
    </row>
    <row r="88" spans="1:7" x14ac:dyDescent="0.2">
      <c r="A88" s="5">
        <f>YEAR(Tableau1[[#This Row],[--]])</f>
        <v>2026</v>
      </c>
      <c r="B88">
        <v>83</v>
      </c>
      <c r="C88" s="2">
        <v>44651</v>
      </c>
      <c r="D88" s="3">
        <f t="shared" si="4"/>
        <v>917.67216718869497</v>
      </c>
      <c r="E88" s="3">
        <f t="shared" si="5"/>
        <v>92.385328417561936</v>
      </c>
      <c r="F88" s="3">
        <f t="shared" si="6"/>
        <v>825.28683877113303</v>
      </c>
      <c r="G88" s="3">
        <f t="shared" si="7"/>
        <v>84453.477854362965</v>
      </c>
    </row>
    <row r="89" spans="1:7" x14ac:dyDescent="0.2">
      <c r="A89" s="5">
        <f>YEAR(Tableau1[[#This Row],[--]])</f>
        <v>2026</v>
      </c>
      <c r="B89">
        <v>84</v>
      </c>
      <c r="C89" s="2">
        <v>44681</v>
      </c>
      <c r="D89" s="3">
        <f t="shared" si="4"/>
        <v>917.67216718869497</v>
      </c>
      <c r="E89" s="3">
        <f t="shared" si="5"/>
        <v>91.491267675559868</v>
      </c>
      <c r="F89" s="3">
        <f t="shared" si="6"/>
        <v>826.18089951313505</v>
      </c>
      <c r="G89" s="3">
        <f t="shared" si="7"/>
        <v>83627.296954849837</v>
      </c>
    </row>
    <row r="90" spans="1:7" x14ac:dyDescent="0.2">
      <c r="A90" s="5">
        <f>YEAR(Tableau1[[#This Row],[--]])</f>
        <v>2026</v>
      </c>
      <c r="B90">
        <v>85</v>
      </c>
      <c r="C90" s="2">
        <v>44712</v>
      </c>
      <c r="D90" s="3">
        <f t="shared" si="4"/>
        <v>917.67216718869497</v>
      </c>
      <c r="E90" s="3">
        <f t="shared" si="5"/>
        <v>90.596238367753983</v>
      </c>
      <c r="F90" s="3">
        <f t="shared" si="6"/>
        <v>827.07592882094104</v>
      </c>
      <c r="G90" s="3">
        <f t="shared" si="7"/>
        <v>82800.221026028899</v>
      </c>
    </row>
    <row r="91" spans="1:7" x14ac:dyDescent="0.2">
      <c r="A91" s="5">
        <f>YEAR(Tableau1[[#This Row],[--]])</f>
        <v>2026</v>
      </c>
      <c r="B91">
        <v>86</v>
      </c>
      <c r="C91" s="2">
        <v>44742</v>
      </c>
      <c r="D91" s="3">
        <f t="shared" si="4"/>
        <v>917.67216718869497</v>
      </c>
      <c r="E91" s="3">
        <f t="shared" si="5"/>
        <v>89.700239444864636</v>
      </c>
      <c r="F91" s="3">
        <f t="shared" si="6"/>
        <v>827.97192774383029</v>
      </c>
      <c r="G91" s="3">
        <f t="shared" si="7"/>
        <v>81972.249098285072</v>
      </c>
    </row>
    <row r="92" spans="1:7" x14ac:dyDescent="0.2">
      <c r="A92" s="5">
        <f>YEAR(Tableau1[[#This Row],[--]])</f>
        <v>2026</v>
      </c>
      <c r="B92">
        <v>87</v>
      </c>
      <c r="C92" s="2">
        <v>44773</v>
      </c>
      <c r="D92" s="3">
        <f t="shared" si="4"/>
        <v>917.67216718869497</v>
      </c>
      <c r="E92" s="3">
        <f t="shared" si="5"/>
        <v>88.803269856475495</v>
      </c>
      <c r="F92" s="3">
        <f t="shared" si="6"/>
        <v>828.86889733221949</v>
      </c>
      <c r="G92" s="3">
        <f t="shared" si="7"/>
        <v>81143.380200952859</v>
      </c>
    </row>
    <row r="93" spans="1:7" x14ac:dyDescent="0.2">
      <c r="A93" s="5">
        <f>YEAR(Tableau1[[#This Row],[--]])</f>
        <v>2026</v>
      </c>
      <c r="B93">
        <v>88</v>
      </c>
      <c r="C93" s="2">
        <v>44804</v>
      </c>
      <c r="D93" s="3">
        <f t="shared" si="4"/>
        <v>917.67216718869497</v>
      </c>
      <c r="E93" s="3">
        <f t="shared" si="5"/>
        <v>87.905328551032255</v>
      </c>
      <c r="F93" s="3">
        <f t="shared" si="6"/>
        <v>829.76683863766266</v>
      </c>
      <c r="G93" s="3">
        <f t="shared" si="7"/>
        <v>80313.613362315198</v>
      </c>
    </row>
    <row r="94" spans="1:7" x14ac:dyDescent="0.2">
      <c r="A94" s="5">
        <f>YEAR(Tableau1[[#This Row],[--]])</f>
        <v>2026</v>
      </c>
      <c r="B94">
        <v>89</v>
      </c>
      <c r="C94" s="2">
        <v>44834</v>
      </c>
      <c r="D94" s="3">
        <f t="shared" si="4"/>
        <v>917.67216718869497</v>
      </c>
      <c r="E94" s="3">
        <f t="shared" si="5"/>
        <v>87.006414475841453</v>
      </c>
      <c r="F94" s="3">
        <f t="shared" si="6"/>
        <v>830.66575271285353</v>
      </c>
      <c r="G94" s="3">
        <f t="shared" si="7"/>
        <v>79482.947609602343</v>
      </c>
    </row>
    <row r="95" spans="1:7" x14ac:dyDescent="0.2">
      <c r="A95" s="5">
        <f>YEAR(Tableau1[[#This Row],[--]])</f>
        <v>2026</v>
      </c>
      <c r="B95">
        <v>90</v>
      </c>
      <c r="C95" s="2">
        <v>44865</v>
      </c>
      <c r="D95" s="3">
        <f t="shared" si="4"/>
        <v>917.67216718869497</v>
      </c>
      <c r="E95" s="3">
        <f t="shared" si="5"/>
        <v>86.106526577069204</v>
      </c>
      <c r="F95" s="3">
        <f t="shared" si="6"/>
        <v>831.56564061162578</v>
      </c>
      <c r="G95" s="3">
        <f t="shared" si="7"/>
        <v>78651.38196899071</v>
      </c>
    </row>
    <row r="96" spans="1:7" x14ac:dyDescent="0.2">
      <c r="A96" s="5">
        <f>YEAR(Tableau1[[#This Row],[--]])</f>
        <v>2026</v>
      </c>
      <c r="B96">
        <v>91</v>
      </c>
      <c r="C96" s="2">
        <v>44895</v>
      </c>
      <c r="D96" s="3">
        <f t="shared" si="4"/>
        <v>917.67216718869497</v>
      </c>
      <c r="E96" s="3">
        <f t="shared" si="5"/>
        <v>85.205663799739924</v>
      </c>
      <c r="F96" s="3">
        <f t="shared" si="6"/>
        <v>832.46650338895506</v>
      </c>
      <c r="G96" s="3">
        <f t="shared" si="7"/>
        <v>77818.915465601749</v>
      </c>
    </row>
    <row r="97" spans="1:7" x14ac:dyDescent="0.2">
      <c r="A97" s="5">
        <f>YEAR(Tableau1[[#This Row],[--]])</f>
        <v>2027</v>
      </c>
      <c r="B97">
        <v>92</v>
      </c>
      <c r="C97" s="2">
        <v>44926</v>
      </c>
      <c r="D97" s="3">
        <f t="shared" si="4"/>
        <v>917.67216718869497</v>
      </c>
      <c r="E97" s="3">
        <f t="shared" si="5"/>
        <v>84.30382508773522</v>
      </c>
      <c r="F97" s="3">
        <f t="shared" si="6"/>
        <v>833.36834210095981</v>
      </c>
      <c r="G97" s="3">
        <f t="shared" si="7"/>
        <v>76985.547123500786</v>
      </c>
    </row>
    <row r="98" spans="1:7" x14ac:dyDescent="0.2">
      <c r="A98" s="5">
        <f>YEAR(Tableau1[[#This Row],[--]])</f>
        <v>2027</v>
      </c>
      <c r="B98">
        <v>93</v>
      </c>
      <c r="C98" s="2">
        <v>44957</v>
      </c>
      <c r="D98" s="3">
        <f t="shared" si="4"/>
        <v>917.67216718869497</v>
      </c>
      <c r="E98" s="3">
        <f t="shared" si="5"/>
        <v>83.401009383792513</v>
      </c>
      <c r="F98" s="3">
        <f t="shared" si="6"/>
        <v>834.27115780490249</v>
      </c>
      <c r="G98" s="3">
        <f t="shared" si="7"/>
        <v>76151.275965695881</v>
      </c>
    </row>
    <row r="99" spans="1:7" x14ac:dyDescent="0.2">
      <c r="A99" s="5">
        <f>YEAR(Tableau1[[#This Row],[--]])</f>
        <v>2027</v>
      </c>
      <c r="B99">
        <v>94</v>
      </c>
      <c r="C99" s="2">
        <v>44985</v>
      </c>
      <c r="D99" s="3">
        <f t="shared" si="4"/>
        <v>917.67216718869497</v>
      </c>
      <c r="E99" s="3">
        <f t="shared" si="5"/>
        <v>82.49721562950387</v>
      </c>
      <c r="F99" s="3">
        <f t="shared" si="6"/>
        <v>835.17495155919107</v>
      </c>
      <c r="G99" s="3">
        <f t="shared" si="7"/>
        <v>75316.101014136686</v>
      </c>
    </row>
    <row r="100" spans="1:7" x14ac:dyDescent="0.2">
      <c r="A100" s="5">
        <f>YEAR(Tableau1[[#This Row],[--]])</f>
        <v>2027</v>
      </c>
      <c r="B100">
        <v>95</v>
      </c>
      <c r="C100" s="2">
        <v>45016</v>
      </c>
      <c r="D100" s="3">
        <f t="shared" si="4"/>
        <v>917.67216718869497</v>
      </c>
      <c r="E100" s="3">
        <f t="shared" si="5"/>
        <v>81.592442765314743</v>
      </c>
      <c r="F100" s="3">
        <f t="shared" si="6"/>
        <v>836.07972442338018</v>
      </c>
      <c r="G100" s="3">
        <f t="shared" si="7"/>
        <v>74480.021289713302</v>
      </c>
    </row>
    <row r="101" spans="1:7" x14ac:dyDescent="0.2">
      <c r="A101" s="5">
        <f>YEAR(Tableau1[[#This Row],[--]])</f>
        <v>2027</v>
      </c>
      <c r="B101">
        <v>96</v>
      </c>
      <c r="C101" s="2">
        <v>45046</v>
      </c>
      <c r="D101" s="3">
        <f t="shared" si="4"/>
        <v>917.67216718869497</v>
      </c>
      <c r="E101" s="3">
        <f t="shared" si="5"/>
        <v>80.686689730522744</v>
      </c>
      <c r="F101" s="3">
        <f t="shared" si="6"/>
        <v>836.98547745817223</v>
      </c>
      <c r="G101" s="3">
        <f t="shared" si="7"/>
        <v>73643.035812255126</v>
      </c>
    </row>
    <row r="102" spans="1:7" x14ac:dyDescent="0.2">
      <c r="A102" s="5">
        <f>YEAR(Tableau1[[#This Row],[--]])</f>
        <v>2027</v>
      </c>
      <c r="B102">
        <v>97</v>
      </c>
      <c r="C102" s="2">
        <v>45077</v>
      </c>
      <c r="D102" s="3">
        <f t="shared" si="4"/>
        <v>917.67216718869497</v>
      </c>
      <c r="E102" s="3">
        <f t="shared" si="5"/>
        <v>79.77995546327638</v>
      </c>
      <c r="F102" s="3">
        <f t="shared" si="6"/>
        <v>837.89221172541863</v>
      </c>
      <c r="G102" s="3">
        <f t="shared" si="7"/>
        <v>72805.143600529715</v>
      </c>
    </row>
    <row r="103" spans="1:7" x14ac:dyDescent="0.2">
      <c r="A103" s="5">
        <f>YEAR(Tableau1[[#This Row],[--]])</f>
        <v>2027</v>
      </c>
      <c r="B103">
        <v>98</v>
      </c>
      <c r="C103" s="2">
        <v>45107</v>
      </c>
      <c r="D103" s="3">
        <f t="shared" si="4"/>
        <v>917.67216718869497</v>
      </c>
      <c r="E103" s="3">
        <f t="shared" si="5"/>
        <v>78.872238900573862</v>
      </c>
      <c r="F103" s="3">
        <f t="shared" si="6"/>
        <v>838.79992828812112</v>
      </c>
      <c r="G103" s="3">
        <f t="shared" si="7"/>
        <v>71966.343672241594</v>
      </c>
    </row>
    <row r="104" spans="1:7" x14ac:dyDescent="0.2">
      <c r="A104" s="5">
        <f>YEAR(Tableau1[[#This Row],[--]])</f>
        <v>2027</v>
      </c>
      <c r="B104">
        <v>99</v>
      </c>
      <c r="C104" s="2">
        <v>45138</v>
      </c>
      <c r="D104" s="3">
        <f t="shared" si="4"/>
        <v>917.67216718869497</v>
      </c>
      <c r="E104" s="3">
        <f t="shared" si="5"/>
        <v>77.963538978261724</v>
      </c>
      <c r="F104" s="3">
        <f t="shared" si="6"/>
        <v>839.70862821043329</v>
      </c>
      <c r="G104" s="3">
        <f t="shared" si="7"/>
        <v>71126.635044031165</v>
      </c>
    </row>
    <row r="105" spans="1:7" x14ac:dyDescent="0.2">
      <c r="A105" s="5">
        <f>YEAR(Tableau1[[#This Row],[--]])</f>
        <v>2027</v>
      </c>
      <c r="B105">
        <v>100</v>
      </c>
      <c r="C105" s="2">
        <v>45169</v>
      </c>
      <c r="D105" s="3">
        <f t="shared" si="4"/>
        <v>917.67216718869497</v>
      </c>
      <c r="E105" s="3">
        <f t="shared" si="5"/>
        <v>77.053854631033758</v>
      </c>
      <c r="F105" s="3">
        <f t="shared" si="6"/>
        <v>840.61831255766117</v>
      </c>
      <c r="G105" s="3">
        <f t="shared" si="7"/>
        <v>70286.016731473501</v>
      </c>
    </row>
    <row r="106" spans="1:7" x14ac:dyDescent="0.2">
      <c r="A106" s="5">
        <f>YEAR(Tableau1[[#This Row],[--]])</f>
        <v>2027</v>
      </c>
      <c r="B106">
        <v>101</v>
      </c>
      <c r="C106" s="2">
        <v>45199</v>
      </c>
      <c r="D106" s="3">
        <f t="shared" si="4"/>
        <v>917.67216718869497</v>
      </c>
      <c r="E106" s="3">
        <f t="shared" si="5"/>
        <v>76.143184792429622</v>
      </c>
      <c r="F106" s="3">
        <f t="shared" si="6"/>
        <v>841.52898239626529</v>
      </c>
      <c r="G106" s="3">
        <f t="shared" si="7"/>
        <v>69444.487749077234</v>
      </c>
    </row>
    <row r="107" spans="1:7" x14ac:dyDescent="0.2">
      <c r="A107" s="5">
        <f>YEAR(Tableau1[[#This Row],[--]])</f>
        <v>2027</v>
      </c>
      <c r="B107">
        <v>102</v>
      </c>
      <c r="C107" s="2">
        <v>45230</v>
      </c>
      <c r="D107" s="3">
        <f t="shared" si="4"/>
        <v>917.67216718869497</v>
      </c>
      <c r="E107" s="3">
        <f t="shared" si="5"/>
        <v>75.23152839483366</v>
      </c>
      <c r="F107" s="3">
        <f t="shared" si="6"/>
        <v>842.44063879386135</v>
      </c>
      <c r="G107" s="3">
        <f t="shared" si="7"/>
        <v>68602.047110283369</v>
      </c>
    </row>
    <row r="108" spans="1:7" x14ac:dyDescent="0.2">
      <c r="A108" s="5">
        <f>YEAR(Tableau1[[#This Row],[--]])</f>
        <v>2027</v>
      </c>
      <c r="B108">
        <v>103</v>
      </c>
      <c r="C108" s="2">
        <v>45260</v>
      </c>
      <c r="D108" s="3">
        <f t="shared" si="4"/>
        <v>917.67216718869497</v>
      </c>
      <c r="E108" s="3">
        <f t="shared" si="5"/>
        <v>74.318884369473651</v>
      </c>
      <c r="F108" s="3">
        <f t="shared" si="6"/>
        <v>843.35328281922136</v>
      </c>
      <c r="G108" s="3">
        <f t="shared" si="7"/>
        <v>67758.693827464143</v>
      </c>
    </row>
    <row r="109" spans="1:7" x14ac:dyDescent="0.2">
      <c r="A109" s="5">
        <f>YEAR(Tableau1[[#This Row],[--]])</f>
        <v>2028</v>
      </c>
      <c r="B109">
        <v>104</v>
      </c>
      <c r="C109" s="2">
        <v>45291</v>
      </c>
      <c r="D109" s="3">
        <f t="shared" si="4"/>
        <v>917.67216718869497</v>
      </c>
      <c r="E109" s="3">
        <f t="shared" si="5"/>
        <v>73.405251646419487</v>
      </c>
      <c r="F109" s="3">
        <f t="shared" si="6"/>
        <v>844.26691554227546</v>
      </c>
      <c r="G109" s="3">
        <f t="shared" si="7"/>
        <v>66914.426911921866</v>
      </c>
    </row>
    <row r="110" spans="1:7" x14ac:dyDescent="0.2">
      <c r="A110" s="5">
        <f>YEAR(Tableau1[[#This Row],[--]])</f>
        <v>2028</v>
      </c>
      <c r="B110">
        <v>105</v>
      </c>
      <c r="C110" s="2">
        <v>45322</v>
      </c>
      <c r="D110" s="3">
        <f t="shared" si="4"/>
        <v>917.67216718869497</v>
      </c>
      <c r="E110" s="3">
        <f t="shared" si="5"/>
        <v>72.49062915458201</v>
      </c>
      <c r="F110" s="3">
        <f t="shared" si="6"/>
        <v>845.18153803411292</v>
      </c>
      <c r="G110" s="3">
        <f t="shared" si="7"/>
        <v>66069.245373887752</v>
      </c>
    </row>
    <row r="111" spans="1:7" x14ac:dyDescent="0.2">
      <c r="A111" s="5">
        <f>YEAR(Tableau1[[#This Row],[--]])</f>
        <v>2028</v>
      </c>
      <c r="B111">
        <v>106</v>
      </c>
      <c r="C111" s="2">
        <v>45351</v>
      </c>
      <c r="D111" s="3">
        <f t="shared" si="4"/>
        <v>917.67216718869497</v>
      </c>
      <c r="E111" s="3">
        <f t="shared" si="5"/>
        <v>71.57501582171173</v>
      </c>
      <c r="F111" s="3">
        <f t="shared" si="6"/>
        <v>846.09715136698321</v>
      </c>
      <c r="G111" s="3">
        <f t="shared" si="7"/>
        <v>65223.148222520766</v>
      </c>
    </row>
    <row r="112" spans="1:7" x14ac:dyDescent="0.2">
      <c r="A112" s="5">
        <f>YEAR(Tableau1[[#This Row],[--]])</f>
        <v>2028</v>
      </c>
      <c r="B112">
        <v>107</v>
      </c>
      <c r="C112" s="2">
        <v>45382</v>
      </c>
      <c r="D112" s="3">
        <f t="shared" si="4"/>
        <v>917.67216718869497</v>
      </c>
      <c r="E112" s="3">
        <f t="shared" si="5"/>
        <v>70.658410574397493</v>
      </c>
      <c r="F112" s="3">
        <f t="shared" si="6"/>
        <v>847.01375661429745</v>
      </c>
      <c r="G112" s="3">
        <f t="shared" si="7"/>
        <v>64376.134465906471</v>
      </c>
    </row>
    <row r="113" spans="1:7" x14ac:dyDescent="0.2">
      <c r="A113" s="5">
        <f>YEAR(Tableau1[[#This Row],[--]])</f>
        <v>2028</v>
      </c>
      <c r="B113">
        <v>108</v>
      </c>
      <c r="C113" s="2">
        <v>45412</v>
      </c>
      <c r="D113" s="3">
        <f t="shared" si="4"/>
        <v>917.67216718869497</v>
      </c>
      <c r="E113" s="3">
        <f t="shared" si="5"/>
        <v>69.740812338065339</v>
      </c>
      <c r="F113" s="3">
        <f t="shared" si="6"/>
        <v>847.93135485062965</v>
      </c>
      <c r="G113" s="3">
        <f t="shared" si="7"/>
        <v>63528.203111055838</v>
      </c>
    </row>
    <row r="114" spans="1:7" x14ac:dyDescent="0.2">
      <c r="A114" s="5">
        <f>YEAR(Tableau1[[#This Row],[--]])</f>
        <v>2028</v>
      </c>
      <c r="B114">
        <v>109</v>
      </c>
      <c r="C114" s="2">
        <v>45443</v>
      </c>
      <c r="D114" s="3">
        <f t="shared" si="4"/>
        <v>917.67216718869497</v>
      </c>
      <c r="E114" s="3">
        <f t="shared" si="5"/>
        <v>68.822220036977157</v>
      </c>
      <c r="F114" s="3">
        <f t="shared" si="6"/>
        <v>848.84994715171786</v>
      </c>
      <c r="G114" s="3">
        <f t="shared" si="7"/>
        <v>62679.353163904118</v>
      </c>
    </row>
    <row r="115" spans="1:7" x14ac:dyDescent="0.2">
      <c r="A115" s="5">
        <f>YEAR(Tableau1[[#This Row],[--]])</f>
        <v>2028</v>
      </c>
      <c r="B115">
        <v>110</v>
      </c>
      <c r="C115" s="2">
        <v>45473</v>
      </c>
      <c r="D115" s="3">
        <f t="shared" si="4"/>
        <v>917.67216718869497</v>
      </c>
      <c r="E115" s="3">
        <f t="shared" si="5"/>
        <v>67.902632594229459</v>
      </c>
      <c r="F115" s="3">
        <f t="shared" si="6"/>
        <v>849.76953459446554</v>
      </c>
      <c r="G115" s="3">
        <f t="shared" si="7"/>
        <v>61829.583629309651</v>
      </c>
    </row>
    <row r="116" spans="1:7" x14ac:dyDescent="0.2">
      <c r="A116" s="5">
        <f>YEAR(Tableau1[[#This Row],[--]])</f>
        <v>2028</v>
      </c>
      <c r="B116">
        <v>111</v>
      </c>
      <c r="C116" s="2">
        <v>45504</v>
      </c>
      <c r="D116" s="3">
        <f t="shared" si="4"/>
        <v>917.67216718869497</v>
      </c>
      <c r="E116" s="3">
        <f t="shared" si="5"/>
        <v>66.982048931752118</v>
      </c>
      <c r="F116" s="3">
        <f t="shared" si="6"/>
        <v>850.69011825694281</v>
      </c>
      <c r="G116" s="3">
        <f t="shared" si="7"/>
        <v>60978.893511052709</v>
      </c>
    </row>
    <row r="117" spans="1:7" x14ac:dyDescent="0.2">
      <c r="A117" s="5">
        <f>YEAR(Tableau1[[#This Row],[--]])</f>
        <v>2028</v>
      </c>
      <c r="B117">
        <v>112</v>
      </c>
      <c r="C117" s="2">
        <v>45535</v>
      </c>
      <c r="D117" s="3">
        <f t="shared" si="4"/>
        <v>917.67216718869497</v>
      </c>
      <c r="E117" s="3">
        <f t="shared" si="5"/>
        <v>66.060467970307101</v>
      </c>
      <c r="F117" s="3">
        <f t="shared" si="6"/>
        <v>851.61169921838791</v>
      </c>
      <c r="G117" s="3">
        <f t="shared" si="7"/>
        <v>60127.28181183432</v>
      </c>
    </row>
    <row r="118" spans="1:7" x14ac:dyDescent="0.2">
      <c r="A118" s="5">
        <f>YEAR(Tableau1[[#This Row],[--]])</f>
        <v>2028</v>
      </c>
      <c r="B118">
        <v>113</v>
      </c>
      <c r="C118" s="2">
        <v>45565</v>
      </c>
      <c r="D118" s="3">
        <f t="shared" si="4"/>
        <v>917.67216718869497</v>
      </c>
      <c r="E118" s="3">
        <f t="shared" si="5"/>
        <v>65.137888629487179</v>
      </c>
      <c r="F118" s="3">
        <f t="shared" si="6"/>
        <v>852.53427855920779</v>
      </c>
      <c r="G118" s="3">
        <f t="shared" si="7"/>
        <v>59274.747533275113</v>
      </c>
    </row>
    <row r="119" spans="1:7" x14ac:dyDescent="0.2">
      <c r="A119" s="5">
        <f>YEAR(Tableau1[[#This Row],[--]])</f>
        <v>2028</v>
      </c>
      <c r="B119">
        <v>114</v>
      </c>
      <c r="C119" s="2">
        <v>45596</v>
      </c>
      <c r="D119" s="3">
        <f t="shared" si="4"/>
        <v>917.67216718869497</v>
      </c>
      <c r="E119" s="3">
        <f t="shared" si="5"/>
        <v>64.2143098277147</v>
      </c>
      <c r="F119" s="3">
        <f t="shared" si="6"/>
        <v>853.45785736098026</v>
      </c>
      <c r="G119" s="3">
        <f t="shared" si="7"/>
        <v>58421.289675914129</v>
      </c>
    </row>
    <row r="120" spans="1:7" x14ac:dyDescent="0.2">
      <c r="A120" s="5">
        <f>YEAR(Tableau1[[#This Row],[--]])</f>
        <v>2028</v>
      </c>
      <c r="B120">
        <v>115</v>
      </c>
      <c r="C120" s="2">
        <v>45626</v>
      </c>
      <c r="D120" s="3">
        <f t="shared" si="4"/>
        <v>917.67216718869497</v>
      </c>
      <c r="E120" s="3">
        <f t="shared" si="5"/>
        <v>63.289730482240309</v>
      </c>
      <c r="F120" s="3">
        <f t="shared" si="6"/>
        <v>854.38243670645465</v>
      </c>
      <c r="G120" s="3">
        <f t="shared" si="7"/>
        <v>57566.907239207678</v>
      </c>
    </row>
    <row r="121" spans="1:7" x14ac:dyDescent="0.2">
      <c r="A121" s="5">
        <f>YEAR(Tableau1[[#This Row],[--]])</f>
        <v>2029</v>
      </c>
      <c r="B121">
        <v>116</v>
      </c>
      <c r="C121" s="2">
        <v>45657</v>
      </c>
      <c r="D121" s="3">
        <f t="shared" si="4"/>
        <v>917.67216718869497</v>
      </c>
      <c r="E121" s="3">
        <f t="shared" si="5"/>
        <v>62.364149509141647</v>
      </c>
      <c r="F121" s="3">
        <f t="shared" si="6"/>
        <v>855.30801767955336</v>
      </c>
      <c r="G121" s="3">
        <f t="shared" si="7"/>
        <v>56711.599221528122</v>
      </c>
    </row>
    <row r="122" spans="1:7" x14ac:dyDescent="0.2">
      <c r="A122" s="5">
        <f>YEAR(Tableau1[[#This Row],[--]])</f>
        <v>2029</v>
      </c>
      <c r="B122">
        <v>117</v>
      </c>
      <c r="C122" s="2">
        <v>45688</v>
      </c>
      <c r="D122" s="3">
        <f t="shared" si="4"/>
        <v>917.67216718869497</v>
      </c>
      <c r="E122" s="3">
        <f t="shared" si="5"/>
        <v>61.437565823322132</v>
      </c>
      <c r="F122" s="3">
        <f t="shared" si="6"/>
        <v>856.23460136537278</v>
      </c>
      <c r="G122" s="3">
        <f t="shared" si="7"/>
        <v>55855.364620162749</v>
      </c>
    </row>
    <row r="123" spans="1:7" x14ac:dyDescent="0.2">
      <c r="A123" s="5">
        <f>YEAR(Tableau1[[#This Row],[--]])</f>
        <v>2029</v>
      </c>
      <c r="B123">
        <v>118</v>
      </c>
      <c r="C123" s="2">
        <v>45716</v>
      </c>
      <c r="D123" s="3">
        <f t="shared" si="4"/>
        <v>917.67216718869497</v>
      </c>
      <c r="E123" s="3">
        <f t="shared" si="5"/>
        <v>60.509978338509647</v>
      </c>
      <c r="F123" s="3">
        <f t="shared" si="6"/>
        <v>857.16218885018532</v>
      </c>
      <c r="G123" s="3">
        <f t="shared" si="7"/>
        <v>54998.202431312566</v>
      </c>
    </row>
    <row r="124" spans="1:7" x14ac:dyDescent="0.2">
      <c r="A124" s="5">
        <f>YEAR(Tableau1[[#This Row],[--]])</f>
        <v>2029</v>
      </c>
      <c r="B124">
        <v>119</v>
      </c>
      <c r="C124" s="2">
        <v>45747</v>
      </c>
      <c r="D124" s="3">
        <f t="shared" si="4"/>
        <v>917.67216718869497</v>
      </c>
      <c r="E124" s="3">
        <f t="shared" si="5"/>
        <v>59.581385967255272</v>
      </c>
      <c r="F124" s="3">
        <f t="shared" si="6"/>
        <v>858.09078122143967</v>
      </c>
      <c r="G124" s="3">
        <f t="shared" si="7"/>
        <v>54140.111650091123</v>
      </c>
    </row>
    <row r="125" spans="1:7" x14ac:dyDescent="0.2">
      <c r="A125" s="5">
        <f>YEAR(Tableau1[[#This Row],[--]])</f>
        <v>2029</v>
      </c>
      <c r="B125">
        <v>120</v>
      </c>
      <c r="C125" s="2">
        <v>45777</v>
      </c>
      <c r="D125" s="3">
        <f t="shared" si="4"/>
        <v>917.67216718869497</v>
      </c>
      <c r="E125" s="3">
        <f t="shared" si="5"/>
        <v>58.651787620932048</v>
      </c>
      <c r="F125" s="3">
        <f t="shared" si="6"/>
        <v>859.02037956776292</v>
      </c>
      <c r="G125" s="3">
        <f t="shared" si="7"/>
        <v>53281.091270523357</v>
      </c>
    </row>
    <row r="126" spans="1:7" x14ac:dyDescent="0.2">
      <c r="A126" s="5">
        <f>YEAR(Tableau1[[#This Row],[--]])</f>
        <v>2029</v>
      </c>
      <c r="B126">
        <v>121</v>
      </c>
      <c r="C126" s="2">
        <v>45808</v>
      </c>
      <c r="D126" s="3">
        <f t="shared" si="4"/>
        <v>917.67216718869497</v>
      </c>
      <c r="E126" s="3">
        <f t="shared" si="5"/>
        <v>57.721182209733634</v>
      </c>
      <c r="F126" s="3">
        <f t="shared" si="6"/>
        <v>859.95098497896129</v>
      </c>
      <c r="G126" s="3">
        <f t="shared" si="7"/>
        <v>52421.140285544396</v>
      </c>
    </row>
    <row r="127" spans="1:7" x14ac:dyDescent="0.2">
      <c r="A127" s="5">
        <f>YEAR(Tableau1[[#This Row],[--]])</f>
        <v>2029</v>
      </c>
      <c r="B127">
        <v>122</v>
      </c>
      <c r="C127" s="2">
        <v>45838</v>
      </c>
      <c r="D127" s="3">
        <f t="shared" si="4"/>
        <v>917.67216718869497</v>
      </c>
      <c r="E127" s="3">
        <f t="shared" si="5"/>
        <v>56.789568642673089</v>
      </c>
      <c r="F127" s="3">
        <f t="shared" si="6"/>
        <v>860.88259854602188</v>
      </c>
      <c r="G127" s="3">
        <f t="shared" si="7"/>
        <v>51560.257686998375</v>
      </c>
    </row>
    <row r="128" spans="1:7" x14ac:dyDescent="0.2">
      <c r="A128" s="5">
        <f>YEAR(Tableau1[[#This Row],[--]])</f>
        <v>2029</v>
      </c>
      <c r="B128">
        <v>123</v>
      </c>
      <c r="C128" s="2">
        <v>45869</v>
      </c>
      <c r="D128" s="3">
        <f t="shared" si="4"/>
        <v>917.67216718869497</v>
      </c>
      <c r="E128" s="3">
        <f t="shared" si="5"/>
        <v>55.856945827581569</v>
      </c>
      <c r="F128" s="3">
        <f t="shared" si="6"/>
        <v>861.81522136111334</v>
      </c>
      <c r="G128" s="3">
        <f t="shared" si="7"/>
        <v>50698.442465637265</v>
      </c>
    </row>
    <row r="129" spans="1:7" x14ac:dyDescent="0.2">
      <c r="A129" s="5">
        <f>YEAR(Tableau1[[#This Row],[--]])</f>
        <v>2029</v>
      </c>
      <c r="B129">
        <v>124</v>
      </c>
      <c r="C129" s="2">
        <v>45900</v>
      </c>
      <c r="D129" s="3">
        <f t="shared" si="4"/>
        <v>917.67216718869497</v>
      </c>
      <c r="E129" s="3">
        <f t="shared" si="5"/>
        <v>54.923312671107034</v>
      </c>
      <c r="F129" s="3">
        <f t="shared" si="6"/>
        <v>862.74885451758792</v>
      </c>
      <c r="G129" s="3">
        <f t="shared" si="7"/>
        <v>49835.693611119677</v>
      </c>
    </row>
    <row r="130" spans="1:7" x14ac:dyDescent="0.2">
      <c r="A130" s="5">
        <f>YEAR(Tableau1[[#This Row],[--]])</f>
        <v>2029</v>
      </c>
      <c r="B130">
        <v>125</v>
      </c>
      <c r="C130" s="2">
        <v>45930</v>
      </c>
      <c r="D130" s="3">
        <f t="shared" si="4"/>
        <v>917.67216718869497</v>
      </c>
      <c r="E130" s="3">
        <f t="shared" si="5"/>
        <v>53.988668078712983</v>
      </c>
      <c r="F130" s="3">
        <f t="shared" si="6"/>
        <v>863.68349910998199</v>
      </c>
      <c r="G130" s="3">
        <f t="shared" si="7"/>
        <v>48972.010112009695</v>
      </c>
    </row>
    <row r="131" spans="1:7" x14ac:dyDescent="0.2">
      <c r="A131" s="5">
        <f>YEAR(Tableau1[[#This Row],[--]])</f>
        <v>2029</v>
      </c>
      <c r="B131">
        <v>126</v>
      </c>
      <c r="C131" s="2">
        <v>45961</v>
      </c>
      <c r="D131" s="3">
        <f t="shared" si="4"/>
        <v>917.67216718869497</v>
      </c>
      <c r="E131" s="3">
        <f t="shared" si="5"/>
        <v>53.05301095467717</v>
      </c>
      <c r="F131" s="3">
        <f t="shared" si="6"/>
        <v>864.61915623401785</v>
      </c>
      <c r="G131" s="3">
        <f t="shared" si="7"/>
        <v>48107.390955775678</v>
      </c>
    </row>
    <row r="132" spans="1:7" x14ac:dyDescent="0.2">
      <c r="A132" s="5">
        <f>YEAR(Tableau1[[#This Row],[--]])</f>
        <v>2029</v>
      </c>
      <c r="B132">
        <v>127</v>
      </c>
      <c r="C132" s="2">
        <v>45991</v>
      </c>
      <c r="D132" s="3">
        <f t="shared" si="4"/>
        <v>917.67216718869497</v>
      </c>
      <c r="E132" s="3">
        <f t="shared" si="5"/>
        <v>52.116340202090321</v>
      </c>
      <c r="F132" s="3">
        <f t="shared" si="6"/>
        <v>865.55582698660464</v>
      </c>
      <c r="G132" s="3">
        <f t="shared" si="7"/>
        <v>47241.835128789076</v>
      </c>
    </row>
    <row r="133" spans="1:7" x14ac:dyDescent="0.2">
      <c r="A133" s="5">
        <f>YEAR(Tableau1[[#This Row],[--]])</f>
        <v>2030</v>
      </c>
      <c r="B133">
        <v>128</v>
      </c>
      <c r="C133" s="2">
        <v>46022</v>
      </c>
      <c r="D133" s="3">
        <f t="shared" si="4"/>
        <v>917.67216718869497</v>
      </c>
      <c r="E133" s="3">
        <f t="shared" si="5"/>
        <v>51.178654722854837</v>
      </c>
      <c r="F133" s="3">
        <f t="shared" si="6"/>
        <v>866.49351246584013</v>
      </c>
      <c r="G133" s="3">
        <f t="shared" si="7"/>
        <v>46375.34161632324</v>
      </c>
    </row>
    <row r="134" spans="1:7" x14ac:dyDescent="0.2">
      <c r="A134" s="5">
        <f>YEAR(Tableau1[[#This Row],[--]])</f>
        <v>2030</v>
      </c>
      <c r="B134">
        <v>129</v>
      </c>
      <c r="C134" s="2">
        <v>46053</v>
      </c>
      <c r="D134" s="3">
        <f t="shared" si="4"/>
        <v>917.67216718869497</v>
      </c>
      <c r="E134" s="3">
        <f t="shared" si="5"/>
        <v>50.239953417683502</v>
      </c>
      <c r="F134" s="3">
        <f t="shared" si="6"/>
        <v>867.43221377101145</v>
      </c>
      <c r="G134" s="3">
        <f t="shared" si="7"/>
        <v>45507.909402552228</v>
      </c>
    </row>
    <row r="135" spans="1:7" x14ac:dyDescent="0.2">
      <c r="A135" s="5">
        <f>YEAR(Tableau1[[#This Row],[--]])</f>
        <v>2030</v>
      </c>
      <c r="B135">
        <v>130</v>
      </c>
      <c r="C135" s="2">
        <v>46081</v>
      </c>
      <c r="D135" s="3">
        <f t="shared" si="4"/>
        <v>917.67216718869497</v>
      </c>
      <c r="E135" s="3">
        <f t="shared" si="5"/>
        <v>49.300235186098242</v>
      </c>
      <c r="F135" s="3">
        <f t="shared" si="6"/>
        <v>868.37193200259674</v>
      </c>
      <c r="G135" s="3">
        <f t="shared" si="7"/>
        <v>44639.537470549629</v>
      </c>
    </row>
    <row r="136" spans="1:7" x14ac:dyDescent="0.2">
      <c r="A136" s="5">
        <f>YEAR(Tableau1[[#This Row],[--]])</f>
        <v>2030</v>
      </c>
      <c r="B136">
        <v>131</v>
      </c>
      <c r="C136" s="2">
        <v>46112</v>
      </c>
      <c r="D136" s="3">
        <f t="shared" ref="D136:D185" si="8">D135</f>
        <v>917.67216718869497</v>
      </c>
      <c r="E136" s="3">
        <f t="shared" ref="E136:E185" si="9">G135*$A$4/12</f>
        <v>48.359498926428763</v>
      </c>
      <c r="F136" s="3">
        <f t="shared" ref="F136:F185" si="10">D136-E136</f>
        <v>869.31266826226624</v>
      </c>
      <c r="G136" s="3">
        <f t="shared" ref="G136:G185" si="11">G135-F136</f>
        <v>43770.224802287361</v>
      </c>
    </row>
    <row r="137" spans="1:7" x14ac:dyDescent="0.2">
      <c r="A137" s="5">
        <f>YEAR(Tableau1[[#This Row],[--]])</f>
        <v>2030</v>
      </c>
      <c r="B137">
        <v>132</v>
      </c>
      <c r="C137" s="2">
        <v>46142</v>
      </c>
      <c r="D137" s="3">
        <f t="shared" si="8"/>
        <v>917.67216718869497</v>
      </c>
      <c r="E137" s="3">
        <f t="shared" si="9"/>
        <v>47.417743535811304</v>
      </c>
      <c r="F137" s="3">
        <f t="shared" si="10"/>
        <v>870.2544236528837</v>
      </c>
      <c r="G137" s="3">
        <f t="shared" si="11"/>
        <v>42899.970378634476</v>
      </c>
    </row>
    <row r="138" spans="1:7" x14ac:dyDescent="0.2">
      <c r="A138" s="5">
        <f>YEAR(Tableau1[[#This Row],[--]])</f>
        <v>2030</v>
      </c>
      <c r="B138">
        <v>133</v>
      </c>
      <c r="C138" s="2">
        <v>46173</v>
      </c>
      <c r="D138" s="3">
        <f t="shared" si="8"/>
        <v>917.67216718869497</v>
      </c>
      <c r="E138" s="3">
        <f t="shared" si="9"/>
        <v>46.474967910187353</v>
      </c>
      <c r="F138" s="3">
        <f t="shared" si="10"/>
        <v>871.19719927850758</v>
      </c>
      <c r="G138" s="3">
        <f t="shared" si="11"/>
        <v>42028.773179355965</v>
      </c>
    </row>
    <row r="139" spans="1:7" x14ac:dyDescent="0.2">
      <c r="A139" s="5">
        <f>YEAR(Tableau1[[#This Row],[--]])</f>
        <v>2030</v>
      </c>
      <c r="B139">
        <v>134</v>
      </c>
      <c r="C139" s="2">
        <v>46203</v>
      </c>
      <c r="D139" s="3">
        <f t="shared" si="8"/>
        <v>917.67216718869497</v>
      </c>
      <c r="E139" s="3">
        <f t="shared" si="9"/>
        <v>45.531170944302289</v>
      </c>
      <c r="F139" s="3">
        <f t="shared" si="10"/>
        <v>872.14099624439268</v>
      </c>
      <c r="G139" s="3">
        <f t="shared" si="11"/>
        <v>41156.632183111571</v>
      </c>
    </row>
    <row r="140" spans="1:7" x14ac:dyDescent="0.2">
      <c r="A140" s="5">
        <f>YEAR(Tableau1[[#This Row],[--]])</f>
        <v>2030</v>
      </c>
      <c r="B140">
        <v>135</v>
      </c>
      <c r="C140" s="2">
        <v>46234</v>
      </c>
      <c r="D140" s="3">
        <f t="shared" si="8"/>
        <v>917.67216718869497</v>
      </c>
      <c r="E140" s="3">
        <f t="shared" si="9"/>
        <v>44.586351531704196</v>
      </c>
      <c r="F140" s="3">
        <f t="shared" si="10"/>
        <v>873.0858156569908</v>
      </c>
      <c r="G140" s="3">
        <f t="shared" si="11"/>
        <v>40283.546367454583</v>
      </c>
    </row>
    <row r="141" spans="1:7" x14ac:dyDescent="0.2">
      <c r="A141" s="5">
        <f>YEAR(Tableau1[[#This Row],[--]])</f>
        <v>2030</v>
      </c>
      <c r="B141">
        <v>136</v>
      </c>
      <c r="C141" s="2">
        <v>46265</v>
      </c>
      <c r="D141" s="3">
        <f t="shared" si="8"/>
        <v>917.67216718869497</v>
      </c>
      <c r="E141" s="3">
        <f t="shared" si="9"/>
        <v>43.640508564742468</v>
      </c>
      <c r="F141" s="3">
        <f t="shared" si="10"/>
        <v>874.03165862395247</v>
      </c>
      <c r="G141" s="3">
        <f t="shared" si="11"/>
        <v>39409.514708830633</v>
      </c>
    </row>
    <row r="142" spans="1:7" x14ac:dyDescent="0.2">
      <c r="A142" s="5">
        <f>YEAR(Tableau1[[#This Row],[--]])</f>
        <v>2030</v>
      </c>
      <c r="B142">
        <v>137</v>
      </c>
      <c r="C142" s="2">
        <v>46295</v>
      </c>
      <c r="D142" s="3">
        <f t="shared" si="8"/>
        <v>917.67216718869497</v>
      </c>
      <c r="E142" s="3">
        <f t="shared" si="9"/>
        <v>42.693640934566524</v>
      </c>
      <c r="F142" s="3">
        <f t="shared" si="10"/>
        <v>874.9785262541285</v>
      </c>
      <c r="G142" s="3">
        <f t="shared" si="11"/>
        <v>38534.536182576507</v>
      </c>
    </row>
    <row r="143" spans="1:7" x14ac:dyDescent="0.2">
      <c r="A143" s="5">
        <f>YEAR(Tableau1[[#This Row],[--]])</f>
        <v>2030</v>
      </c>
      <c r="B143">
        <v>138</v>
      </c>
      <c r="C143" s="2">
        <v>46326</v>
      </c>
      <c r="D143" s="3">
        <f t="shared" si="8"/>
        <v>917.67216718869497</v>
      </c>
      <c r="E143" s="3">
        <f t="shared" si="9"/>
        <v>41.745747531124543</v>
      </c>
      <c r="F143" s="3">
        <f t="shared" si="10"/>
        <v>875.92641965757048</v>
      </c>
      <c r="G143" s="3">
        <f t="shared" si="11"/>
        <v>37658.609762918939</v>
      </c>
    </row>
    <row r="144" spans="1:7" x14ac:dyDescent="0.2">
      <c r="A144" s="5">
        <f>YEAR(Tableau1[[#This Row],[--]])</f>
        <v>2030</v>
      </c>
      <c r="B144">
        <v>139</v>
      </c>
      <c r="C144" s="2">
        <v>46356</v>
      </c>
      <c r="D144" s="3">
        <f t="shared" si="8"/>
        <v>917.67216718869497</v>
      </c>
      <c r="E144" s="3">
        <f t="shared" si="9"/>
        <v>40.796827243162184</v>
      </c>
      <c r="F144" s="3">
        <f t="shared" si="10"/>
        <v>876.8753399455328</v>
      </c>
      <c r="G144" s="3">
        <f t="shared" si="11"/>
        <v>36781.734422973408</v>
      </c>
    </row>
    <row r="145" spans="1:7" x14ac:dyDescent="0.2">
      <c r="A145" s="5">
        <f>YEAR(Tableau1[[#This Row],[--]])</f>
        <v>2031</v>
      </c>
      <c r="B145">
        <v>140</v>
      </c>
      <c r="C145" s="2">
        <v>46387</v>
      </c>
      <c r="D145" s="3">
        <f t="shared" si="8"/>
        <v>917.67216718869497</v>
      </c>
      <c r="E145" s="3">
        <f t="shared" si="9"/>
        <v>39.84687895822119</v>
      </c>
      <c r="F145" s="3">
        <f t="shared" si="10"/>
        <v>877.8252882304738</v>
      </c>
      <c r="G145" s="3">
        <f t="shared" si="11"/>
        <v>35903.909134742935</v>
      </c>
    </row>
    <row r="146" spans="1:7" x14ac:dyDescent="0.2">
      <c r="A146" s="5">
        <f>YEAR(Tableau1[[#This Row],[--]])</f>
        <v>2031</v>
      </c>
      <c r="B146">
        <v>141</v>
      </c>
      <c r="C146" s="2">
        <v>46418</v>
      </c>
      <c r="D146" s="3">
        <f t="shared" si="8"/>
        <v>917.67216718869497</v>
      </c>
      <c r="E146" s="3">
        <f t="shared" si="9"/>
        <v>38.89590156263818</v>
      </c>
      <c r="F146" s="3">
        <f t="shared" si="10"/>
        <v>878.77626562605678</v>
      </c>
      <c r="G146" s="3">
        <f t="shared" si="11"/>
        <v>35025.132869116875</v>
      </c>
    </row>
    <row r="147" spans="1:7" x14ac:dyDescent="0.2">
      <c r="A147" s="5">
        <f>YEAR(Tableau1[[#This Row],[--]])</f>
        <v>2031</v>
      </c>
      <c r="B147">
        <v>142</v>
      </c>
      <c r="C147" s="2">
        <v>46446</v>
      </c>
      <c r="D147" s="3">
        <f t="shared" si="8"/>
        <v>917.67216718869497</v>
      </c>
      <c r="E147" s="3">
        <f t="shared" si="9"/>
        <v>37.94389394154328</v>
      </c>
      <c r="F147" s="3">
        <f t="shared" si="10"/>
        <v>879.72827324715172</v>
      </c>
      <c r="G147" s="3">
        <f t="shared" si="11"/>
        <v>34145.404595869724</v>
      </c>
    </row>
    <row r="148" spans="1:7" x14ac:dyDescent="0.2">
      <c r="A148" s="5">
        <f>YEAR(Tableau1[[#This Row],[--]])</f>
        <v>2031</v>
      </c>
      <c r="B148">
        <v>143</v>
      </c>
      <c r="C148" s="2">
        <v>46477</v>
      </c>
      <c r="D148" s="3">
        <f t="shared" si="8"/>
        <v>917.67216718869497</v>
      </c>
      <c r="E148" s="3">
        <f t="shared" si="9"/>
        <v>36.99085497885887</v>
      </c>
      <c r="F148" s="3">
        <f t="shared" si="10"/>
        <v>880.68131220983605</v>
      </c>
      <c r="G148" s="3">
        <f t="shared" si="11"/>
        <v>33264.723283659885</v>
      </c>
    </row>
    <row r="149" spans="1:7" x14ac:dyDescent="0.2">
      <c r="A149" s="5">
        <f>YEAR(Tableau1[[#This Row],[--]])</f>
        <v>2031</v>
      </c>
      <c r="B149">
        <v>144</v>
      </c>
      <c r="C149" s="2">
        <v>46507</v>
      </c>
      <c r="D149" s="3">
        <f t="shared" si="8"/>
        <v>917.67216718869497</v>
      </c>
      <c r="E149" s="3">
        <f t="shared" si="9"/>
        <v>36.036783557298207</v>
      </c>
      <c r="F149" s="3">
        <f t="shared" si="10"/>
        <v>881.63538363139673</v>
      </c>
      <c r="G149" s="3">
        <f t="shared" si="11"/>
        <v>32383.087900028488</v>
      </c>
    </row>
    <row r="150" spans="1:7" x14ac:dyDescent="0.2">
      <c r="A150" s="5">
        <f>YEAR(Tableau1[[#This Row],[--]])</f>
        <v>2031</v>
      </c>
      <c r="B150">
        <v>145</v>
      </c>
      <c r="C150" s="2">
        <v>46538</v>
      </c>
      <c r="D150" s="3">
        <f t="shared" si="8"/>
        <v>917.67216718869497</v>
      </c>
      <c r="E150" s="3">
        <f t="shared" si="9"/>
        <v>35.081678558364196</v>
      </c>
      <c r="F150" s="3">
        <f t="shared" si="10"/>
        <v>882.59048863033081</v>
      </c>
      <c r="G150" s="3">
        <f t="shared" si="11"/>
        <v>31500.497411398155</v>
      </c>
    </row>
    <row r="151" spans="1:7" x14ac:dyDescent="0.2">
      <c r="A151" s="5">
        <f>YEAR(Tableau1[[#This Row],[--]])</f>
        <v>2031</v>
      </c>
      <c r="B151">
        <v>146</v>
      </c>
      <c r="C151" s="2">
        <v>46568</v>
      </c>
      <c r="D151" s="3">
        <f t="shared" si="8"/>
        <v>917.67216718869497</v>
      </c>
      <c r="E151" s="3">
        <f t="shared" si="9"/>
        <v>34.125538862348002</v>
      </c>
      <c r="F151" s="3">
        <f t="shared" si="10"/>
        <v>883.54662832634699</v>
      </c>
      <c r="G151" s="3">
        <f t="shared" si="11"/>
        <v>30616.950783071807</v>
      </c>
    </row>
    <row r="152" spans="1:7" x14ac:dyDescent="0.2">
      <c r="A152" s="5">
        <f>YEAR(Tableau1[[#This Row],[--]])</f>
        <v>2031</v>
      </c>
      <c r="B152">
        <v>147</v>
      </c>
      <c r="C152" s="2">
        <v>46599</v>
      </c>
      <c r="D152" s="3">
        <f t="shared" si="8"/>
        <v>917.67216718869497</v>
      </c>
      <c r="E152" s="3">
        <f t="shared" si="9"/>
        <v>33.168363348327787</v>
      </c>
      <c r="F152" s="3">
        <f t="shared" si="10"/>
        <v>884.50380384036714</v>
      </c>
      <c r="G152" s="3">
        <f t="shared" si="11"/>
        <v>29732.446979231441</v>
      </c>
    </row>
    <row r="153" spans="1:7" x14ac:dyDescent="0.2">
      <c r="A153" s="5">
        <f>YEAR(Tableau1[[#This Row],[--]])</f>
        <v>2031</v>
      </c>
      <c r="B153">
        <v>148</v>
      </c>
      <c r="C153" s="2">
        <v>46630</v>
      </c>
      <c r="D153" s="3">
        <f t="shared" si="8"/>
        <v>917.67216718869497</v>
      </c>
      <c r="E153" s="3">
        <f t="shared" si="9"/>
        <v>32.210150894167391</v>
      </c>
      <c r="F153" s="3">
        <f t="shared" si="10"/>
        <v>885.46201629452753</v>
      </c>
      <c r="G153" s="3">
        <f t="shared" si="11"/>
        <v>28846.984962936913</v>
      </c>
    </row>
    <row r="154" spans="1:7" x14ac:dyDescent="0.2">
      <c r="A154" s="5">
        <f>YEAR(Tableau1[[#This Row],[--]])</f>
        <v>2031</v>
      </c>
      <c r="B154">
        <v>149</v>
      </c>
      <c r="C154" s="2">
        <v>46660</v>
      </c>
      <c r="D154" s="3">
        <f t="shared" si="8"/>
        <v>917.67216718869497</v>
      </c>
      <c r="E154" s="3">
        <f t="shared" si="9"/>
        <v>31.250900376514988</v>
      </c>
      <c r="F154" s="3">
        <f t="shared" si="10"/>
        <v>886.42126681217997</v>
      </c>
      <c r="G154" s="3">
        <f t="shared" si="11"/>
        <v>27960.563696124733</v>
      </c>
    </row>
    <row r="155" spans="1:7" x14ac:dyDescent="0.2">
      <c r="A155" s="5">
        <f>YEAR(Tableau1[[#This Row],[--]])</f>
        <v>2031</v>
      </c>
      <c r="B155">
        <v>150</v>
      </c>
      <c r="C155" s="2">
        <v>46691</v>
      </c>
      <c r="D155" s="3">
        <f t="shared" si="8"/>
        <v>917.67216718869497</v>
      </c>
      <c r="E155" s="3">
        <f t="shared" si="9"/>
        <v>30.290610670801794</v>
      </c>
      <c r="F155" s="3">
        <f t="shared" si="10"/>
        <v>887.38155651789316</v>
      </c>
      <c r="G155" s="3">
        <f t="shared" si="11"/>
        <v>27073.182139606841</v>
      </c>
    </row>
    <row r="156" spans="1:7" x14ac:dyDescent="0.2">
      <c r="A156" s="5">
        <f>YEAR(Tableau1[[#This Row],[--]])</f>
        <v>2031</v>
      </c>
      <c r="B156">
        <v>151</v>
      </c>
      <c r="C156" s="2">
        <v>46721</v>
      </c>
      <c r="D156" s="3">
        <f t="shared" si="8"/>
        <v>917.67216718869497</v>
      </c>
      <c r="E156" s="3">
        <f t="shared" si="9"/>
        <v>29.32928065124074</v>
      </c>
      <c r="F156" s="3">
        <f t="shared" si="10"/>
        <v>888.34288653745421</v>
      </c>
      <c r="G156" s="3">
        <f t="shared" si="11"/>
        <v>26184.839253069385</v>
      </c>
    </row>
    <row r="157" spans="1:7" x14ac:dyDescent="0.2">
      <c r="A157" s="5">
        <f>YEAR(Tableau1[[#This Row],[--]])</f>
        <v>2032</v>
      </c>
      <c r="B157">
        <v>152</v>
      </c>
      <c r="C157" s="2">
        <v>46752</v>
      </c>
      <c r="D157" s="3">
        <f t="shared" si="8"/>
        <v>917.67216718869497</v>
      </c>
      <c r="E157" s="3">
        <f t="shared" si="9"/>
        <v>28.366909190825165</v>
      </c>
      <c r="F157" s="3">
        <f t="shared" si="10"/>
        <v>889.30525799786983</v>
      </c>
      <c r="G157" s="3">
        <f t="shared" si="11"/>
        <v>25295.533995071517</v>
      </c>
    </row>
    <row r="158" spans="1:7" x14ac:dyDescent="0.2">
      <c r="A158" s="5">
        <f>YEAR(Tableau1[[#This Row],[--]])</f>
        <v>2032</v>
      </c>
      <c r="B158">
        <v>153</v>
      </c>
      <c r="C158" s="2">
        <v>46783</v>
      </c>
      <c r="D158" s="3">
        <f t="shared" si="8"/>
        <v>917.67216718869497</v>
      </c>
      <c r="E158" s="3">
        <f t="shared" si="9"/>
        <v>27.403495161327474</v>
      </c>
      <c r="F158" s="3">
        <f t="shared" si="10"/>
        <v>890.26867202736753</v>
      </c>
      <c r="G158" s="3">
        <f t="shared" si="11"/>
        <v>24405.26532304415</v>
      </c>
    </row>
    <row r="159" spans="1:7" x14ac:dyDescent="0.2">
      <c r="A159" s="5">
        <f>YEAR(Tableau1[[#This Row],[--]])</f>
        <v>2032</v>
      </c>
      <c r="B159">
        <v>154</v>
      </c>
      <c r="C159" s="2">
        <v>46812</v>
      </c>
      <c r="D159" s="3">
        <f t="shared" si="8"/>
        <v>917.67216718869497</v>
      </c>
      <c r="E159" s="3">
        <f t="shared" si="9"/>
        <v>26.439037433297827</v>
      </c>
      <c r="F159" s="3">
        <f t="shared" si="10"/>
        <v>891.23312975539716</v>
      </c>
      <c r="G159" s="3">
        <f t="shared" si="11"/>
        <v>23514.032193288753</v>
      </c>
    </row>
    <row r="160" spans="1:7" x14ac:dyDescent="0.2">
      <c r="A160" s="5">
        <f>YEAR(Tableau1[[#This Row],[--]])</f>
        <v>2032</v>
      </c>
      <c r="B160">
        <v>155</v>
      </c>
      <c r="C160" s="2">
        <v>46843</v>
      </c>
      <c r="D160" s="3">
        <f t="shared" si="8"/>
        <v>917.67216718869497</v>
      </c>
      <c r="E160" s="3">
        <f t="shared" si="9"/>
        <v>25.473534876062814</v>
      </c>
      <c r="F160" s="3">
        <f t="shared" si="10"/>
        <v>892.19863231263218</v>
      </c>
      <c r="G160" s="3">
        <f t="shared" si="11"/>
        <v>22621.83356097612</v>
      </c>
    </row>
    <row r="161" spans="1:7" x14ac:dyDescent="0.2">
      <c r="A161" s="5">
        <f>YEAR(Tableau1[[#This Row],[--]])</f>
        <v>2032</v>
      </c>
      <c r="B161">
        <v>156</v>
      </c>
      <c r="C161" s="2">
        <v>46873</v>
      </c>
      <c r="D161" s="3">
        <f t="shared" si="8"/>
        <v>917.67216718869497</v>
      </c>
      <c r="E161" s="3">
        <f t="shared" si="9"/>
        <v>24.506986357724131</v>
      </c>
      <c r="F161" s="3">
        <f t="shared" si="10"/>
        <v>893.16518083097083</v>
      </c>
      <c r="G161" s="3">
        <f t="shared" si="11"/>
        <v>21728.668380145147</v>
      </c>
    </row>
    <row r="162" spans="1:7" x14ac:dyDescent="0.2">
      <c r="A162" s="5">
        <f>YEAR(Tableau1[[#This Row],[--]])</f>
        <v>2032</v>
      </c>
      <c r="B162">
        <v>157</v>
      </c>
      <c r="C162" s="2">
        <v>46904</v>
      </c>
      <c r="D162" s="3">
        <f t="shared" si="8"/>
        <v>917.67216718869497</v>
      </c>
      <c r="E162" s="3">
        <f t="shared" si="9"/>
        <v>23.539390745157245</v>
      </c>
      <c r="F162" s="3">
        <f t="shared" si="10"/>
        <v>894.13277644353775</v>
      </c>
      <c r="G162" s="3">
        <f t="shared" si="11"/>
        <v>20834.53560370161</v>
      </c>
    </row>
    <row r="163" spans="1:7" x14ac:dyDescent="0.2">
      <c r="A163" s="5">
        <f>YEAR(Tableau1[[#This Row],[--]])</f>
        <v>2032</v>
      </c>
      <c r="B163">
        <v>158</v>
      </c>
      <c r="C163" s="2">
        <v>46934</v>
      </c>
      <c r="D163" s="3">
        <f t="shared" si="8"/>
        <v>917.67216718869497</v>
      </c>
      <c r="E163" s="3">
        <f t="shared" si="9"/>
        <v>22.570746904010075</v>
      </c>
      <c r="F163" s="3">
        <f t="shared" si="10"/>
        <v>895.10142028468488</v>
      </c>
      <c r="G163" s="3">
        <f t="shared" si="11"/>
        <v>19939.434183416924</v>
      </c>
    </row>
    <row r="164" spans="1:7" x14ac:dyDescent="0.2">
      <c r="A164" s="5">
        <f>YEAR(Tableau1[[#This Row],[--]])</f>
        <v>2032</v>
      </c>
      <c r="B164">
        <v>159</v>
      </c>
      <c r="C164" s="2">
        <v>46965</v>
      </c>
      <c r="D164" s="3">
        <f t="shared" si="8"/>
        <v>917.67216718869497</v>
      </c>
      <c r="E164" s="3">
        <f t="shared" si="9"/>
        <v>21.601053698701666</v>
      </c>
      <c r="F164" s="3">
        <f t="shared" si="10"/>
        <v>896.07111348999331</v>
      </c>
      <c r="G164" s="3">
        <f t="shared" si="11"/>
        <v>19043.363069926931</v>
      </c>
    </row>
    <row r="165" spans="1:7" x14ac:dyDescent="0.2">
      <c r="A165" s="5">
        <f>YEAR(Tableau1[[#This Row],[--]])</f>
        <v>2032</v>
      </c>
      <c r="B165">
        <v>160</v>
      </c>
      <c r="C165" s="2">
        <v>46996</v>
      </c>
      <c r="D165" s="3">
        <f t="shared" si="8"/>
        <v>917.67216718869497</v>
      </c>
      <c r="E165" s="3">
        <f t="shared" si="9"/>
        <v>20.630309992420841</v>
      </c>
      <c r="F165" s="3">
        <f t="shared" si="10"/>
        <v>897.04185719627412</v>
      </c>
      <c r="G165" s="3">
        <f t="shared" si="11"/>
        <v>18146.321212730658</v>
      </c>
    </row>
    <row r="166" spans="1:7" x14ac:dyDescent="0.2">
      <c r="A166" s="5">
        <f>YEAR(Tableau1[[#This Row],[--]])</f>
        <v>2032</v>
      </c>
      <c r="B166">
        <v>161</v>
      </c>
      <c r="C166" s="2">
        <v>47026</v>
      </c>
      <c r="D166" s="3">
        <f t="shared" si="8"/>
        <v>917.67216718869497</v>
      </c>
      <c r="E166" s="3">
        <f t="shared" si="9"/>
        <v>19.658514647124878</v>
      </c>
      <c r="F166" s="3">
        <f t="shared" si="10"/>
        <v>898.01365254157008</v>
      </c>
      <c r="G166" s="3">
        <f t="shared" si="11"/>
        <v>17248.307560189089</v>
      </c>
    </row>
    <row r="167" spans="1:7" x14ac:dyDescent="0.2">
      <c r="A167" s="5">
        <f>YEAR(Tableau1[[#This Row],[--]])</f>
        <v>2032</v>
      </c>
      <c r="B167">
        <v>162</v>
      </c>
      <c r="C167" s="2">
        <v>47057</v>
      </c>
      <c r="D167" s="3">
        <f t="shared" si="8"/>
        <v>917.67216718869497</v>
      </c>
      <c r="E167" s="3">
        <f t="shared" si="9"/>
        <v>18.685666523538178</v>
      </c>
      <c r="F167" s="3">
        <f t="shared" si="10"/>
        <v>898.98650066515677</v>
      </c>
      <c r="G167" s="3">
        <f t="shared" si="11"/>
        <v>16349.321059523932</v>
      </c>
    </row>
    <row r="168" spans="1:7" x14ac:dyDescent="0.2">
      <c r="A168" s="5">
        <f>YEAR(Tableau1[[#This Row],[--]])</f>
        <v>2032</v>
      </c>
      <c r="B168">
        <v>163</v>
      </c>
      <c r="C168" s="2">
        <v>47087</v>
      </c>
      <c r="D168" s="3">
        <f t="shared" si="8"/>
        <v>917.67216718869497</v>
      </c>
      <c r="E168" s="3">
        <f t="shared" si="9"/>
        <v>17.711764481150926</v>
      </c>
      <c r="F168" s="3">
        <f t="shared" si="10"/>
        <v>899.96040270754406</v>
      </c>
      <c r="G168" s="3">
        <f t="shared" si="11"/>
        <v>15449.360656816389</v>
      </c>
    </row>
    <row r="169" spans="1:7" x14ac:dyDescent="0.2">
      <c r="A169" s="5">
        <f>YEAR(Tableau1[[#This Row],[--]])</f>
        <v>2033</v>
      </c>
      <c r="B169">
        <v>164</v>
      </c>
      <c r="C169" s="2">
        <v>47118</v>
      </c>
      <c r="D169" s="3">
        <f t="shared" si="8"/>
        <v>917.67216718869497</v>
      </c>
      <c r="E169" s="3">
        <f t="shared" si="9"/>
        <v>16.736807378217755</v>
      </c>
      <c r="F169" s="3">
        <f t="shared" si="10"/>
        <v>900.93535981047717</v>
      </c>
      <c r="G169" s="3">
        <f t="shared" si="11"/>
        <v>14548.425297005911</v>
      </c>
    </row>
    <row r="170" spans="1:7" x14ac:dyDescent="0.2">
      <c r="A170" s="5">
        <f>YEAR(Tableau1[[#This Row],[--]])</f>
        <v>2033</v>
      </c>
      <c r="B170">
        <v>165</v>
      </c>
      <c r="C170" s="2">
        <v>47149</v>
      </c>
      <c r="D170" s="3">
        <f t="shared" si="8"/>
        <v>917.67216718869497</v>
      </c>
      <c r="E170" s="3">
        <f t="shared" si="9"/>
        <v>15.760794071756402</v>
      </c>
      <c r="F170" s="3">
        <f t="shared" si="10"/>
        <v>901.91137311693853</v>
      </c>
      <c r="G170" s="3">
        <f t="shared" si="11"/>
        <v>13646.513923888973</v>
      </c>
    </row>
    <row r="171" spans="1:7" x14ac:dyDescent="0.2">
      <c r="A171" s="5">
        <f>YEAR(Tableau1[[#This Row],[--]])</f>
        <v>2033</v>
      </c>
      <c r="B171">
        <v>166</v>
      </c>
      <c r="C171" s="2">
        <v>47177</v>
      </c>
      <c r="D171" s="3">
        <f t="shared" si="8"/>
        <v>917.67216718869497</v>
      </c>
      <c r="E171" s="3">
        <f t="shared" si="9"/>
        <v>14.783723417546389</v>
      </c>
      <c r="F171" s="3">
        <f t="shared" si="10"/>
        <v>902.88844377114856</v>
      </c>
      <c r="G171" s="3">
        <f t="shared" si="11"/>
        <v>12743.625480117826</v>
      </c>
    </row>
    <row r="172" spans="1:7" x14ac:dyDescent="0.2">
      <c r="A172" s="5">
        <f>YEAR(Tableau1[[#This Row],[--]])</f>
        <v>2033</v>
      </c>
      <c r="B172">
        <v>167</v>
      </c>
      <c r="C172" s="2">
        <v>47208</v>
      </c>
      <c r="D172" s="3">
        <f t="shared" si="8"/>
        <v>917.67216718869497</v>
      </c>
      <c r="E172" s="3">
        <f t="shared" si="9"/>
        <v>13.805594270127644</v>
      </c>
      <c r="F172" s="3">
        <f t="shared" si="10"/>
        <v>903.86657291856727</v>
      </c>
      <c r="G172" s="3">
        <f t="shared" si="11"/>
        <v>11839.758907199259</v>
      </c>
    </row>
    <row r="173" spans="1:7" x14ac:dyDescent="0.2">
      <c r="A173" s="5">
        <f>YEAR(Tableau1[[#This Row],[--]])</f>
        <v>2033</v>
      </c>
      <c r="B173">
        <v>168</v>
      </c>
      <c r="C173" s="2">
        <v>47238</v>
      </c>
      <c r="D173" s="3">
        <f t="shared" si="8"/>
        <v>917.67216718869497</v>
      </c>
      <c r="E173" s="3">
        <f t="shared" si="9"/>
        <v>12.826405482799196</v>
      </c>
      <c r="F173" s="3">
        <f t="shared" si="10"/>
        <v>904.84576170589582</v>
      </c>
      <c r="G173" s="3">
        <f t="shared" si="11"/>
        <v>10934.913145493363</v>
      </c>
    </row>
    <row r="174" spans="1:7" x14ac:dyDescent="0.2">
      <c r="A174" s="5">
        <f>YEAR(Tableau1[[#This Row],[--]])</f>
        <v>2033</v>
      </c>
      <c r="B174">
        <v>169</v>
      </c>
      <c r="C174" s="2">
        <v>47269</v>
      </c>
      <c r="D174" s="3">
        <f t="shared" si="8"/>
        <v>917.67216718869497</v>
      </c>
      <c r="E174" s="3">
        <f t="shared" si="9"/>
        <v>11.846155907617808</v>
      </c>
      <c r="F174" s="3">
        <f t="shared" si="10"/>
        <v>905.82601128107717</v>
      </c>
      <c r="G174" s="3">
        <f t="shared" si="11"/>
        <v>10029.087134212286</v>
      </c>
    </row>
    <row r="175" spans="1:7" x14ac:dyDescent="0.2">
      <c r="A175" s="5">
        <f>YEAR(Tableau1[[#This Row],[--]])</f>
        <v>2033</v>
      </c>
      <c r="B175">
        <v>170</v>
      </c>
      <c r="C175" s="2">
        <v>47299</v>
      </c>
      <c r="D175" s="3">
        <f t="shared" si="8"/>
        <v>917.67216718869497</v>
      </c>
      <c r="E175" s="3">
        <f t="shared" si="9"/>
        <v>10.864844395396643</v>
      </c>
      <c r="F175" s="3">
        <f t="shared" si="10"/>
        <v>906.80732279329834</v>
      </c>
      <c r="G175" s="3">
        <f t="shared" si="11"/>
        <v>9122.2798114189882</v>
      </c>
    </row>
    <row r="176" spans="1:7" x14ac:dyDescent="0.2">
      <c r="A176" s="5">
        <f>YEAR(Tableau1[[#This Row],[--]])</f>
        <v>2033</v>
      </c>
      <c r="B176">
        <v>171</v>
      </c>
      <c r="C176" s="2">
        <v>47330</v>
      </c>
      <c r="D176" s="3">
        <f t="shared" si="8"/>
        <v>917.67216718869497</v>
      </c>
      <c r="E176" s="3">
        <f t="shared" si="9"/>
        <v>9.8824697957039032</v>
      </c>
      <c r="F176" s="3">
        <f t="shared" si="10"/>
        <v>907.78969739299112</v>
      </c>
      <c r="G176" s="3">
        <f t="shared" si="11"/>
        <v>8214.4901140259972</v>
      </c>
    </row>
    <row r="177" spans="1:7" x14ac:dyDescent="0.2">
      <c r="A177" s="5">
        <f>YEAR(Tableau1[[#This Row],[--]])</f>
        <v>2033</v>
      </c>
      <c r="B177">
        <v>172</v>
      </c>
      <c r="C177" s="2">
        <v>47361</v>
      </c>
      <c r="D177" s="3">
        <f t="shared" si="8"/>
        <v>917.67216718869497</v>
      </c>
      <c r="E177" s="3">
        <f t="shared" si="9"/>
        <v>8.8990309568614965</v>
      </c>
      <c r="F177" s="3">
        <f t="shared" si="10"/>
        <v>908.77313623183352</v>
      </c>
      <c r="G177" s="3">
        <f t="shared" si="11"/>
        <v>7305.7169777941635</v>
      </c>
    </row>
    <row r="178" spans="1:7" x14ac:dyDescent="0.2">
      <c r="A178" s="5">
        <f>YEAR(Tableau1[[#This Row],[--]])</f>
        <v>2033</v>
      </c>
      <c r="B178">
        <v>173</v>
      </c>
      <c r="C178" s="2">
        <v>47391</v>
      </c>
      <c r="D178" s="3">
        <f t="shared" si="8"/>
        <v>917.67216718869497</v>
      </c>
      <c r="E178" s="3">
        <f t="shared" si="9"/>
        <v>7.9145267259436771</v>
      </c>
      <c r="F178" s="3">
        <f t="shared" si="10"/>
        <v>909.75764046275128</v>
      </c>
      <c r="G178" s="3">
        <f t="shared" si="11"/>
        <v>6395.9593373314119</v>
      </c>
    </row>
    <row r="179" spans="1:7" x14ac:dyDescent="0.2">
      <c r="A179" s="5">
        <f>YEAR(Tableau1[[#This Row],[--]])</f>
        <v>2033</v>
      </c>
      <c r="B179">
        <v>174</v>
      </c>
      <c r="C179" s="2">
        <v>47422</v>
      </c>
      <c r="D179" s="3">
        <f t="shared" si="8"/>
        <v>917.67216718869497</v>
      </c>
      <c r="E179" s="3">
        <f t="shared" si="9"/>
        <v>6.9289559487756955</v>
      </c>
      <c r="F179" s="3">
        <f t="shared" si="10"/>
        <v>910.74321123991922</v>
      </c>
      <c r="G179" s="3">
        <f t="shared" si="11"/>
        <v>5485.2161260914927</v>
      </c>
    </row>
    <row r="180" spans="1:7" x14ac:dyDescent="0.2">
      <c r="A180" s="5">
        <f>YEAR(Tableau1[[#This Row],[--]])</f>
        <v>2033</v>
      </c>
      <c r="B180">
        <v>175</v>
      </c>
      <c r="C180" s="2">
        <v>47452</v>
      </c>
      <c r="D180" s="3">
        <f t="shared" si="8"/>
        <v>917.67216718869497</v>
      </c>
      <c r="E180" s="3">
        <f t="shared" si="9"/>
        <v>5.9423174699324504</v>
      </c>
      <c r="F180" s="3">
        <f t="shared" si="10"/>
        <v>911.72984971876247</v>
      </c>
      <c r="G180" s="3">
        <f t="shared" si="11"/>
        <v>4573.4862763727306</v>
      </c>
    </row>
    <row r="181" spans="1:7" x14ac:dyDescent="0.2">
      <c r="A181" s="5">
        <f>YEAR(Tableau1[[#This Row],[--]])</f>
        <v>2034</v>
      </c>
      <c r="B181">
        <v>176</v>
      </c>
      <c r="C181" s="2">
        <v>47483</v>
      </c>
      <c r="D181" s="3">
        <f t="shared" si="8"/>
        <v>917.67216718869497</v>
      </c>
      <c r="E181" s="3">
        <f t="shared" si="9"/>
        <v>4.9546101327371241</v>
      </c>
      <c r="F181" s="3">
        <f t="shared" si="10"/>
        <v>912.71755705595785</v>
      </c>
      <c r="G181" s="3">
        <f t="shared" si="11"/>
        <v>3660.7687193167726</v>
      </c>
    </row>
    <row r="182" spans="1:7" x14ac:dyDescent="0.2">
      <c r="A182" s="5">
        <f>YEAR(Tableau1[[#This Row],[--]])</f>
        <v>2034</v>
      </c>
      <c r="B182">
        <v>177</v>
      </c>
      <c r="C182" s="2">
        <v>47514</v>
      </c>
      <c r="D182" s="3">
        <f t="shared" si="8"/>
        <v>917.67216718869497</v>
      </c>
      <c r="E182" s="3">
        <f t="shared" si="9"/>
        <v>3.9658327792598365</v>
      </c>
      <c r="F182" s="3">
        <f t="shared" si="10"/>
        <v>913.70633440943516</v>
      </c>
      <c r="G182" s="3">
        <f t="shared" si="11"/>
        <v>2747.0623849073372</v>
      </c>
    </row>
    <row r="183" spans="1:7" x14ac:dyDescent="0.2">
      <c r="A183" s="5">
        <f>YEAR(Tableau1[[#This Row],[--]])</f>
        <v>2034</v>
      </c>
      <c r="B183">
        <v>178</v>
      </c>
      <c r="C183" s="2">
        <v>47542</v>
      </c>
      <c r="D183" s="3">
        <f t="shared" si="8"/>
        <v>917.67216718869497</v>
      </c>
      <c r="E183" s="3">
        <f t="shared" si="9"/>
        <v>2.9759842503162819</v>
      </c>
      <c r="F183" s="3">
        <f t="shared" si="10"/>
        <v>914.69618293837868</v>
      </c>
      <c r="G183" s="3">
        <f t="shared" si="11"/>
        <v>1832.3662019689586</v>
      </c>
    </row>
    <row r="184" spans="1:7" x14ac:dyDescent="0.2">
      <c r="A184" s="5">
        <f>YEAR(Tableau1[[#This Row],[--]])</f>
        <v>2034</v>
      </c>
      <c r="B184">
        <v>179</v>
      </c>
      <c r="C184" s="2">
        <v>47573</v>
      </c>
      <c r="D184" s="3">
        <f t="shared" si="8"/>
        <v>917.67216718869497</v>
      </c>
      <c r="E184" s="3">
        <f t="shared" si="9"/>
        <v>1.9850633854663717</v>
      </c>
      <c r="F184" s="3">
        <f t="shared" si="10"/>
        <v>915.68710380322864</v>
      </c>
      <c r="G184" s="3">
        <f t="shared" si="11"/>
        <v>916.67909816573001</v>
      </c>
    </row>
    <row r="185" spans="1:7" x14ac:dyDescent="0.2">
      <c r="A185" s="5">
        <f>YEAR(Tableau1[[#This Row],[--]])</f>
        <v>2034</v>
      </c>
      <c r="B185">
        <v>180</v>
      </c>
      <c r="C185" s="2">
        <v>47603</v>
      </c>
      <c r="D185" s="3">
        <f t="shared" si="8"/>
        <v>917.67216718869497</v>
      </c>
      <c r="E185" s="3">
        <f t="shared" si="9"/>
        <v>0.99306902301287414</v>
      </c>
      <c r="F185" s="3">
        <f t="shared" si="10"/>
        <v>916.67909816568215</v>
      </c>
      <c r="G185" s="3">
        <f t="shared" si="11"/>
        <v>4.7862158680800349E-11</v>
      </c>
    </row>
  </sheetData>
  <phoneticPr fontId="1" type="noConversion"/>
  <pageMargins left="0.75" right="0.75" top="1" bottom="1" header="0.5" footer="0.5"/>
  <pageSetup paperSize="10" orientation="portrait" horizontalDpi="4294967292" verticalDpi="4294967292"/>
  <tableParts count="1">
    <tablePart r:id="rId1"/>
  </tableParts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HORTUS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LANGER</dc:creator>
  <cp:lastModifiedBy>dlegrand</cp:lastModifiedBy>
  <dcterms:created xsi:type="dcterms:W3CDTF">2018-07-09T14:52:18Z</dcterms:created>
  <dcterms:modified xsi:type="dcterms:W3CDTF">2018-07-09T15:14:15Z</dcterms:modified>
</cp:coreProperties>
</file>