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19440" windowHeight="7755" firstSheet="1" activeTab="1"/>
  </bookViews>
  <sheets>
    <sheet name="zzz" sheetId="4" state="hidden" r:id="rId1"/>
    <sheet name="Destination" sheetId="5" r:id="rId2"/>
    <sheet name="xxx" sheetId="1" state="hidden" r:id="rId3"/>
    <sheet name="yyy" sheetId="2" state="hidden" r:id="rId4"/>
    <sheet name="asso" sheetId="7" r:id="rId5"/>
    <sheet name="aaa" sheetId="3" state="hidden" r:id="rId6"/>
    <sheet name="bbb" sheetId="6" state="hidden" r:id="rId7"/>
  </sheets>
  <functionGroups builtInGroupCount="17"/>
  <definedNames>
    <definedName name="_xlnm._FilterDatabase" localSheetId="4" hidden="1">asso!#REF!</definedName>
  </definedNames>
  <calcPr calcId="145621"/>
</workbook>
</file>

<file path=xl/calcChain.xml><?xml version="1.0" encoding="utf-8"?>
<calcChain xmlns="http://schemas.openxmlformats.org/spreadsheetml/2006/main">
  <c r="G30" i="7" l="1"/>
  <c r="H30" i="7"/>
  <c r="I30" i="7"/>
  <c r="J30" i="7"/>
  <c r="K30" i="7"/>
  <c r="L30" i="7"/>
  <c r="M30" i="7"/>
  <c r="N30" i="7"/>
  <c r="O30" i="7"/>
  <c r="A18" i="7"/>
  <c r="A17" i="7"/>
  <c r="A4" i="7"/>
  <c r="F30" i="7" l="1"/>
  <c r="E29" i="7" l="1"/>
  <c r="E28" i="7"/>
  <c r="E27" i="7"/>
  <c r="E26" i="7"/>
  <c r="E25" i="7"/>
  <c r="E24" i="7"/>
  <c r="E23" i="7"/>
  <c r="A9" i="7"/>
  <c r="A13" i="7"/>
  <c r="A10" i="7"/>
  <c r="A27" i="7"/>
  <c r="A6" i="7"/>
  <c r="A15" i="7"/>
  <c r="A29" i="7"/>
  <c r="A19" i="7"/>
  <c r="A28" i="7"/>
  <c r="A7" i="7"/>
  <c r="A21" i="7"/>
  <c r="A11" i="7"/>
  <c r="A14" i="7"/>
  <c r="A12" i="7"/>
  <c r="A25" i="7"/>
  <c r="A16" i="7"/>
  <c r="A5" i="7"/>
  <c r="A20" i="7"/>
  <c r="A26" i="7"/>
  <c r="A24" i="7"/>
  <c r="A2" i="7"/>
  <c r="A22" i="7"/>
  <c r="A23" i="7"/>
  <c r="A8" i="7"/>
  <c r="A3" i="7"/>
</calcChain>
</file>

<file path=xl/sharedStrings.xml><?xml version="1.0" encoding="utf-8"?>
<sst xmlns="http://schemas.openxmlformats.org/spreadsheetml/2006/main" count="156" uniqueCount="86">
  <si>
    <t>Caractéristiques</t>
  </si>
  <si>
    <t>Colonne6</t>
  </si>
  <si>
    <t>Colonne10</t>
  </si>
  <si>
    <t>Colonne11</t>
  </si>
  <si>
    <t>Colonne12</t>
  </si>
  <si>
    <t>Colonne13</t>
  </si>
  <si>
    <t>X</t>
  </si>
  <si>
    <t>Colonne1</t>
  </si>
  <si>
    <t>toto</t>
  </si>
  <si>
    <t>titi</t>
  </si>
  <si>
    <t>Colonne2</t>
  </si>
  <si>
    <t>Colonne3</t>
  </si>
  <si>
    <t>Colonne4</t>
  </si>
  <si>
    <t>Colonne5</t>
  </si>
  <si>
    <t>test1</t>
  </si>
  <si>
    <t>test2</t>
  </si>
  <si>
    <t>test3</t>
  </si>
  <si>
    <t>test4</t>
  </si>
  <si>
    <t>test5</t>
  </si>
  <si>
    <t>toto001</t>
  </si>
  <si>
    <t>toto002</t>
  </si>
  <si>
    <t>toto003</t>
  </si>
  <si>
    <t>toto004</t>
  </si>
  <si>
    <t>toto005</t>
  </si>
  <si>
    <t>Colonne7</t>
  </si>
  <si>
    <t>Colonne8</t>
  </si>
  <si>
    <t>Colonne9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</si>
  <si>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</si>
  <si>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</si>
  <si>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</si>
  <si>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</si>
  <si>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</si>
  <si>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</si>
  <si>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</si>
  <si>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</si>
  <si>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</si>
  <si>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</si>
  <si>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</si>
  <si>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</si>
  <si>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</si>
  <si>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</si>
  <si>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</si>
  <si>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</si>
  <si>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</si>
  <si>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</si>
  <si>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t19</t>
  </si>
  <si>
    <t>t20</t>
  </si>
  <si>
    <t>t21</t>
  </si>
  <si>
    <t>a1</t>
  </si>
  <si>
    <t>t</t>
  </si>
  <si>
    <t>a</t>
  </si>
  <si>
    <t>x</t>
  </si>
  <si>
    <t>Z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</si>
  <si>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</si>
  <si>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</si>
  <si>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</si>
  <si>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</si>
  <si>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</si>
  <si>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</si>
  <si>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</si>
  <si>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</si>
  <si>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</si>
  <si>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</si>
  <si>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</si>
  <si>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</si>
  <si>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</si>
  <si>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</si>
  <si>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</si>
  <si>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</si>
  <si>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</si>
  <si>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</si>
  <si>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</si>
  <si>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</si>
  <si>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Carac1</t>
  </si>
  <si>
    <t>Carac2</t>
  </si>
  <si>
    <t>Carac3</t>
  </si>
  <si>
    <t>Carac4</t>
  </si>
  <si>
    <t>Carac5</t>
  </si>
  <si>
    <t>zim</t>
  </si>
  <si>
    <t>zam</t>
  </si>
  <si>
    <t>zoom</t>
  </si>
  <si>
    <t>CAS001</t>
  </si>
  <si>
    <t>CAS002</t>
  </si>
  <si>
    <t>CAS003</t>
  </si>
  <si>
    <t>CAS004</t>
  </si>
  <si>
    <t>CAS005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</si>
</sst>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A7D00"/>
      <name val="Calibri"/>
      <family val="2"/>
      <scheme val="minor"/>
    </font>
    <font>
      <sz val="8"/>
      <color rgb="FF3F3F76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8"/>
      <color rgb="FF80000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9F9FF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C000"/>
        <bgColor indexed="64"/>
      </patternFill>
    </fill>
    <fill>
      <patternFill patternType="solid">
        <fgColor theme="8" tint="-0.249977111117893"/>
        <bgColor theme="4"/>
      </patternFill>
    </fill>
    <fill>
      <patternFill patternType="solid">
        <fgColor theme="8" tint="-0.499984740745262"/>
        <bgColor theme="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/>
      <bottom/>
      <diagonal/>
    </border>
    <border>
      <left/>
      <right style="thin">
        <color indexed="64"/>
      </right>
      <top/>
      <bottom style="thin">
        <color theme="4" tint="0.39997558519241921"/>
      </bottom>
      <diagonal/>
    </border>
    <border>
      <left/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</borders>
  <cellStyleXfs count="5">
    <xf numFmtId="0" fontId="0" fillId="0" borderId="0"/>
    <xf numFmtId="0" fontId="3" fillId="2" borderId="1" applyNumberFormat="0" applyAlignment="0" applyProtection="0"/>
    <xf numFmtId="0" fontId="2" fillId="3" borderId="1" applyNumberFormat="0" applyAlignment="0" applyProtection="0"/>
    <xf numFmtId="0" fontId="7" fillId="2" borderId="1" applyNumberFormat="0" applyAlignment="0" applyProtection="0"/>
    <xf numFmtId="0" fontId="8" fillId="3" borderId="1" applyNumberFormat="0" applyAlignment="0" applyProtection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/>
    </xf>
    <xf numFmtId="0" fontId="2" fillId="3" borderId="1" xfId="2" applyFont="1" applyAlignment="1">
      <alignment vertical="top"/>
    </xf>
    <xf numFmtId="0" fontId="1" fillId="0" borderId="0" xfId="0" applyFont="1" applyAlignment="1">
      <alignment vertical="top" wrapText="1"/>
    </xf>
    <xf numFmtId="0" fontId="2" fillId="3" borderId="1" xfId="2" applyAlignment="1">
      <alignment vertical="top"/>
    </xf>
    <xf numFmtId="0" fontId="2" fillId="5" borderId="1" xfId="2" applyFont="1" applyFill="1" applyAlignment="1">
      <alignment vertical="top"/>
    </xf>
    <xf numFmtId="0" fontId="1" fillId="5" borderId="0" xfId="0" applyFont="1" applyFill="1" applyAlignment="1">
      <alignment vertical="top"/>
    </xf>
    <xf numFmtId="0" fontId="1" fillId="5" borderId="0" xfId="0" applyFont="1" applyFill="1" applyAlignment="1">
      <alignment vertical="top" wrapText="1"/>
    </xf>
    <xf numFmtId="0" fontId="1" fillId="4" borderId="0" xfId="0" applyFont="1" applyFill="1" applyAlignment="1">
      <alignment vertical="top"/>
    </xf>
    <xf numFmtId="0" fontId="4" fillId="5" borderId="0" xfId="0" applyFont="1" applyFill="1" applyAlignment="1">
      <alignment vertical="top"/>
    </xf>
    <xf numFmtId="0" fontId="5" fillId="6" borderId="1" xfId="1" applyFont="1" applyFill="1" applyBorder="1" applyAlignment="1">
      <alignment vertical="top" wrapText="1"/>
    </xf>
    <xf numFmtId="0" fontId="3" fillId="8" borderId="3" xfId="3" applyFont="1" applyFill="1" applyBorder="1" applyAlignment="1">
      <alignment vertical="top"/>
    </xf>
    <xf numFmtId="0" fontId="6" fillId="7" borderId="2" xfId="0" applyFont="1" applyFill="1" applyBorder="1"/>
    <xf numFmtId="0" fontId="6" fillId="9" borderId="0" xfId="0" applyFont="1" applyFill="1" applyBorder="1"/>
    <xf numFmtId="0" fontId="6" fillId="10" borderId="0" xfId="0" applyFont="1" applyFill="1" applyBorder="1"/>
    <xf numFmtId="0" fontId="3" fillId="8" borderId="1" xfId="3" applyFont="1" applyFill="1" applyBorder="1" applyAlignment="1">
      <alignment horizontal="left" vertical="top"/>
    </xf>
    <xf numFmtId="0" fontId="0" fillId="11" borderId="4" xfId="0" applyFont="1" applyFill="1" applyBorder="1"/>
    <xf numFmtId="0" fontId="5" fillId="6" borderId="1" xfId="3" applyFont="1" applyFill="1" applyBorder="1" applyAlignment="1">
      <alignment vertical="top" wrapText="1"/>
    </xf>
    <xf numFmtId="0" fontId="3" fillId="12" borderId="1" xfId="3" quotePrefix="1" applyNumberFormat="1" applyFont="1" applyFill="1" applyBorder="1" applyAlignment="1">
      <alignment vertical="top"/>
    </xf>
    <xf numFmtId="0" fontId="0" fillId="11" borderId="5" xfId="0" applyNumberFormat="1" applyFont="1" applyFill="1" applyBorder="1"/>
    <xf numFmtId="0" fontId="3" fillId="12" borderId="1" xfId="1" quotePrefix="1" applyNumberFormat="1" applyFont="1" applyFill="1" applyBorder="1" applyAlignment="1">
      <alignment vertical="top"/>
    </xf>
    <xf numFmtId="0" fontId="2" fillId="3" borderId="1" xfId="2" quotePrefix="1" applyAlignment="1">
      <alignment vertical="top"/>
    </xf>
    <xf numFmtId="0" fontId="2" fillId="3" borderId="1" xfId="2" quotePrefix="1" applyNumberFormat="1" applyAlignment="1">
      <alignment vertical="top"/>
    </xf>
    <xf numFmtId="0" fontId="0" fillId="13" borderId="5" xfId="0" applyFont="1" applyFill="1" applyBorder="1"/>
    <xf numFmtId="0" fontId="0" fillId="13" borderId="6" xfId="0" applyFont="1" applyFill="1" applyBorder="1"/>
    <xf numFmtId="0" fontId="0" fillId="13" borderId="7" xfId="0" applyFont="1" applyFill="1" applyBorder="1"/>
    <xf numFmtId="0" fontId="0" fillId="13" borderId="5" xfId="0" applyFill="1" applyBorder="1"/>
    <xf numFmtId="0" fontId="0" fillId="13" borderId="5" xfId="0" quotePrefix="1" applyFill="1" applyBorder="1" applyAlignment="1">
      <alignment wrapText="1"/>
    </xf>
    <xf numFmtId="0" fontId="0" fillId="13" borderId="5" xfId="0" quotePrefix="1" applyFont="1" applyFill="1" applyBorder="1" applyAlignment="1">
      <alignment wrapText="1"/>
    </xf>
    <xf numFmtId="0" fontId="2" fillId="3" borderId="1" xfId="2" applyAlignment="1">
      <alignment vertical="top"/>
    </xf>
    <xf numFmtId="0" fontId="0" fillId="13" borderId="8" xfId="0" applyFont="1" applyFill="1" applyBorder="1"/>
    <xf numFmtId="0" fontId="1" fillId="14" borderId="0" xfId="0" applyFont="1" applyFill="1" applyAlignment="1">
      <alignment vertical="top"/>
    </xf>
    <xf numFmtId="0" fontId="1" fillId="0" borderId="0" xfId="0" applyFont="1" applyAlignment="1">
      <alignment wrapText="1"/>
    </xf>
  </cellXfs>
  <cellStyles count="5">
    <cellStyle name="Calcul" xfId="2" builtinId="22" customBuiltin="1"/>
    <cellStyle name="Calcul 2" xfId="4"/>
    <cellStyle name="Entrée" xfId="1" builtinId="20" customBuiltin="1"/>
    <cellStyle name="Entrée 2" xfId="3"/>
    <cellStyle name="Normal" xfId="0" builtinId="0"/>
  </cellStyles>
  <dxfs count="6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4" tint="0.79998168889431442"/>
        </patternFill>
      </fill>
      <border diagonalUp="0" diagonalDown="0">
        <left style="thin">
          <color indexed="64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color theme="0"/>
      </font>
      <fill>
        <patternFill>
          <bgColor rgb="FFFF7171"/>
        </patternFill>
      </fill>
    </dxf>
    <dxf>
      <font>
        <b/>
        <i val="0"/>
        <color rgb="FF800000"/>
      </font>
      <fill>
        <patternFill>
          <bgColor rgb="FFF9F9FF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top" textRotation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border diagonalUp="0" diagonalDown="0" outline="0">
        <left style="thin">
          <color indexed="64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indexed="64"/>
          <bgColor theme="4" tint="0.79998168889431442"/>
        </patternFill>
      </fill>
      <border diagonalUp="0" diagonalDown="0" outline="0">
        <left style="thin">
          <color indexed="64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border diagonalUp="0" diagonalDown="0" outline="0">
        <left style="thin">
          <color indexed="64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indexed="64"/>
          <bgColor theme="4" tint="0.79998168889431442"/>
        </patternFill>
      </fill>
      <border diagonalUp="0" diagonalDown="0" outline="0">
        <left style="thin">
          <color indexed="64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indexed="64"/>
          <bgColor theme="4" tint="0.79998168889431442"/>
        </patternFill>
      </fill>
      <border diagonalUp="0" diagonalDown="0" outline="0">
        <left style="thin">
          <color indexed="64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indexed="64"/>
          <bgColor theme="4" tint="0.79998168889431442"/>
        </patternFill>
      </fill>
      <border diagonalUp="0" diagonalDown="0" outline="0">
        <left style="thin">
          <color indexed="64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indexed="64"/>
          <bgColor theme="4" tint="0.79998168889431442"/>
        </patternFill>
      </fill>
      <border diagonalUp="0" diagonalDown="0" outline="0">
        <left style="thin">
          <color indexed="64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indexed="64"/>
          <bgColor theme="4" tint="0.79998168889431442"/>
        </patternFill>
      </fill>
      <border diagonalUp="0" diagonalDown="0" outline="0">
        <left style="thin">
          <color indexed="64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indexed="64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F3F76"/>
        <name val="Calibri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  <alignment horizontal="general" vertical="top" textRotation="0" wrapText="0" indent="0" justifyLastLine="0" shrinkToFit="0" readingOrder="0"/>
      <border diagonalUp="0" diagonalDown="0">
        <left style="thin">
          <color rgb="FF7F7F7F"/>
        </left>
        <right style="thin">
          <color rgb="FF7F7F7F"/>
        </right>
        <top style="thin">
          <color rgb="FF7F7F7F"/>
        </top>
        <bottom style="thin">
          <color rgb="FF7F7F7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800000"/>
        <name val="Calibri"/>
        <scheme val="minor"/>
      </font>
      <fill>
        <patternFill patternType="solid">
          <fgColor indexed="64"/>
          <bgColor rgb="FFF9F9FF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rgb="FF7F7F7F"/>
        </left>
        <right style="thin">
          <color rgb="FF7F7F7F"/>
        </right>
        <top style="thin">
          <color rgb="FF7F7F7F"/>
        </top>
        <bottom style="thin">
          <color rgb="FF7F7F7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800000"/>
        <name val="Calibri"/>
        <scheme val="minor"/>
      </font>
      <numFmt numFmtId="0" formatCode="General"/>
      <fill>
        <patternFill patternType="solid">
          <fgColor indexed="64"/>
          <bgColor rgb="FFF9F9FF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rgb="FF7F7F7F"/>
        </left>
        <right style="thin">
          <color rgb="FF7F7F7F"/>
        </right>
        <top style="thin">
          <color rgb="FF7F7F7F"/>
        </top>
        <bottom style="thin">
          <color rgb="FF7F7F7F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6" tint="0.59999389629810485"/>
        </patternFill>
      </fill>
      <border diagonalUp="0" diagonalDown="0">
        <left/>
        <right style="thin">
          <color indexed="64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left style="thin">
          <color indexed="64"/>
        </left>
      </border>
    </dxf>
    <dxf>
      <fill>
        <patternFill patternType="solid">
          <fgColor indexed="64"/>
          <bgColor theme="6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F3F76"/>
        <name val="Calibri"/>
        <scheme val="minor"/>
      </font>
      <fill>
        <patternFill patternType="solid">
          <fgColor indexed="64"/>
          <bgColor rgb="FFFFC000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rgb="FF7F7F7F"/>
        </left>
        <right style="thin">
          <color rgb="FF7F7F7F"/>
        </right>
        <top/>
        <bottom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general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general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general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general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general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general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general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0" formatCode="General"/>
      <alignment horizontal="general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general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general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0" formatCode="General"/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0" formatCode="General"/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0" formatCode="General"/>
      <alignment horizontal="general" vertical="top" textRotation="0" wrapText="0" indent="0" justifyLastLine="0" shrinkToFit="0" readingOrder="0"/>
      <border outline="0">
        <left style="thin">
          <color rgb="FF7F7F7F"/>
        </left>
      </border>
    </dxf>
    <dxf>
      <font>
        <b/>
        <strike val="0"/>
        <outline val="0"/>
        <shadow val="0"/>
        <u val="none"/>
        <vertAlign val="baseline"/>
        <sz val="8"/>
        <color rgb="FF800000"/>
        <name val="Calibri"/>
        <scheme val="minor"/>
      </font>
      <fill>
        <patternFill patternType="solid">
          <fgColor indexed="64"/>
          <bgColor rgb="FFF9F9FF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rgb="FF7F7F7F"/>
        </left>
        <right style="thin">
          <color rgb="FF7F7F7F"/>
        </right>
        <top style="thin">
          <color rgb="FF7F7F7F"/>
        </top>
        <bottom style="thin">
          <color rgb="FF7F7F7F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8"/>
        <color rgb="FF800000"/>
        <name val="Calibri"/>
        <scheme val="minor"/>
      </font>
      <fill>
        <patternFill patternType="solid">
          <fgColor indexed="64"/>
          <bgColor rgb="FFF9F9FF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rgb="FF7F7F7F"/>
        </left>
        <right style="thin">
          <color rgb="FF7F7F7F"/>
        </right>
        <top style="thin">
          <color rgb="FF7F7F7F"/>
        </top>
        <bottom style="thin">
          <color rgb="FF7F7F7F"/>
        </bottom>
        <vertical/>
        <horizontal/>
      </border>
    </dxf>
    <dxf>
      <numFmt numFmtId="0" formatCode="General"/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0" formatCode="General"/>
      <alignment horizontal="general" vertical="top" textRotation="0" wrapText="0" indent="0" justifyLastLine="0" shrinkToFit="0" readingOrder="0"/>
      <border outline="0">
        <right style="thin">
          <color rgb="FF7F7F7F"/>
        </right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0" formatCode="General"/>
      <alignment horizontal="general" vertical="top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8"/>
        <color rgb="FF800000"/>
        <name val="Calibri"/>
        <scheme val="minor"/>
      </font>
      <fill>
        <patternFill patternType="solid">
          <fgColor indexed="64"/>
          <bgColor rgb="FFF9F9FF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rgb="FF7F7F7F"/>
        </left>
        <right style="thin">
          <color rgb="FF7F7F7F"/>
        </right>
        <top style="thin">
          <color rgb="FF7F7F7F"/>
        </top>
        <bottom style="thin">
          <color rgb="FF7F7F7F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top" textRotation="0" indent="0" justifyLastLine="0" shrinkToFit="0" readingOrder="0"/>
    </dxf>
    <dxf>
      <font>
        <sz val="8"/>
        <color rgb="FF002060"/>
      </font>
      <fill>
        <patternFill patternType="solid">
          <fgColor indexed="64"/>
          <bgColor rgb="FFF9F9FF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rgb="FF7F7F7F"/>
        </left>
        <right style="thin">
          <color rgb="FF7F7F7F"/>
        </right>
        <top style="thin">
          <color rgb="FF7F7F7F"/>
        </top>
        <bottom style="thin">
          <color rgb="FF7F7F7F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top" textRotation="0" indent="0" justifyLastLine="0" shrinkToFit="0" readingOrder="0"/>
    </dxf>
  </dxfs>
  <tableStyles count="0" defaultTableStyle="TableStyleMedium2" defaultPivotStyle="PivotStyleLight16"/>
  <colors>
    <mruColors>
      <color rgb="FFF8F8FF"/>
      <color rgb="FF800000"/>
      <color rgb="FFF9F9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4" name="t_info_scen" displayName="t_info_scen" ref="A1:F6" totalsRowShown="0" headerRowDxfId="62" dataDxfId="61">
  <tableColumns count="6">
    <tableColumn id="1" name="Colonne1" dataDxfId="60" dataCellStyle="Entrée"/>
    <tableColumn id="2" name="Colonne2" dataDxfId="59"/>
    <tableColumn id="3" name="Colonne3" dataDxfId="58"/>
    <tableColumn id="12" name="Caractéristiques" dataDxfId="57"/>
    <tableColumn id="13" name="Colonne5" dataDxfId="56"/>
    <tableColumn id="4" name="Colonne6" dataDxfId="5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_scen" displayName="t_scen" ref="A1:I3" totalsRowShown="0" headerRowDxfId="54" dataDxfId="53">
  <autoFilter ref="A1:I3"/>
  <tableColumns count="9">
    <tableColumn id="1" name="Colonne1" dataDxfId="52" dataCellStyle="Entrée"/>
    <tableColumn id="2" name="Colonne2" dataDxfId="51" dataCellStyle="Calcul"/>
    <tableColumn id="3" name="Colonne3" dataDxfId="50" dataCellStyle="Calcul"/>
    <tableColumn id="8" name="Colonne4" dataDxfId="49" dataCellStyle="Calcul">
      <calculatedColumnFormula>IFERROR(VLOOKUP(t_scen[[#This Row],[Colonne1]],t_info_scen[#Data],4,FALSE),"")</calculatedColumnFormula>
    </tableColumn>
    <tableColumn id="4" name="Colonne5" dataDxfId="48" dataCellStyle="Entrée"/>
    <tableColumn id="5" name="Colonne6" dataDxfId="47" dataCellStyle="Entrée"/>
    <tableColumn id="7" name="Colonne7" dataDxfId="46" dataCellStyle="Calcul">
      <calculatedColumnFormula>TRIM(t_scen[[#This Row],[Colonne5]]&amp;"#"&amp;t_scen[[#This Row],[Colonne6]])</calculatedColumnFormula>
    </tableColumn>
    <tableColumn id="6" name="Colonne8" dataDxfId="45" dataCellStyle="Calcul">
      <calculatedColumnFormula>IF(t_scen[[#This Row],[Colonne7]]&lt;&gt;"#",VLOOKUP(t_scen[[#This Row],[Colonne7]],t_act[],4,FALSE),"")</calculatedColumnFormula>
    </tableColumn>
    <tableColumn id="9" name="Colonne9" dataDxfId="44" dataCellStyle="Calcul">
      <calculatedColumnFormula>IF(t_scen[[#This Row],[Colonne7]]&lt;&gt;"#",COUNTIF(t_act[Colonne1],t_scen[[#This Row],[Colonne7]]),"")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_act" displayName="t_act" ref="A1:K3" totalsRowShown="0" headerRowDxfId="43" dataDxfId="42">
  <autoFilter ref="A1:K3"/>
  <tableColumns count="11">
    <tableColumn id="6" name="Colonne1" dataDxfId="41" dataCellStyle="Calcul"/>
    <tableColumn id="1" name="Colonne2" dataDxfId="40"/>
    <tableColumn id="3" name="Colonne3" dataDxfId="39"/>
    <tableColumn id="2" name="Colonne4" dataDxfId="38"/>
    <tableColumn id="4" name="Colonne5" dataDxfId="37"/>
    <tableColumn id="5" name="Colonne6" dataDxfId="36"/>
    <tableColumn id="7" name="Colonne7" dataDxfId="35"/>
    <tableColumn id="8" name="Colonne8" dataDxfId="34"/>
    <tableColumn id="9" name="Colonne9" dataDxfId="33"/>
    <tableColumn id="10" name="Colonne10" dataDxfId="32"/>
    <tableColumn id="11" name="Colonne11" dataDxfId="31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5" name="Tableau1" displayName="Tableau1" ref="A1:O29" totalsRowShown="0" headerRowDxfId="30" dataDxfId="29" tableBorderDxfId="28" headerRowCellStyle="Entrée">
  <autoFilter ref="A1:O29"/>
  <tableColumns count="15">
    <tableColumn id="46" name="x" dataDxfId="27">
      <calculatedColumnFormula>COUNTIF(INDIRECT("Tableau1[@["&amp;$F$1&amp;"]:["&amp;INDEX(Tableau1[#Headers],1,COUNTA(Tableau1[#Headers]))&amp;"]]"),"X")</calculatedColumnFormula>
    </tableColumn>
    <tableColumn id="1" name="t" dataDxfId="26" dataCellStyle="Entrée"/>
    <tableColumn id="2" name="a" dataDxfId="25" dataCellStyle="Entrée"/>
    <tableColumn id="33" name="Caractéristiques" dataDxfId="24" dataCellStyle="Entrée"/>
    <tableColumn id="12" name="Z" dataDxfId="23" dataCellStyle="Calcul">
      <calculatedColumnFormula>IFERROR(IF(TRIM(Tableau1[[#This Row],[t]]&amp;"#"&amp;Tableau1[[#This Row],[a]])&lt;&gt;"#",
IF(VLOOKUP(TRIM(Tableau1[[#This Row],[t]]&amp;"#"&amp;Tableau1[[#This Row],[a]]),t_act[Colonne1],1,0)=TRIM(Tableau1[[#This Row],[t]]&amp;"#"&amp;Tableau1[[#This Row],[a]]),"","non"),
""),"non")</calculatedColumnFormula>
    </tableColumn>
    <tableColumn id="3" name="CAS001" dataDxfId="22"/>
    <tableColumn id="4" name="CAS002" dataDxfId="21"/>
    <tableColumn id="5" name="CAS003" dataDxfId="20"/>
    <tableColumn id="6" name="CAS004" dataDxfId="19"/>
    <tableColumn id="7" name="CAS005" dataDxfId="18"/>
    <tableColumn id="8" name="Colonne6" dataDxfId="17"/>
    <tableColumn id="36" name="Colonne10" dataDxfId="0"/>
    <tableColumn id="37" name="Colonne11" dataDxfId="16"/>
    <tableColumn id="11" name="Colonne12" dataDxfId="15"/>
    <tableColumn id="13" name="Colonne13" dataDxfId="1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" name="t_scen_tlk" displayName="t_scen_tlk" ref="A1:I2" totalsRowShown="0" headerRowDxfId="13" dataDxfId="12">
  <autoFilter ref="A1:I2"/>
  <tableColumns count="9">
    <tableColumn id="1" name="Colonne1" dataDxfId="11"/>
    <tableColumn id="2" name="Colonne2" dataDxfId="10"/>
    <tableColumn id="3" name="Colonne3" dataDxfId="9"/>
    <tableColumn id="9" name="Colonne4" dataDxfId="8"/>
    <tableColumn id="4" name="Colonne5" dataDxfId="7"/>
    <tableColumn id="5" name="Colonne6" dataDxfId="6"/>
    <tableColumn id="6" name="Colonne7" dataDxfId="5"/>
    <tableColumn id="7" name="Colonne8" dataDxfId="4"/>
    <tableColumn id="8" name="Colonne9" dataDxfId="3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D2"/>
  <sheetViews>
    <sheetView showGridLines="0" zoomScale="130" zoomScaleNormal="130" workbookViewId="0">
      <selection activeCell="D2" sqref="D2"/>
    </sheetView>
  </sheetViews>
  <sheetFormatPr baseColWidth="10" defaultColWidth="11.42578125" defaultRowHeight="11.25" x14ac:dyDescent="0.2"/>
  <cols>
    <col min="1" max="16384" width="11.42578125" style="1"/>
  </cols>
  <sheetData>
    <row r="1" spans="4:4" ht="3.75" customHeight="1" x14ac:dyDescent="0.2"/>
    <row r="2" spans="4:4" x14ac:dyDescent="0.2">
      <c r="D2" s="3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6"/>
  <sheetViews>
    <sheetView tabSelected="1" zoomScale="85" zoomScaleNormal="85" workbookViewId="0"/>
  </sheetViews>
  <sheetFormatPr baseColWidth="10" defaultColWidth="11.42578125" defaultRowHeight="11.25" x14ac:dyDescent="0.25"/>
  <cols>
    <col min="1" max="1" width="19.7109375" style="2" customWidth="1"/>
    <col min="2" max="3" width="12.42578125" style="2" bestFit="1" customWidth="1"/>
    <col min="4" max="4" width="23.28515625" style="2" customWidth="1"/>
    <col min="5" max="5" width="18" style="2" customWidth="1"/>
    <col min="6" max="6" width="47.85546875" style="2" customWidth="1"/>
    <col min="7" max="16384" width="11.42578125" style="2"/>
  </cols>
  <sheetData>
    <row r="1" spans="1:6" x14ac:dyDescent="0.25">
      <c r="A1" s="2" t="s">
        <v>7</v>
      </c>
      <c r="B1" s="2" t="s">
        <v>10</v>
      </c>
      <c r="C1" s="2" t="s">
        <v>11</v>
      </c>
      <c r="D1" s="32" t="s">
        <v>0</v>
      </c>
      <c r="E1" s="2" t="s">
        <v>13</v>
      </c>
      <c r="F1" s="2" t="s">
        <v>1</v>
      </c>
    </row>
    <row r="2" spans="1:6" x14ac:dyDescent="0.25">
      <c r="A2" s="11" t="s">
        <v>81</v>
      </c>
      <c r="B2" s="2" t="s">
        <v>14</v>
      </c>
      <c r="C2" s="4" t="s">
        <v>19</v>
      </c>
      <c r="D2" s="4"/>
      <c r="E2" s="4"/>
      <c r="F2" s="4"/>
    </row>
    <row r="3" spans="1:6" x14ac:dyDescent="0.25">
      <c r="A3" s="11" t="s">
        <v>82</v>
      </c>
      <c r="B3" s="2" t="s">
        <v>15</v>
      </c>
      <c r="C3" s="4" t="s">
        <v>20</v>
      </c>
      <c r="D3" s="4"/>
      <c r="E3" s="4"/>
      <c r="F3" s="4"/>
    </row>
    <row r="4" spans="1:6" x14ac:dyDescent="0.25">
      <c r="A4" s="11" t="s">
        <v>83</v>
      </c>
      <c r="B4" s="2" t="s">
        <v>16</v>
      </c>
      <c r="C4" s="4" t="s">
        <v>21</v>
      </c>
      <c r="D4" s="4"/>
      <c r="E4" s="4"/>
      <c r="F4" s="4"/>
    </row>
    <row r="5" spans="1:6" x14ac:dyDescent="0.25">
      <c r="A5" s="11" t="s">
        <v>84</v>
      </c>
      <c r="B5" s="2" t="s">
        <v>17</v>
      </c>
      <c r="C5" s="4" t="s">
        <v>22</v>
      </c>
      <c r="D5" s="4"/>
      <c r="E5" s="4"/>
      <c r="F5" s="4"/>
    </row>
    <row r="6" spans="1:6" x14ac:dyDescent="0.25">
      <c r="A6" s="11" t="s">
        <v>85</v>
      </c>
      <c r="B6" s="2" t="s">
        <v>18</v>
      </c>
      <c r="C6" s="4" t="s">
        <v>23</v>
      </c>
      <c r="D6" s="4"/>
      <c r="E6" s="4"/>
      <c r="F6" s="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"/>
  <sheetViews>
    <sheetView workbookViewId="0">
      <selection activeCell="D21" sqref="D21"/>
    </sheetView>
  </sheetViews>
  <sheetFormatPr baseColWidth="10" defaultColWidth="11.42578125" defaultRowHeight="11.25" x14ac:dyDescent="0.2"/>
  <cols>
    <col min="1" max="1" width="14.42578125" style="1" customWidth="1"/>
    <col min="2" max="4" width="8.7109375" style="1" customWidth="1"/>
    <col min="5" max="5" width="26" style="1" customWidth="1"/>
    <col min="6" max="6" width="25" style="1" customWidth="1"/>
    <col min="7" max="7" width="7" style="1" customWidth="1"/>
    <col min="8" max="8" width="10.5703125" style="1" customWidth="1"/>
    <col min="9" max="9" width="9.140625" style="1" bestFit="1" customWidth="1"/>
    <col min="10" max="10" width="5.28515625" style="1" customWidth="1"/>
    <col min="11" max="16384" width="11.42578125" style="1"/>
  </cols>
  <sheetData>
    <row r="1" spans="1:9" x14ac:dyDescent="0.2">
      <c r="A1" s="1" t="s">
        <v>7</v>
      </c>
      <c r="B1" s="1" t="s">
        <v>10</v>
      </c>
      <c r="C1" s="1" t="s">
        <v>11</v>
      </c>
      <c r="D1" s="1" t="s">
        <v>12</v>
      </c>
      <c r="E1" s="1" t="s">
        <v>13</v>
      </c>
      <c r="F1" s="1" t="s">
        <v>1</v>
      </c>
      <c r="G1" s="1" t="s">
        <v>24</v>
      </c>
      <c r="H1" s="1" t="s">
        <v>25</v>
      </c>
      <c r="I1" s="1" t="s">
        <v>26</v>
      </c>
    </row>
    <row r="2" spans="1:9" x14ac:dyDescent="0.2">
      <c r="A2" s="9"/>
      <c r="B2" s="9"/>
      <c r="C2" s="9"/>
      <c r="D2" s="9"/>
      <c r="E2" s="9"/>
      <c r="F2" s="9"/>
      <c r="G2" s="9"/>
      <c r="H2" s="9"/>
      <c r="I2" s="9"/>
    </row>
    <row r="3" spans="1:9" x14ac:dyDescent="0.2">
      <c r="A3" s="11"/>
      <c r="B3" s="30"/>
      <c r="C3" s="30"/>
      <c r="D3" s="30"/>
      <c r="E3" s="11"/>
      <c r="F3" s="11"/>
      <c r="G3" s="3"/>
      <c r="H3" s="3"/>
      <c r="I3" s="5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3"/>
  <sheetViews>
    <sheetView zoomScale="85" zoomScaleNormal="85" workbookViewId="0">
      <pane ySplit="1" topLeftCell="A2" activePane="bottomLeft" state="frozen"/>
      <selection pane="bottomLeft" activeCell="B13" sqref="B13"/>
    </sheetView>
  </sheetViews>
  <sheetFormatPr baseColWidth="10" defaultColWidth="11.42578125" defaultRowHeight="11.25" x14ac:dyDescent="0.25"/>
  <cols>
    <col min="1" max="1" width="16.85546875" style="2" customWidth="1"/>
    <col min="2" max="2" width="17.140625" style="2" bestFit="1" customWidth="1"/>
    <col min="3" max="3" width="23.28515625" style="2" customWidth="1"/>
    <col min="4" max="4" width="21.28515625" style="2" bestFit="1" customWidth="1"/>
    <col min="5" max="5" width="36.42578125" style="2" bestFit="1" customWidth="1"/>
    <col min="6" max="6" width="30.42578125" style="2" bestFit="1" customWidth="1"/>
    <col min="7" max="8" width="13.85546875" style="2" customWidth="1"/>
    <col min="9" max="16384" width="11.42578125" style="2"/>
  </cols>
  <sheetData>
    <row r="1" spans="1:11" x14ac:dyDescent="0.25">
      <c r="A1" s="2" t="s">
        <v>7</v>
      </c>
      <c r="B1" s="2" t="s">
        <v>10</v>
      </c>
      <c r="C1" s="2" t="s">
        <v>11</v>
      </c>
      <c r="D1" s="2" t="s">
        <v>12</v>
      </c>
      <c r="E1" s="2" t="s">
        <v>13</v>
      </c>
      <c r="F1" s="2" t="s">
        <v>1</v>
      </c>
      <c r="G1" s="2" t="s">
        <v>24</v>
      </c>
      <c r="H1" s="2" t="s">
        <v>25</v>
      </c>
      <c r="I1" s="2" t="s">
        <v>26</v>
      </c>
      <c r="J1" s="2" t="s">
        <v>2</v>
      </c>
      <c r="K1" s="2" t="s">
        <v>3</v>
      </c>
    </row>
    <row r="2" spans="1:11" ht="15.75" x14ac:dyDescent="0.25">
      <c r="A2" s="6"/>
      <c r="B2" s="7"/>
      <c r="C2" s="7"/>
      <c r="D2" s="10"/>
      <c r="E2" s="8"/>
      <c r="F2" s="8"/>
      <c r="G2" s="7"/>
      <c r="H2" s="7"/>
      <c r="I2" s="7"/>
      <c r="J2" s="7"/>
      <c r="K2" s="7"/>
    </row>
    <row r="3" spans="1:11" x14ac:dyDescent="0.25">
      <c r="A3" s="3"/>
      <c r="B3" s="4"/>
      <c r="C3" s="4"/>
      <c r="E3" s="4"/>
      <c r="F3" s="4"/>
    </row>
  </sheetData>
  <dataConsolidate link="1"/>
  <conditionalFormatting sqref="B2:C3">
    <cfRule type="cellIs" dxfId="2" priority="5" operator="notEqual">
      <formula>""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30"/>
  <sheetViews>
    <sheetView zoomScaleNormal="100" workbookViewId="0">
      <pane xSplit="3" ySplit="1" topLeftCell="D2" activePane="bottomRight" state="frozen"/>
      <selection pane="topRight"/>
      <selection pane="bottomLeft"/>
      <selection pane="bottomRight" activeCell="D3" sqref="D3"/>
    </sheetView>
  </sheetViews>
  <sheetFormatPr baseColWidth="10" defaultRowHeight="15" x14ac:dyDescent="0.25"/>
  <cols>
    <col min="1" max="1" width="4.42578125" customWidth="1"/>
    <col min="2" max="2" width="12.5703125" customWidth="1"/>
    <col min="3" max="3" width="9.85546875" customWidth="1"/>
    <col min="4" max="4" width="19.28515625" customWidth="1"/>
    <col min="5" max="5" width="6.42578125" bestFit="1" customWidth="1"/>
    <col min="6" max="15" width="13.7109375" customWidth="1"/>
  </cols>
  <sheetData>
    <row r="1" spans="1:15" x14ac:dyDescent="0.25">
      <c r="A1" s="12" t="s">
        <v>51</v>
      </c>
      <c r="B1" s="13" t="s">
        <v>49</v>
      </c>
      <c r="C1" s="13" t="s">
        <v>50</v>
      </c>
      <c r="D1" s="14" t="s">
        <v>0</v>
      </c>
      <c r="E1" s="15" t="s">
        <v>52</v>
      </c>
      <c r="F1" s="16" t="s">
        <v>81</v>
      </c>
      <c r="G1" s="16" t="s">
        <v>82</v>
      </c>
      <c r="H1" s="16" t="s">
        <v>83</v>
      </c>
      <c r="I1" s="16" t="s">
        <v>84</v>
      </c>
      <c r="J1" s="16" t="s">
        <v>85</v>
      </c>
      <c r="K1" s="16" t="s">
        <v>1</v>
      </c>
      <c r="L1" s="16" t="s">
        <v>2</v>
      </c>
      <c r="M1" s="16" t="s">
        <v>3</v>
      </c>
      <c r="N1" s="16" t="s">
        <v>4</v>
      </c>
      <c r="O1" s="16" t="s">
        <v>5</v>
      </c>
    </row>
    <row r="2" spans="1:15" x14ac:dyDescent="0.25">
      <c r="A2" s="17">
        <f ca="1">COUNTIF(INDIRECT("Tableau1[@["&amp;$F$1&amp;"]:["&amp;INDEX(Tableau1[#Headers],1,COUNTA(Tableau1[#Headers]))&amp;"]]"),"X")</f>
        <v>4</v>
      </c>
      <c r="B2" s="11" t="s">
        <v>27</v>
      </c>
      <c r="C2" s="11" t="s">
        <v>48</v>
      </c>
      <c r="D2" s="19" t="s">
        <v>73</v>
      </c>
      <c r="E2" s="22"/>
      <c r="F2" s="24" t="s">
        <v>6</v>
      </c>
      <c r="G2" s="24" t="s">
        <v>6</v>
      </c>
      <c r="H2" s="24" t="s">
        <v>6</v>
      </c>
      <c r="I2" s="24" t="s">
        <v>6</v>
      </c>
      <c r="J2" s="24"/>
      <c r="K2" s="24"/>
      <c r="L2" s="24"/>
      <c r="M2" s="24"/>
      <c r="N2" s="24"/>
      <c r="O2" s="24"/>
    </row>
    <row r="3" spans="1:15" x14ac:dyDescent="0.25">
      <c r="A3" s="17">
        <f ca="1">COUNTIF(INDIRECT("Tableau1[@["&amp;$F$1&amp;"]:["&amp;INDEX(Tableau1[#Headers],1,COUNTA(Tableau1[#Headers]))&amp;"]]"),"X")</f>
        <v>4</v>
      </c>
      <c r="B3" s="11" t="s">
        <v>28</v>
      </c>
      <c r="C3" s="11" t="s">
        <v>53</v>
      </c>
      <c r="D3" s="19"/>
      <c r="E3" s="22"/>
      <c r="F3" s="24" t="s">
        <v>6</v>
      </c>
      <c r="G3" s="24" t="s">
        <v>6</v>
      </c>
      <c r="H3" s="24" t="s">
        <v>6</v>
      </c>
      <c r="I3" s="24"/>
      <c r="J3" s="24" t="s">
        <v>6</v>
      </c>
      <c r="K3" s="24"/>
      <c r="L3" s="24"/>
      <c r="M3" s="24"/>
      <c r="N3" s="24"/>
      <c r="O3" s="24"/>
    </row>
    <row r="4" spans="1:15" x14ac:dyDescent="0.25">
      <c r="A4" s="20">
        <f ca="1">COUNTIF(INDIRECT("Tableau1[@["&amp;$F$1&amp;"]:["&amp;INDEX(Tableau1[#Headers],1,COUNTA(Tableau1[#Headers]))&amp;"]]"),"X")</f>
        <v>4</v>
      </c>
      <c r="B4" s="11" t="s">
        <v>29</v>
      </c>
      <c r="C4" s="11" t="s">
        <v>54</v>
      </c>
      <c r="D4" s="21"/>
      <c r="E4" s="23"/>
      <c r="F4" s="25" t="s">
        <v>6</v>
      </c>
      <c r="G4" s="26" t="s">
        <v>6</v>
      </c>
      <c r="H4" s="26" t="s">
        <v>6</v>
      </c>
      <c r="I4" s="26"/>
      <c r="J4" s="26" t="s">
        <v>6</v>
      </c>
      <c r="K4" s="26"/>
      <c r="L4" s="26"/>
      <c r="M4" s="26"/>
      <c r="N4" s="26"/>
      <c r="O4" s="31"/>
    </row>
    <row r="5" spans="1:15" x14ac:dyDescent="0.25">
      <c r="A5" s="17">
        <f ca="1">COUNTIF(INDIRECT("Tableau1[@["&amp;$F$1&amp;"]:["&amp;INDEX(Tableau1[#Headers],1,COUNTA(Tableau1[#Headers]))&amp;"]]"),"X")</f>
        <v>3</v>
      </c>
      <c r="B5" s="11" t="s">
        <v>30</v>
      </c>
      <c r="C5" s="11" t="s">
        <v>55</v>
      </c>
      <c r="D5" s="19" t="s">
        <v>74</v>
      </c>
      <c r="E5" s="22"/>
      <c r="F5" s="24" t="s">
        <v>6</v>
      </c>
      <c r="G5" s="24"/>
      <c r="H5" s="24" t="s">
        <v>6</v>
      </c>
      <c r="I5" s="24"/>
      <c r="J5" s="24" t="s">
        <v>6</v>
      </c>
      <c r="K5" s="24"/>
      <c r="L5" s="24"/>
      <c r="M5" s="24"/>
      <c r="N5" s="24"/>
      <c r="O5" s="24"/>
    </row>
    <row r="6" spans="1:15" x14ac:dyDescent="0.25">
      <c r="A6" s="17">
        <f ca="1">COUNTIF(INDIRECT("Tableau1[@["&amp;$F$1&amp;"]:["&amp;INDEX(Tableau1[#Headers],1,COUNTA(Tableau1[#Headers]))&amp;"]]"),"X")</f>
        <v>2</v>
      </c>
      <c r="B6" s="11" t="s">
        <v>31</v>
      </c>
      <c r="C6" s="11" t="s">
        <v>56</v>
      </c>
      <c r="D6" s="19"/>
      <c r="E6" s="22"/>
      <c r="F6" s="27"/>
      <c r="G6" s="27"/>
      <c r="H6" s="27" t="s">
        <v>6</v>
      </c>
      <c r="I6" s="27"/>
      <c r="J6" s="27" t="s">
        <v>6</v>
      </c>
      <c r="K6" s="27"/>
      <c r="L6" s="24"/>
      <c r="M6" s="24"/>
      <c r="N6" s="27"/>
      <c r="O6" s="27"/>
    </row>
    <row r="7" spans="1:15" x14ac:dyDescent="0.25">
      <c r="A7" s="17">
        <f ca="1">COUNTIF(INDIRECT("Tableau1[@["&amp;$F$1&amp;"]:["&amp;INDEX(Tableau1[#Headers],1,COUNTA(Tableau1[#Headers]))&amp;"]]"),"X")</f>
        <v>2</v>
      </c>
      <c r="B7" s="11" t="s">
        <v>32</v>
      </c>
      <c r="C7" s="11" t="s">
        <v>57</v>
      </c>
      <c r="D7" s="19" t="s">
        <v>75</v>
      </c>
      <c r="E7" s="22"/>
      <c r="F7" s="24" t="s">
        <v>6</v>
      </c>
      <c r="G7" s="24"/>
      <c r="H7" s="24"/>
      <c r="I7" s="24"/>
      <c r="J7" s="24" t="s">
        <v>6</v>
      </c>
      <c r="K7" s="24"/>
      <c r="L7" s="24"/>
      <c r="M7" s="24"/>
      <c r="N7" s="24"/>
      <c r="O7" s="24"/>
    </row>
    <row r="8" spans="1:15" x14ac:dyDescent="0.25">
      <c r="A8" s="17">
        <f ca="1">COUNTIF(INDIRECT("Tableau1[@["&amp;$F$1&amp;"]:["&amp;INDEX(Tableau1[#Headers],1,COUNTA(Tableau1[#Headers]))&amp;"]]"),"X")</f>
        <v>2</v>
      </c>
      <c r="B8" s="11" t="s">
        <v>33</v>
      </c>
      <c r="C8" s="11" t="s">
        <v>58</v>
      </c>
      <c r="D8" s="19" t="s">
        <v>76</v>
      </c>
      <c r="E8" s="22"/>
      <c r="F8" s="24" t="s">
        <v>6</v>
      </c>
      <c r="G8" s="24"/>
      <c r="H8" s="24"/>
      <c r="I8" s="24"/>
      <c r="J8" s="24" t="s">
        <v>6</v>
      </c>
      <c r="K8" s="24"/>
      <c r="L8" s="24"/>
      <c r="M8" s="24"/>
      <c r="N8" s="24"/>
      <c r="O8" s="24"/>
    </row>
    <row r="9" spans="1:15" x14ac:dyDescent="0.25">
      <c r="A9" s="20">
        <f ca="1">COUNTIF(INDIRECT("Tableau1[@["&amp;$F$1&amp;"]:["&amp;INDEX(Tableau1[#Headers],1,COUNTA(Tableau1[#Headers]))&amp;"]]"),"X")</f>
        <v>2</v>
      </c>
      <c r="B9" s="11" t="s">
        <v>34</v>
      </c>
      <c r="C9" s="11" t="s">
        <v>59</v>
      </c>
      <c r="D9" s="21"/>
      <c r="E9" s="23"/>
      <c r="F9" s="25" t="s">
        <v>6</v>
      </c>
      <c r="G9" s="26"/>
      <c r="H9" s="26"/>
      <c r="I9" s="26"/>
      <c r="J9" s="26" t="s">
        <v>6</v>
      </c>
      <c r="K9" s="26"/>
      <c r="L9" s="31"/>
      <c r="M9" s="24"/>
      <c r="N9" s="24"/>
      <c r="O9" s="24"/>
    </row>
    <row r="10" spans="1:15" x14ac:dyDescent="0.25">
      <c r="A10" s="20">
        <f ca="1">COUNTIF(INDIRECT("Tableau1[@["&amp;$F$1&amp;"]:["&amp;INDEX(Tableau1[#Headers],1,COUNTA(Tableau1[#Headers]))&amp;"]]"),"X")</f>
        <v>1</v>
      </c>
      <c r="B10" s="11" t="s">
        <v>35</v>
      </c>
      <c r="C10" s="11" t="s">
        <v>60</v>
      </c>
      <c r="D10" s="19" t="s">
        <v>77</v>
      </c>
      <c r="E10" s="23"/>
      <c r="F10" s="25" t="s">
        <v>6</v>
      </c>
      <c r="G10" s="26"/>
      <c r="H10" s="26"/>
      <c r="I10" s="26"/>
      <c r="J10" s="26"/>
      <c r="K10" s="26"/>
      <c r="L10" s="31"/>
      <c r="M10" s="24"/>
      <c r="N10" s="24"/>
      <c r="O10" s="24"/>
    </row>
    <row r="11" spans="1:15" x14ac:dyDescent="0.25">
      <c r="A11" s="20">
        <f ca="1">COUNTIF(INDIRECT("Tableau1[@["&amp;$F$1&amp;"]:["&amp;INDEX(Tableau1[#Headers],1,COUNTA(Tableau1[#Headers]))&amp;"]]"),"X")</f>
        <v>1</v>
      </c>
      <c r="B11" s="11" t="s">
        <v>36</v>
      </c>
      <c r="C11" s="11" t="s">
        <v>61</v>
      </c>
      <c r="D11" s="21" t="s">
        <v>8</v>
      </c>
      <c r="E11" s="23"/>
      <c r="F11" s="25"/>
      <c r="G11" s="26"/>
      <c r="H11" s="26" t="s">
        <v>6</v>
      </c>
      <c r="I11" s="26"/>
      <c r="J11" s="26"/>
      <c r="K11" s="26"/>
      <c r="L11" s="31"/>
      <c r="M11" s="24"/>
      <c r="N11" s="24"/>
      <c r="O11" s="24"/>
    </row>
    <row r="12" spans="1:15" x14ac:dyDescent="0.25">
      <c r="A12" s="20">
        <f ca="1">COUNTIF(INDIRECT("Tableau1[@["&amp;$F$1&amp;"]:["&amp;INDEX(Tableau1[#Headers],1,COUNTA(Tableau1[#Headers]))&amp;"]]"),"X")</f>
        <v>1</v>
      </c>
      <c r="B12" s="11" t="s">
        <v>37</v>
      </c>
      <c r="C12" s="11" t="s">
        <v>62</v>
      </c>
      <c r="D12" s="21"/>
      <c r="E12" s="23"/>
      <c r="F12" s="25" t="s">
        <v>6</v>
      </c>
      <c r="G12" s="26"/>
      <c r="H12" s="26"/>
      <c r="I12" s="26"/>
      <c r="J12" s="26"/>
      <c r="K12" s="26"/>
      <c r="L12" s="31"/>
      <c r="M12" s="24"/>
      <c r="N12" s="24"/>
      <c r="O12" s="24"/>
    </row>
    <row r="13" spans="1:15" x14ac:dyDescent="0.25">
      <c r="A13" s="20">
        <f ca="1">COUNTIF(INDIRECT("Tableau1[@["&amp;$F$1&amp;"]:["&amp;INDEX(Tableau1[#Headers],1,COUNTA(Tableau1[#Headers]))&amp;"]]"),"X")</f>
        <v>1</v>
      </c>
      <c r="B13" s="11" t="s">
        <v>38</v>
      </c>
      <c r="C13" s="11" t="s">
        <v>63</v>
      </c>
      <c r="D13" s="21"/>
      <c r="E13" s="23"/>
      <c r="F13" s="25" t="s">
        <v>6</v>
      </c>
      <c r="G13" s="26"/>
      <c r="H13" s="26"/>
      <c r="I13" s="26"/>
      <c r="J13" s="26"/>
      <c r="K13" s="26"/>
      <c r="L13" s="31"/>
      <c r="M13" s="24"/>
      <c r="N13" s="24"/>
      <c r="O13" s="24"/>
    </row>
    <row r="14" spans="1:15" x14ac:dyDescent="0.25">
      <c r="A14" s="20">
        <f ca="1">COUNTIF(INDIRECT("Tableau1[@["&amp;$F$1&amp;"]:["&amp;INDEX(Tableau1[#Headers],1,COUNTA(Tableau1[#Headers]))&amp;"]]"),"X")</f>
        <v>1</v>
      </c>
      <c r="B14" s="11" t="s">
        <v>39</v>
      </c>
      <c r="C14" s="11" t="s">
        <v>64</v>
      </c>
      <c r="D14" s="21"/>
      <c r="E14" s="22"/>
      <c r="F14" s="25" t="s">
        <v>6</v>
      </c>
      <c r="G14" s="26"/>
      <c r="H14" s="26"/>
      <c r="I14" s="26"/>
      <c r="J14" s="26"/>
      <c r="K14" s="26"/>
      <c r="L14" s="31"/>
      <c r="M14" s="24"/>
      <c r="N14" s="24"/>
      <c r="O14" s="24"/>
    </row>
    <row r="15" spans="1:15" x14ac:dyDescent="0.25">
      <c r="A15" s="20">
        <f ca="1">COUNTIF(INDIRECT("Tableau1[@["&amp;$F$1&amp;"]:["&amp;INDEX(Tableau1[#Headers],1,COUNTA(Tableau1[#Headers]))&amp;"]]"),"X")</f>
        <v>1</v>
      </c>
      <c r="B15" s="11" t="s">
        <v>40</v>
      </c>
      <c r="C15" s="11" t="s">
        <v>65</v>
      </c>
      <c r="D15" s="21" t="s">
        <v>9</v>
      </c>
      <c r="E15" s="22"/>
      <c r="F15" s="25" t="s">
        <v>6</v>
      </c>
      <c r="G15" s="26"/>
      <c r="H15" s="26"/>
      <c r="I15" s="26"/>
      <c r="J15" s="26"/>
      <c r="K15" s="26"/>
      <c r="L15" s="31"/>
      <c r="M15" s="24"/>
      <c r="N15" s="24"/>
      <c r="O15" s="24"/>
    </row>
    <row r="16" spans="1:15" x14ac:dyDescent="0.25">
      <c r="A16" s="17">
        <f ca="1">COUNTIF(INDIRECT("Tableau1[@["&amp;$F$1&amp;"]:["&amp;INDEX(Tableau1[#Headers],1,COUNTA(Tableau1[#Headers]))&amp;"]]"),"X")</f>
        <v>1</v>
      </c>
      <c r="B16" s="11" t="s">
        <v>41</v>
      </c>
      <c r="C16" s="11" t="s">
        <v>66</v>
      </c>
      <c r="D16" s="19"/>
      <c r="E16" s="22"/>
      <c r="F16" s="24"/>
      <c r="G16" s="24" t="s">
        <v>6</v>
      </c>
      <c r="H16" s="24"/>
      <c r="I16" s="24"/>
      <c r="J16" s="24"/>
      <c r="K16" s="24"/>
      <c r="L16" s="24"/>
      <c r="M16" s="24"/>
      <c r="N16" s="24"/>
      <c r="O16" s="24"/>
    </row>
    <row r="17" spans="1:15" x14ac:dyDescent="0.25">
      <c r="A17" s="20">
        <f ca="1">COUNTIF(INDIRECT("Tableau1[@["&amp;$F$1&amp;"]:["&amp;INDEX(Tableau1[#Headers],1,COUNTA(Tableau1[#Headers]))&amp;"]]"),"X")</f>
        <v>1</v>
      </c>
      <c r="B17" s="11" t="s">
        <v>42</v>
      </c>
      <c r="C17" s="11" t="s">
        <v>67</v>
      </c>
      <c r="D17" s="21"/>
      <c r="E17" s="23"/>
      <c r="F17" s="25" t="s">
        <v>6</v>
      </c>
      <c r="G17" s="26"/>
      <c r="H17" s="26"/>
      <c r="I17" s="26"/>
      <c r="J17" s="26"/>
      <c r="K17" s="26"/>
      <c r="L17" s="26"/>
      <c r="M17" s="26"/>
      <c r="N17" s="26"/>
      <c r="O17" s="26"/>
    </row>
    <row r="18" spans="1:15" x14ac:dyDescent="0.25">
      <c r="A18" s="20">
        <f ca="1">COUNTIF(INDIRECT("Tableau1[@["&amp;$F$1&amp;"]:["&amp;INDEX(Tableau1[#Headers],1,COUNTA(Tableau1[#Headers]))&amp;"]]"),"X")</f>
        <v>1</v>
      </c>
      <c r="B18" s="11" t="s">
        <v>43</v>
      </c>
      <c r="C18" s="11" t="s">
        <v>68</v>
      </c>
      <c r="D18" s="21"/>
      <c r="E18" s="23"/>
      <c r="F18" s="25"/>
      <c r="G18" s="26"/>
      <c r="H18" s="26" t="s">
        <v>6</v>
      </c>
      <c r="I18" s="26"/>
      <c r="J18" s="26"/>
      <c r="K18" s="26"/>
      <c r="L18" s="26"/>
      <c r="M18" s="26"/>
      <c r="N18" s="26"/>
      <c r="O18" s="26"/>
    </row>
    <row r="19" spans="1:15" x14ac:dyDescent="0.25">
      <c r="A19" s="17">
        <f ca="1">COUNTIF(INDIRECT("Tableau1[@["&amp;$F$1&amp;"]:["&amp;INDEX(Tableau1[#Headers],1,COUNTA(Tableau1[#Headers]))&amp;"]]"),"X")</f>
        <v>1</v>
      </c>
      <c r="B19" s="11" t="s">
        <v>44</v>
      </c>
      <c r="C19" s="11" t="s">
        <v>69</v>
      </c>
      <c r="D19" s="19" t="s">
        <v>78</v>
      </c>
      <c r="E19" s="22"/>
      <c r="F19" s="27" t="s">
        <v>6</v>
      </c>
      <c r="G19" s="27"/>
      <c r="H19" s="27"/>
      <c r="I19" s="27"/>
      <c r="J19" s="27"/>
      <c r="K19" s="27"/>
      <c r="L19" s="24"/>
      <c r="M19" s="24"/>
      <c r="N19" s="27"/>
      <c r="O19" s="27"/>
    </row>
    <row r="20" spans="1:15" x14ac:dyDescent="0.25">
      <c r="A20" s="17">
        <f ca="1">COUNTIF(INDIRECT("Tableau1[@["&amp;$F$1&amp;"]:["&amp;INDEX(Tableau1[#Headers],1,COUNTA(Tableau1[#Headers]))&amp;"]]"),"X")</f>
        <v>1</v>
      </c>
      <c r="B20" s="11" t="s">
        <v>45</v>
      </c>
      <c r="C20" s="11" t="s">
        <v>70</v>
      </c>
      <c r="D20" s="19" t="s">
        <v>79</v>
      </c>
      <c r="E20" s="22"/>
      <c r="F20" s="27"/>
      <c r="G20" s="27"/>
      <c r="H20" s="27" t="s">
        <v>6</v>
      </c>
      <c r="I20" s="27"/>
      <c r="J20" s="27"/>
      <c r="K20" s="27"/>
      <c r="L20" s="24"/>
      <c r="M20" s="24"/>
      <c r="N20" s="27"/>
      <c r="O20" s="27"/>
    </row>
    <row r="21" spans="1:15" x14ac:dyDescent="0.25">
      <c r="A21" s="17">
        <f ca="1">COUNTIF(INDIRECT("Tableau1[@["&amp;$F$1&amp;"]:["&amp;INDEX(Tableau1[#Headers],1,COUNTA(Tableau1[#Headers]))&amp;"]]"),"X")</f>
        <v>1</v>
      </c>
      <c r="B21" s="11" t="s">
        <v>46</v>
      </c>
      <c r="C21" s="11" t="s">
        <v>71</v>
      </c>
      <c r="D21" s="19" t="s">
        <v>80</v>
      </c>
      <c r="E21" s="22"/>
      <c r="F21" s="27" t="s">
        <v>6</v>
      </c>
      <c r="G21" s="27"/>
      <c r="H21" s="27"/>
      <c r="I21" s="27"/>
      <c r="J21" s="27"/>
      <c r="K21" s="27"/>
      <c r="L21" s="24"/>
      <c r="M21" s="24"/>
      <c r="N21" s="27"/>
      <c r="O21" s="27"/>
    </row>
    <row r="22" spans="1:15" x14ac:dyDescent="0.25">
      <c r="A22" s="17">
        <f ca="1">COUNTIF(INDIRECT("Tableau1[@["&amp;$F$1&amp;"]:["&amp;INDEX(Tableau1[#Headers],1,COUNTA(Tableau1[#Headers]))&amp;"]]"),"X")</f>
        <v>4</v>
      </c>
      <c r="B22" s="11" t="s">
        <v>47</v>
      </c>
      <c r="C22" s="11" t="s">
        <v>72</v>
      </c>
      <c r="D22" s="19"/>
      <c r="E22" s="22"/>
      <c r="F22" s="27" t="s">
        <v>6</v>
      </c>
      <c r="G22" s="27" t="s">
        <v>6</v>
      </c>
      <c r="H22" s="27"/>
      <c r="I22" s="27" t="s">
        <v>6</v>
      </c>
      <c r="J22" s="27" t="s">
        <v>6</v>
      </c>
      <c r="K22" s="27"/>
      <c r="L22" s="24"/>
      <c r="M22" s="24"/>
      <c r="N22" s="27"/>
      <c r="O22" s="27"/>
    </row>
    <row r="23" spans="1:15" x14ac:dyDescent="0.25">
      <c r="A23" s="17">
        <f ca="1">COUNTIF(INDIRECT("Tableau1[@["&amp;$F$1&amp;"]:["&amp;INDEX(Tableau1[#Headers],1,COUNTA(Tableau1[#Headers]))&amp;"]]"),"X")</f>
        <v>0</v>
      </c>
      <c r="B23" s="18"/>
      <c r="C23" s="18"/>
      <c r="D23" s="19"/>
      <c r="E23" s="22" t="str">
        <f>IFERROR(IF(TRIM(Tableau1[[#This Row],[t]]&amp;"#"&amp;Tableau1[[#This Row],[a]])&lt;&gt;"#",
IF(VLOOKUP(TRIM(Tableau1[[#This Row],[t]]&amp;"#"&amp;Tableau1[[#This Row],[a]]),t_act[Colonne1],1,0)=TRIM(Tableau1[[#This Row],[t]]&amp;"#"&amp;Tableau1[[#This Row],[a]]),"","non"),
""),"non")</f>
        <v/>
      </c>
      <c r="F23" s="27"/>
      <c r="G23" s="27"/>
      <c r="H23" s="27"/>
      <c r="I23" s="27"/>
      <c r="J23" s="27"/>
      <c r="K23" s="27"/>
      <c r="L23" s="24"/>
      <c r="M23" s="24"/>
      <c r="N23" s="27"/>
      <c r="O23" s="27"/>
    </row>
    <row r="24" spans="1:15" x14ac:dyDescent="0.25">
      <c r="A24" s="17">
        <f ca="1">COUNTIF(INDIRECT("Tableau1[@["&amp;$F$1&amp;"]:["&amp;INDEX(Tableau1[#Headers],1,COUNTA(Tableau1[#Headers]))&amp;"]]"),"X")</f>
        <v>0</v>
      </c>
      <c r="B24" s="18"/>
      <c r="C24" s="18"/>
      <c r="D24" s="19"/>
      <c r="E24" s="22" t="str">
        <f>IFERROR(IF(TRIM(Tableau1[[#This Row],[t]]&amp;"#"&amp;Tableau1[[#This Row],[a]])&lt;&gt;"#",
IF(VLOOKUP(TRIM(Tableau1[[#This Row],[t]]&amp;"#"&amp;Tableau1[[#This Row],[a]]),t_act[Colonne1],1,0)=TRIM(Tableau1[[#This Row],[t]]&amp;"#"&amp;Tableau1[[#This Row],[a]]),"","non"),
""),"non")</f>
        <v/>
      </c>
      <c r="F24" s="27"/>
      <c r="G24" s="27"/>
      <c r="H24" s="27"/>
      <c r="I24" s="27"/>
      <c r="J24" s="27"/>
      <c r="K24" s="27"/>
      <c r="L24" s="24"/>
      <c r="M24" s="24"/>
      <c r="N24" s="24"/>
      <c r="O24" s="24"/>
    </row>
    <row r="25" spans="1:15" x14ac:dyDescent="0.25">
      <c r="A25" s="17">
        <f ca="1">COUNTIF(INDIRECT("Tableau1[@["&amp;$F$1&amp;"]:["&amp;INDEX(Tableau1[#Headers],1,COUNTA(Tableau1[#Headers]))&amp;"]]"),"X")</f>
        <v>0</v>
      </c>
      <c r="B25" s="18"/>
      <c r="C25" s="18"/>
      <c r="D25" s="19"/>
      <c r="E25" s="22" t="str">
        <f>IFERROR(IF(TRIM(Tableau1[[#This Row],[t]]&amp;"#"&amp;Tableau1[[#This Row],[a]])&lt;&gt;"#",
IF(VLOOKUP(TRIM(Tableau1[[#This Row],[t]]&amp;"#"&amp;Tableau1[[#This Row],[a]]),t_act[Colonne1],1,0)=TRIM(Tableau1[[#This Row],[t]]&amp;"#"&amp;Tableau1[[#This Row],[a]]),"","non"),
""),"non")</f>
        <v/>
      </c>
      <c r="F25" s="27"/>
      <c r="G25" s="27"/>
      <c r="H25" s="27"/>
      <c r="I25" s="27"/>
      <c r="J25" s="27"/>
      <c r="K25" s="27"/>
      <c r="L25" s="24"/>
      <c r="M25" s="24"/>
      <c r="N25" s="24"/>
      <c r="O25" s="24"/>
    </row>
    <row r="26" spans="1:15" x14ac:dyDescent="0.25">
      <c r="A26" s="17">
        <f ca="1">COUNTIF(INDIRECT("Tableau1[@["&amp;$F$1&amp;"]:["&amp;INDEX(Tableau1[#Headers],1,COUNTA(Tableau1[#Headers]))&amp;"]]"),"X")</f>
        <v>0</v>
      </c>
      <c r="B26" s="18"/>
      <c r="C26" s="18"/>
      <c r="D26" s="19"/>
      <c r="E26" s="22" t="str">
        <f>IFERROR(IF(TRIM(Tableau1[[#This Row],[t]]&amp;"#"&amp;Tableau1[[#This Row],[a]])&lt;&gt;"#",
IF(VLOOKUP(TRIM(Tableau1[[#This Row],[t]]&amp;"#"&amp;Tableau1[[#This Row],[a]]),t_act[Colonne1],1,0)=TRIM(Tableau1[[#This Row],[t]]&amp;"#"&amp;Tableau1[[#This Row],[a]]),"","non"),
""),"non")</f>
        <v/>
      </c>
      <c r="F26" s="28"/>
      <c r="G26" s="28"/>
      <c r="H26" s="28"/>
      <c r="I26" s="28"/>
      <c r="J26" s="28"/>
      <c r="K26" s="28"/>
      <c r="L26" s="29"/>
      <c r="M26" s="24"/>
      <c r="N26" s="24"/>
      <c r="O26" s="24"/>
    </row>
    <row r="27" spans="1:15" x14ac:dyDescent="0.25">
      <c r="A27" s="17">
        <f ca="1">COUNTIF(INDIRECT("Tableau1[@["&amp;$F$1&amp;"]:["&amp;INDEX(Tableau1[#Headers],1,COUNTA(Tableau1[#Headers]))&amp;"]]"),"X")</f>
        <v>0</v>
      </c>
      <c r="B27" s="18"/>
      <c r="C27" s="18"/>
      <c r="D27" s="19"/>
      <c r="E27" s="22" t="str">
        <f>IFERROR(IF(TRIM(Tableau1[[#This Row],[t]]&amp;"#"&amp;Tableau1[[#This Row],[a]])&lt;&gt;"#",
IF(VLOOKUP(TRIM(Tableau1[[#This Row],[t]]&amp;"#"&amp;Tableau1[[#This Row],[a]]),t_act[Colonne1],1,0)=TRIM(Tableau1[[#This Row],[t]]&amp;"#"&amp;Tableau1[[#This Row],[a]]),"","non"),
""),"non")</f>
        <v/>
      </c>
      <c r="F27" s="27"/>
      <c r="G27" s="27"/>
      <c r="H27" s="27"/>
      <c r="I27" s="27"/>
      <c r="J27" s="27"/>
      <c r="K27" s="27"/>
      <c r="L27" s="24"/>
      <c r="M27" s="24"/>
      <c r="N27" s="24"/>
      <c r="O27" s="24"/>
    </row>
    <row r="28" spans="1:15" x14ac:dyDescent="0.25">
      <c r="A28" s="17">
        <f ca="1">COUNTIF(INDIRECT("Tableau1[@["&amp;$F$1&amp;"]:["&amp;INDEX(Tableau1[#Headers],1,COUNTA(Tableau1[#Headers]))&amp;"]]"),"X")</f>
        <v>0</v>
      </c>
      <c r="B28" s="18"/>
      <c r="C28" s="18"/>
      <c r="D28" s="19"/>
      <c r="E28" s="22" t="str">
        <f>IFERROR(IF(TRIM(Tableau1[[#This Row],[t]]&amp;"#"&amp;Tableau1[[#This Row],[a]])&lt;&gt;"#",
IF(VLOOKUP(TRIM(Tableau1[[#This Row],[t]]&amp;"#"&amp;Tableau1[[#This Row],[a]]),t_act[Colonne1],1,0)=TRIM(Tableau1[[#This Row],[t]]&amp;"#"&amp;Tableau1[[#This Row],[a]]),"","non"),
""),"non")</f>
        <v/>
      </c>
      <c r="F28" s="27"/>
      <c r="G28" s="27"/>
      <c r="H28" s="27"/>
      <c r="I28" s="27"/>
      <c r="J28" s="27"/>
      <c r="K28" s="27"/>
      <c r="L28" s="24"/>
      <c r="M28" s="24"/>
      <c r="N28" s="24"/>
      <c r="O28" s="24"/>
    </row>
    <row r="29" spans="1:15" x14ac:dyDescent="0.25">
      <c r="A29" s="17">
        <f ca="1">COUNTIF(INDIRECT("Tableau1[@["&amp;$F$1&amp;"]:["&amp;INDEX(Tableau1[#Headers],1,COUNTA(Tableau1[#Headers]))&amp;"]]"),"X")</f>
        <v>0</v>
      </c>
      <c r="B29" s="18"/>
      <c r="C29" s="18"/>
      <c r="D29" s="19"/>
      <c r="E29" s="22" t="str">
        <f>IFERROR(IF(TRIM(Tableau1[[#This Row],[t]]&amp;"#"&amp;Tableau1[[#This Row],[a]])&lt;&gt;"#",
IF(VLOOKUP(TRIM(Tableau1[[#This Row],[t]]&amp;"#"&amp;Tableau1[[#This Row],[a]]),t_act[Colonne1],1,0)=TRIM(Tableau1[[#This Row],[t]]&amp;"#"&amp;Tableau1[[#This Row],[a]]),"","non"),
""),"non")</f>
        <v/>
      </c>
      <c r="F29" s="27"/>
      <c r="G29" s="27"/>
      <c r="H29" s="27"/>
      <c r="I29" s="27"/>
      <c r="J29" s="27"/>
      <c r="K29" s="27"/>
      <c r="L29" s="24"/>
      <c r="M29" s="24"/>
      <c r="N29" s="24"/>
      <c r="O29" s="24"/>
    </row>
    <row r="30" spans="1:15" x14ac:dyDescent="0.25">
      <c r="F30">
        <f>COUNTA(Tableau1[CAS001])</f>
        <v>16</v>
      </c>
      <c r="G30">
        <f>COUNTA(Tableau1[CAS002])</f>
        <v>5</v>
      </c>
      <c r="H30">
        <f>COUNTA(Tableau1[CAS003])</f>
        <v>8</v>
      </c>
      <c r="I30">
        <f>COUNTA(Tableau1[CAS004])</f>
        <v>2</v>
      </c>
      <c r="J30">
        <f>COUNTA(Tableau1[CAS005])</f>
        <v>8</v>
      </c>
      <c r="K30">
        <f>COUNTA(Tableau1[Colonne6])</f>
        <v>0</v>
      </c>
      <c r="L30">
        <f>COUNTA(Tableau1[Colonne10])</f>
        <v>0</v>
      </c>
      <c r="M30">
        <f>COUNTA(Tableau1[Colonne11])</f>
        <v>0</v>
      </c>
      <c r="N30">
        <f>COUNTA(Tableau1[Colonne12])</f>
        <v>0</v>
      </c>
      <c r="O30">
        <f>COUNTA(Tableau1[Colonne13])</f>
        <v>0</v>
      </c>
    </row>
  </sheetData>
  <conditionalFormatting sqref="A2:A29">
    <cfRule type="cellIs" dxfId="1" priority="1" operator="equal">
      <formula>0</formula>
    </cfRule>
  </conditionalFormatting>
  <pageMargins left="0.7" right="0.7" top="0.75" bottom="0.75" header="0.3" footer="0.3"/>
  <pageSetup paperSize="9" orientation="portrait" horizontalDpi="300" verticalDpi="0" copies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2"/>
  <sheetViews>
    <sheetView zoomScaleNormal="100" workbookViewId="0">
      <selection activeCell="B2" sqref="B2"/>
    </sheetView>
  </sheetViews>
  <sheetFormatPr baseColWidth="10" defaultColWidth="11.42578125" defaultRowHeight="11.25" x14ac:dyDescent="0.25"/>
  <cols>
    <col min="1" max="9" width="8.28515625" style="2" customWidth="1"/>
    <col min="10" max="16384" width="11.42578125" style="2"/>
  </cols>
  <sheetData>
    <row r="1" spans="1:9" x14ac:dyDescent="0.25">
      <c r="A1" s="2" t="s">
        <v>7</v>
      </c>
      <c r="B1" s="2" t="s">
        <v>10</v>
      </c>
      <c r="C1" s="2" t="s">
        <v>11</v>
      </c>
      <c r="D1" s="2" t="s">
        <v>12</v>
      </c>
      <c r="E1" s="2" t="s">
        <v>13</v>
      </c>
      <c r="F1" s="2" t="s">
        <v>1</v>
      </c>
      <c r="G1" s="2" t="s">
        <v>24</v>
      </c>
      <c r="H1" s="2" t="s">
        <v>25</v>
      </c>
      <c r="I1" s="2" t="s">
        <v>26</v>
      </c>
    </row>
    <row r="2" spans="1:9" x14ac:dyDescent="0.25">
      <c r="H2" s="4"/>
      <c r="I2" s="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B6" sqref="B6"/>
    </sheetView>
  </sheetViews>
  <sheetFormatPr baseColWidth="10" defaultRowHeight="15" x14ac:dyDescent="0.25"/>
  <cols>
    <col min="1" max="1" width="5.42578125" customWidth="1"/>
    <col min="2" max="2" width="21" customWidth="1"/>
    <col min="3" max="3" width="13.7109375" customWidth="1"/>
    <col min="4" max="4" width="14" customWidth="1"/>
    <col min="5" max="5" width="10.140625" customWidth="1"/>
    <col min="6" max="6" width="7.42578125" customWidth="1"/>
    <col min="7" max="7" width="6.85546875" customWidth="1"/>
    <col min="8" max="8" width="13" customWidth="1"/>
    <col min="9" max="9" width="3" bestFit="1" customWidth="1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zzz</vt:lpstr>
      <vt:lpstr>Destination</vt:lpstr>
      <vt:lpstr>xxx</vt:lpstr>
      <vt:lpstr>yyy</vt:lpstr>
      <vt:lpstr>asso</vt:lpstr>
      <vt:lpstr>aaa</vt:lpstr>
      <vt:lpstr>bbb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Charpentier</dc:creator>
  <cp:lastModifiedBy>utilisateur</cp:lastModifiedBy>
  <dcterms:created xsi:type="dcterms:W3CDTF">2014-10-16T15:38:34Z</dcterms:created>
  <dcterms:modified xsi:type="dcterms:W3CDTF">2015-03-31T18:31:23Z</dcterms:modified>
</cp:coreProperties>
</file>