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legrand\Downloads\"/>
    </mc:Choice>
  </mc:AlternateContent>
  <xr:revisionPtr revIDLastSave="0" documentId="13_ncr:1_{E684236E-9FE8-42F7-8803-987247D46B18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externalReferences>
    <externalReference r:id="rId2"/>
  </externalReferences>
  <definedNames>
    <definedName name="Base_TVA">Feuil1!$J$2:$L$5</definedName>
    <definedName name="nom">'[1]Prgr. 2020'!$D$1</definedName>
    <definedName name="TVA0" localSheetId="0">Feuil1!$L$2</definedName>
    <definedName name="TVAN" localSheetId="0">Feuil1!$L$5</definedName>
    <definedName name="TVAS" localSheetId="0">Feuil1!$L$4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1" i="1" l="1"/>
  <c r="K10" i="1"/>
  <c r="I12" i="1" l="1"/>
  <c r="L11" i="1"/>
  <c r="M11" i="1" s="1"/>
  <c r="I6" i="1"/>
  <c r="G5" i="1"/>
  <c r="G4" i="1"/>
  <c r="G3" i="1"/>
  <c r="L2" i="1"/>
  <c r="G2" i="1"/>
  <c r="L10" i="1" l="1"/>
  <c r="M10" i="1" s="1"/>
  <c r="K12" i="1"/>
  <c r="L12" i="1" s="1"/>
  <c r="L9" i="1" s="1"/>
  <c r="L8" i="1" s="1"/>
  <c r="I9" i="1"/>
  <c r="I8" i="1" s="1"/>
  <c r="M12" i="1" l="1"/>
  <c r="M9" i="1"/>
  <c r="M8" i="1" s="1"/>
</calcChain>
</file>

<file path=xl/sharedStrings.xml><?xml version="1.0" encoding="utf-8"?>
<sst xmlns="http://schemas.openxmlformats.org/spreadsheetml/2006/main" count="40" uniqueCount="39">
  <si>
    <t>0</t>
  </si>
  <si>
    <t>Bilan d'opération</t>
  </si>
  <si>
    <t>Nbre</t>
  </si>
  <si>
    <t>TVAO</t>
  </si>
  <si>
    <t>SU</t>
  </si>
  <si>
    <t>PLAFOND ASSIETTE DEFISC 2019</t>
  </si>
  <si>
    <t>S plancher</t>
  </si>
  <si>
    <t>TVAS</t>
  </si>
  <si>
    <t>SF</t>
  </si>
  <si>
    <t>TVAN</t>
  </si>
  <si>
    <t>CPT GNRL</t>
  </si>
  <si>
    <t>CPT BDGT</t>
  </si>
  <si>
    <t xml:space="preserve">Etabli le:  </t>
  </si>
  <si>
    <t>Fournisseur</t>
  </si>
  <si>
    <t>AMRT</t>
  </si>
  <si>
    <t>PDP</t>
  </si>
  <si>
    <t>Postes</t>
  </si>
  <si>
    <t>Actualisé:</t>
  </si>
  <si>
    <t>Cumul HT</t>
  </si>
  <si>
    <t>code TVA</t>
  </si>
  <si>
    <t>taux TVA</t>
  </si>
  <si>
    <t>TVA</t>
  </si>
  <si>
    <t>Cumul TTC</t>
  </si>
  <si>
    <t>231 2</t>
  </si>
  <si>
    <t>A1</t>
  </si>
  <si>
    <t xml:space="preserve">Terrain </t>
  </si>
  <si>
    <t>231 21</t>
  </si>
  <si>
    <t>A11</t>
  </si>
  <si>
    <t>110</t>
  </si>
  <si>
    <t>Prix d'achat ou valeur d'apport</t>
  </si>
  <si>
    <t>111</t>
  </si>
  <si>
    <t>Prix d'achat - logement social</t>
  </si>
  <si>
    <t>(cession)</t>
  </si>
  <si>
    <t>112</t>
  </si>
  <si>
    <t>Prix d'achat - autres opérations</t>
  </si>
  <si>
    <t>115</t>
  </si>
  <si>
    <t xml:space="preserve">Valeur d'apport </t>
  </si>
  <si>
    <t>(affectation)</t>
  </si>
  <si>
    <t>Achat FRAFU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</si>
</sst>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&quot;PRLC&quot;\ @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indexed="12"/>
      <name val="Arial"/>
      <family val="2"/>
    </font>
    <font>
      <sz val="10"/>
      <name val="Geneva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sz val="11"/>
      <name val="Arial"/>
      <family val="2"/>
    </font>
    <font>
      <b/>
      <sz val="10"/>
      <color indexed="17"/>
      <name val="Arial"/>
      <family val="2"/>
    </font>
    <font>
      <b/>
      <sz val="10"/>
      <color indexed="10"/>
      <name val="Arial"/>
      <family val="2"/>
    </font>
    <font>
      <b/>
      <sz val="10"/>
      <name val="Geneva"/>
      <family val="2"/>
    </font>
    <font>
      <i/>
      <sz val="10"/>
      <name val="Arial"/>
      <family val="2"/>
    </font>
    <font>
      <b/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gray0625">
        <bgColor indexed="43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65"/>
        <bgColor indexed="8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gray0625">
        <bgColor indexed="42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1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3" fillId="0" borderId="0"/>
  </cellStyleXfs>
  <cellXfs count="119">
    <xf numFmtId="0" fontId="0" fillId="0" borderId="0" xfId="0"/>
    <xf numFmtId="0" fontId="2" fillId="0" borderId="3" xfId="0" applyFont="1" applyBorder="1" applyAlignment="1"/>
    <xf numFmtId="0" fontId="2" fillId="0" borderId="2" xfId="0" applyFont="1" applyBorder="1" applyAlignment="1"/>
    <xf numFmtId="3" fontId="2" fillId="0" borderId="1" xfId="0" applyNumberFormat="1" applyFont="1" applyBorder="1" applyAlignment="1" applyProtection="1">
      <alignment horizontal="center"/>
    </xf>
    <xf numFmtId="164" fontId="4" fillId="2" borderId="4" xfId="5" applyNumberFormat="1" applyFont="1" applyFill="1" applyBorder="1" applyAlignment="1" applyProtection="1">
      <alignment horizontal="center"/>
      <protection locked="0"/>
    </xf>
    <xf numFmtId="0" fontId="5" fillId="0" borderId="5" xfId="0" applyFont="1" applyBorder="1" applyProtection="1">
      <protection locked="0"/>
    </xf>
    <xf numFmtId="4" fontId="6" fillId="3" borderId="6" xfId="2" applyNumberFormat="1" applyFont="1" applyFill="1" applyBorder="1" applyAlignment="1" applyProtection="1">
      <alignment horizontal="centerContinuous"/>
    </xf>
    <xf numFmtId="4" fontId="6" fillId="3" borderId="7" xfId="2" applyNumberFormat="1" applyFont="1" applyFill="1" applyBorder="1" applyAlignment="1" applyProtection="1">
      <alignment horizontal="centerContinuous"/>
    </xf>
    <xf numFmtId="0" fontId="6" fillId="3" borderId="7" xfId="0" applyFont="1" applyFill="1" applyBorder="1" applyAlignment="1" applyProtection="1">
      <alignment horizontal="centerContinuous"/>
    </xf>
    <xf numFmtId="0" fontId="4" fillId="3" borderId="8" xfId="0" applyFont="1" applyFill="1" applyBorder="1" applyAlignment="1" applyProtection="1">
      <alignment horizontal="centerContinuous"/>
    </xf>
    <xf numFmtId="0" fontId="7" fillId="0" borderId="9" xfId="0" applyFont="1" applyBorder="1" applyProtection="1"/>
    <xf numFmtId="0" fontId="5" fillId="0" borderId="0" xfId="5" applyFont="1" applyBorder="1" applyAlignment="1" applyProtection="1">
      <alignment horizontal="center"/>
    </xf>
    <xf numFmtId="0" fontId="6" fillId="0" borderId="0" xfId="2" applyFont="1" applyBorder="1" applyProtection="1"/>
    <xf numFmtId="49" fontId="6" fillId="0" borderId="0" xfId="5" applyNumberFormat="1" applyFont="1" applyBorder="1" applyAlignment="1" applyProtection="1">
      <alignment horizontal="right"/>
    </xf>
    <xf numFmtId="49" fontId="6" fillId="0" borderId="0" xfId="2" applyNumberFormat="1" applyFont="1" applyBorder="1" applyProtection="1"/>
    <xf numFmtId="1" fontId="5" fillId="0" borderId="0" xfId="0" applyNumberFormat="1" applyFont="1" applyFill="1" applyBorder="1" applyAlignment="1" applyProtection="1">
      <alignment horizontal="center"/>
    </xf>
    <xf numFmtId="3" fontId="8" fillId="4" borderId="10" xfId="5" applyNumberFormat="1" applyFont="1" applyFill="1" applyBorder="1" applyAlignment="1" applyProtection="1">
      <alignment horizontal="centerContinuous"/>
      <protection locked="0"/>
    </xf>
    <xf numFmtId="1" fontId="5" fillId="0" borderId="11" xfId="5" applyNumberFormat="1" applyFont="1" applyFill="1" applyBorder="1" applyAlignment="1" applyProtection="1">
      <protection locked="0"/>
    </xf>
    <xf numFmtId="4" fontId="6" fillId="5" borderId="0" xfId="2" applyNumberFormat="1" applyFont="1" applyFill="1" applyBorder="1" applyAlignment="1" applyProtection="1">
      <alignment horizontal="center"/>
    </xf>
    <xf numFmtId="3" fontId="6" fillId="5" borderId="0" xfId="2" applyNumberFormat="1" applyFont="1" applyFill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10" fontId="6" fillId="0" borderId="0" xfId="2" applyNumberFormat="1" applyFont="1" applyFill="1" applyBorder="1" applyAlignment="1" applyProtection="1"/>
    <xf numFmtId="1" fontId="5" fillId="0" borderId="0" xfId="0" applyNumberFormat="1" applyFont="1" applyBorder="1" applyAlignment="1" applyProtection="1">
      <alignment horizontal="center"/>
    </xf>
    <xf numFmtId="0" fontId="7" fillId="0" borderId="9" xfId="0" applyFont="1" applyBorder="1" applyAlignment="1" applyProtection="1">
      <alignment vertical="center"/>
    </xf>
    <xf numFmtId="0" fontId="5" fillId="0" borderId="0" xfId="5" applyFont="1" applyBorder="1" applyAlignment="1" applyProtection="1">
      <alignment horizontal="center" vertical="center"/>
    </xf>
    <xf numFmtId="0" fontId="6" fillId="0" borderId="0" xfId="2" applyFont="1" applyBorder="1" applyAlignment="1" applyProtection="1">
      <alignment vertical="center"/>
    </xf>
    <xf numFmtId="49" fontId="6" fillId="0" borderId="0" xfId="5" applyNumberFormat="1" applyFont="1" applyBorder="1" applyAlignment="1" applyProtection="1">
      <alignment horizontal="right" vertical="center"/>
    </xf>
    <xf numFmtId="49" fontId="6" fillId="0" borderId="0" xfId="2" applyNumberFormat="1" applyFont="1" applyBorder="1" applyAlignment="1" applyProtection="1">
      <alignment vertical="center"/>
    </xf>
    <xf numFmtId="1" fontId="5" fillId="0" borderId="0" xfId="0" applyNumberFormat="1" applyFont="1" applyFill="1" applyBorder="1" applyAlignment="1" applyProtection="1">
      <alignment horizontal="center" vertical="center"/>
    </xf>
    <xf numFmtId="2" fontId="8" fillId="4" borderId="10" xfId="5" applyNumberFormat="1" applyFont="1" applyFill="1" applyBorder="1" applyAlignment="1" applyProtection="1">
      <alignment horizontal="center" vertical="center"/>
      <protection locked="0"/>
    </xf>
    <xf numFmtId="1" fontId="9" fillId="0" borderId="11" xfId="5" applyNumberFormat="1" applyFont="1" applyFill="1" applyBorder="1" applyAlignment="1" applyProtection="1">
      <alignment horizontal="center" vertical="center" wrapText="1"/>
      <protection locked="0"/>
    </xf>
    <xf numFmtId="4" fontId="6" fillId="5" borderId="0" xfId="2" applyNumberFormat="1" applyFont="1" applyFill="1" applyBorder="1" applyAlignment="1" applyProtection="1">
      <alignment horizontal="center" vertical="center"/>
    </xf>
    <xf numFmtId="3" fontId="6" fillId="5" borderId="0" xfId="2" applyNumberFormat="1" applyFont="1" applyFill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10" fontId="6" fillId="0" borderId="0" xfId="2" applyNumberFormat="1" applyFont="1" applyFill="1" applyBorder="1" applyAlignment="1" applyProtection="1">
      <alignment vertical="center"/>
    </xf>
    <xf numFmtId="1" fontId="5" fillId="0" borderId="0" xfId="0" applyNumberFormat="1" applyFont="1" applyBorder="1" applyAlignment="1" applyProtection="1">
      <alignment horizontal="center" vertical="center"/>
    </xf>
    <xf numFmtId="0" fontId="5" fillId="6" borderId="0" xfId="0" applyFont="1" applyFill="1" applyBorder="1" applyAlignment="1" applyProtection="1">
      <alignment horizontal="center"/>
    </xf>
    <xf numFmtId="2" fontId="8" fillId="4" borderId="10" xfId="5" applyNumberFormat="1" applyFont="1" applyFill="1" applyBorder="1" applyAlignment="1" applyProtection="1">
      <alignment horizontal="centerContinuous"/>
      <protection locked="0"/>
    </xf>
    <xf numFmtId="1" fontId="9" fillId="0" borderId="11" xfId="5" applyNumberFormat="1" applyFont="1" applyFill="1" applyBorder="1" applyAlignment="1" applyProtection="1">
      <alignment horizontal="center"/>
      <protection locked="0"/>
    </xf>
    <xf numFmtId="0" fontId="7" fillId="0" borderId="12" xfId="0" applyFont="1" applyBorder="1" applyProtection="1"/>
    <xf numFmtId="0" fontId="6" fillId="0" borderId="0" xfId="5" applyFont="1" applyBorder="1" applyAlignment="1" applyProtection="1">
      <alignment horizontal="center"/>
    </xf>
    <xf numFmtId="0" fontId="6" fillId="0" borderId="0" xfId="2" applyFont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2" fontId="8" fillId="4" borderId="13" xfId="5" applyNumberFormat="1" applyFont="1" applyFill="1" applyBorder="1" applyAlignment="1" applyProtection="1">
      <alignment horizontal="centerContinuous"/>
      <protection locked="0"/>
    </xf>
    <xf numFmtId="0" fontId="6" fillId="0" borderId="11" xfId="5" applyFont="1" applyFill="1" applyBorder="1" applyAlignment="1" applyProtection="1">
      <alignment horizontal="center"/>
      <protection locked="0"/>
    </xf>
    <xf numFmtId="49" fontId="6" fillId="0" borderId="4" xfId="5" applyNumberFormat="1" applyFont="1" applyBorder="1" applyAlignment="1" applyProtection="1">
      <alignment horizontal="center"/>
    </xf>
    <xf numFmtId="49" fontId="6" fillId="0" borderId="1" xfId="5" applyNumberFormat="1" applyFont="1" applyBorder="1" applyAlignment="1" applyProtection="1">
      <alignment horizontal="center"/>
    </xf>
    <xf numFmtId="0" fontId="5" fillId="0" borderId="2" xfId="0" applyFont="1" applyBorder="1" applyAlignment="1" applyProtection="1">
      <alignment horizontal="right"/>
    </xf>
    <xf numFmtId="14" fontId="6" fillId="0" borderId="14" xfId="5" applyNumberFormat="1" applyFont="1" applyFill="1" applyBorder="1" applyAlignment="1" applyProtection="1">
      <alignment horizontal="centerContinuous"/>
      <protection locked="0"/>
    </xf>
    <xf numFmtId="0" fontId="6" fillId="0" borderId="5" xfId="5" applyFont="1" applyFill="1" applyBorder="1" applyAlignment="1" applyProtection="1">
      <alignment horizontal="centerContinuous"/>
      <protection locked="0"/>
    </xf>
    <xf numFmtId="4" fontId="6" fillId="7" borderId="0" xfId="2" applyNumberFormat="1" applyFont="1" applyFill="1" applyBorder="1" applyAlignment="1" applyProtection="1">
      <alignment horizontal="center"/>
    </xf>
    <xf numFmtId="0" fontId="5" fillId="0" borderId="0" xfId="0" applyFont="1" applyFill="1" applyAlignment="1" applyProtection="1">
      <alignment horizontal="center"/>
    </xf>
    <xf numFmtId="10" fontId="6" fillId="0" borderId="0" xfId="2" applyNumberFormat="1" applyFont="1" applyFill="1" applyProtection="1"/>
    <xf numFmtId="2" fontId="5" fillId="0" borderId="0" xfId="0" applyNumberFormat="1" applyFont="1" applyFill="1" applyProtection="1"/>
    <xf numFmtId="0" fontId="10" fillId="0" borderId="13" xfId="0" applyFont="1" applyBorder="1" applyProtection="1"/>
    <xf numFmtId="0" fontId="6" fillId="0" borderId="12" xfId="5" applyFont="1" applyFill="1" applyBorder="1" applyAlignment="1" applyProtection="1">
      <alignment horizontal="center"/>
    </xf>
    <xf numFmtId="0" fontId="6" fillId="0" borderId="15" xfId="2" applyFont="1" applyFill="1" applyBorder="1" applyAlignment="1" applyProtection="1">
      <alignment horizontal="center"/>
    </xf>
    <xf numFmtId="49" fontId="6" fillId="0" borderId="16" xfId="5" applyNumberFormat="1" applyFont="1" applyFill="1" applyBorder="1" applyAlignment="1" applyProtection="1">
      <alignment horizontal="center"/>
    </xf>
    <xf numFmtId="0" fontId="6" fillId="0" borderId="17" xfId="2" applyFont="1" applyBorder="1" applyAlignment="1" applyProtection="1">
      <alignment horizontal="centerContinuous"/>
    </xf>
    <xf numFmtId="0" fontId="6" fillId="0" borderId="18" xfId="0" applyFont="1" applyBorder="1" applyAlignment="1" applyProtection="1">
      <alignment horizontal="right"/>
    </xf>
    <xf numFmtId="14" fontId="10" fillId="0" borderId="19" xfId="5" applyNumberFormat="1" applyFont="1" applyFill="1" applyBorder="1" applyAlignment="1" applyProtection="1">
      <alignment horizontal="center"/>
      <protection locked="0"/>
    </xf>
    <xf numFmtId="0" fontId="6" fillId="0" borderId="20" xfId="5" applyFont="1" applyFill="1" applyBorder="1" applyAlignment="1" applyProtection="1">
      <alignment horizontal="center"/>
      <protection locked="0"/>
    </xf>
    <xf numFmtId="4" fontId="6" fillId="5" borderId="21" xfId="2" applyNumberFormat="1" applyFont="1" applyFill="1" applyBorder="1" applyAlignment="1" applyProtection="1">
      <alignment horizontal="center"/>
    </xf>
    <xf numFmtId="4" fontId="6" fillId="5" borderId="22" xfId="2" applyNumberFormat="1" applyFont="1" applyFill="1" applyBorder="1" applyAlignment="1" applyProtection="1">
      <alignment horizontal="center"/>
    </xf>
    <xf numFmtId="3" fontId="5" fillId="0" borderId="23" xfId="0" applyNumberFormat="1" applyFont="1" applyFill="1" applyBorder="1" applyAlignment="1" applyProtection="1">
      <alignment horizontal="center"/>
    </xf>
    <xf numFmtId="4" fontId="6" fillId="0" borderId="7" xfId="2" applyNumberFormat="1" applyFont="1" applyFill="1" applyBorder="1" applyAlignment="1" applyProtection="1">
      <alignment horizontal="center"/>
    </xf>
    <xf numFmtId="0" fontId="6" fillId="0" borderId="24" xfId="0" applyFont="1" applyBorder="1" applyAlignment="1" applyProtection="1">
      <alignment horizontal="center"/>
    </xf>
    <xf numFmtId="3" fontId="6" fillId="0" borderId="25" xfId="1" applyNumberFormat="1" applyFont="1" applyBorder="1" applyAlignment="1" applyProtection="1">
      <alignment horizontal="center"/>
    </xf>
    <xf numFmtId="3" fontId="6" fillId="4" borderId="26" xfId="1" applyNumberFormat="1" applyFont="1" applyFill="1" applyBorder="1" applyAlignment="1" applyProtection="1">
      <alignment horizontal="center" vertical="center"/>
    </xf>
    <xf numFmtId="3" fontId="6" fillId="4" borderId="27" xfId="1" applyNumberFormat="1" applyFont="1" applyFill="1" applyBorder="1" applyAlignment="1" applyProtection="1">
      <alignment horizontal="centerContinuous" vertical="center"/>
    </xf>
    <xf numFmtId="0" fontId="6" fillId="4" borderId="30" xfId="1" applyFont="1" applyFill="1" applyBorder="1" applyAlignment="1" applyProtection="1">
      <alignment horizontal="centerContinuous" vertical="center"/>
    </xf>
    <xf numFmtId="0" fontId="6" fillId="4" borderId="31" xfId="1" applyFont="1" applyFill="1" applyBorder="1" applyAlignment="1" applyProtection="1">
      <alignment horizontal="centerContinuous" vertical="center"/>
      <protection locked="0"/>
    </xf>
    <xf numFmtId="0" fontId="6" fillId="0" borderId="30" xfId="1" applyFont="1" applyBorder="1" applyAlignment="1" applyProtection="1">
      <alignment vertical="center"/>
      <protection locked="0"/>
    </xf>
    <xf numFmtId="4" fontId="6" fillId="8" borderId="32" xfId="1" applyNumberFormat="1" applyFont="1" applyFill="1" applyBorder="1" applyAlignment="1" applyProtection="1">
      <alignment vertical="center"/>
    </xf>
    <xf numFmtId="4" fontId="6" fillId="8" borderId="33" xfId="1" applyNumberFormat="1" applyFont="1" applyFill="1" applyBorder="1" applyAlignment="1" applyProtection="1">
      <alignment vertical="center"/>
    </xf>
    <xf numFmtId="3" fontId="6" fillId="8" borderId="34" xfId="1" applyNumberFormat="1" applyFont="1" applyFill="1" applyBorder="1" applyAlignment="1" applyProtection="1">
      <alignment vertical="center"/>
    </xf>
    <xf numFmtId="4" fontId="6" fillId="8" borderId="30" xfId="1" applyNumberFormat="1" applyFont="1" applyFill="1" applyBorder="1" applyAlignment="1" applyProtection="1">
      <alignment vertical="center"/>
    </xf>
    <xf numFmtId="3" fontId="6" fillId="8" borderId="35" xfId="1" applyNumberFormat="1" applyFont="1" applyFill="1" applyBorder="1" applyAlignment="1" applyProtection="1">
      <alignment vertical="center"/>
    </xf>
    <xf numFmtId="0" fontId="6" fillId="0" borderId="9" xfId="3" applyFont="1" applyBorder="1" applyAlignment="1" applyProtection="1">
      <alignment horizontal="center"/>
    </xf>
    <xf numFmtId="0" fontId="6" fillId="0" borderId="36" xfId="2" applyFont="1" applyBorder="1" applyAlignment="1" applyProtection="1"/>
    <xf numFmtId="49" fontId="6" fillId="0" borderId="37" xfId="3" applyNumberFormat="1" applyFont="1" applyBorder="1" applyAlignment="1" applyProtection="1">
      <alignment horizontal="right"/>
    </xf>
    <xf numFmtId="49" fontId="6" fillId="0" borderId="38" xfId="2" applyNumberFormat="1" applyFont="1" applyBorder="1" applyAlignment="1" applyProtection="1">
      <alignment horizontal="right"/>
    </xf>
    <xf numFmtId="0" fontId="6" fillId="0" borderId="0" xfId="3" applyFont="1" applyBorder="1" applyAlignment="1" applyProtection="1">
      <alignment horizontal="centerContinuous"/>
    </xf>
    <xf numFmtId="0" fontId="6" fillId="0" borderId="38" xfId="3" applyFont="1" applyBorder="1" applyAlignment="1" applyProtection="1">
      <alignment horizontal="centerContinuous"/>
      <protection locked="0"/>
    </xf>
    <xf numFmtId="0" fontId="6" fillId="0" borderId="0" xfId="3" applyFont="1" applyBorder="1" applyProtection="1">
      <protection locked="0"/>
    </xf>
    <xf numFmtId="4" fontId="6" fillId="5" borderId="39" xfId="2" applyNumberFormat="1" applyFont="1" applyFill="1" applyBorder="1" applyProtection="1"/>
    <xf numFmtId="4" fontId="6" fillId="5" borderId="0" xfId="2" applyNumberFormat="1" applyFont="1" applyFill="1" applyBorder="1" applyProtection="1"/>
    <xf numFmtId="3" fontId="6" fillId="0" borderId="36" xfId="3" applyNumberFormat="1" applyFont="1" applyFill="1" applyBorder="1" applyProtection="1"/>
    <xf numFmtId="4" fontId="6" fillId="0" borderId="0" xfId="2" applyNumberFormat="1" applyFont="1" applyFill="1" applyBorder="1" applyProtection="1"/>
    <xf numFmtId="3" fontId="6" fillId="0" borderId="11" xfId="3" applyNumberFormat="1" applyFont="1" applyFill="1" applyBorder="1" applyProtection="1"/>
    <xf numFmtId="0" fontId="5" fillId="0" borderId="9" xfId="0" applyFont="1" applyBorder="1" applyAlignment="1" applyProtection="1">
      <alignment horizontal="center"/>
    </xf>
    <xf numFmtId="0" fontId="12" fillId="0" borderId="9" xfId="5" applyFont="1" applyBorder="1" applyAlignment="1" applyProtection="1">
      <alignment horizontal="center"/>
    </xf>
    <xf numFmtId="49" fontId="5" fillId="0" borderId="37" xfId="5" applyNumberFormat="1" applyFont="1" applyBorder="1" applyAlignment="1" applyProtection="1">
      <alignment horizontal="right"/>
    </xf>
    <xf numFmtId="0" fontId="5" fillId="0" borderId="0" xfId="0" applyFont="1" applyFill="1" applyBorder="1" applyProtection="1"/>
    <xf numFmtId="0" fontId="12" fillId="0" borderId="38" xfId="5" applyFont="1" applyBorder="1" applyProtection="1">
      <protection locked="0"/>
    </xf>
    <xf numFmtId="1" fontId="5" fillId="0" borderId="0" xfId="0" applyNumberFormat="1" applyFont="1" applyProtection="1">
      <protection locked="0"/>
    </xf>
    <xf numFmtId="4" fontId="5" fillId="4" borderId="40" xfId="2" applyNumberFormat="1" applyFont="1" applyFill="1" applyBorder="1" applyProtection="1"/>
    <xf numFmtId="0" fontId="5" fillId="0" borderId="42" xfId="0" applyFont="1" applyFill="1" applyBorder="1" applyProtection="1"/>
    <xf numFmtId="2" fontId="5" fillId="0" borderId="41" xfId="4" applyNumberFormat="1" applyFont="1" applyFill="1" applyBorder="1" applyProtection="1"/>
    <xf numFmtId="3" fontId="5" fillId="9" borderId="43" xfId="0" applyNumberFormat="1" applyFont="1" applyFill="1" applyBorder="1" applyProtection="1"/>
    <xf numFmtId="0" fontId="5" fillId="0" borderId="0" xfId="0" applyFont="1" applyBorder="1" applyProtection="1">
      <protection locked="0"/>
    </xf>
    <xf numFmtId="4" fontId="5" fillId="4" borderId="39" xfId="2" applyNumberFormat="1" applyFont="1" applyFill="1" applyBorder="1" applyProtection="1"/>
    <xf numFmtId="0" fontId="5" fillId="0" borderId="36" xfId="0" applyFont="1" applyFill="1" applyBorder="1" applyProtection="1"/>
    <xf numFmtId="4" fontId="5" fillId="0" borderId="0" xfId="2" applyNumberFormat="1" applyFont="1" applyFill="1" applyBorder="1" applyProtection="1"/>
    <xf numFmtId="3" fontId="5" fillId="9" borderId="11" xfId="0" applyNumberFormat="1" applyFont="1" applyFill="1" applyBorder="1" applyProtection="1"/>
    <xf numFmtId="0" fontId="5" fillId="0" borderId="9" xfId="5" applyFont="1" applyBorder="1" applyAlignment="1" applyProtection="1">
      <alignment horizontal="center"/>
    </xf>
    <xf numFmtId="0" fontId="13" fillId="0" borderId="0" xfId="0" applyFont="1" applyAlignment="1">
      <alignment horizontal="right" vertical="center"/>
    </xf>
    <xf numFmtId="4" fontId="5" fillId="4" borderId="44" xfId="2" applyNumberFormat="1" applyFont="1" applyFill="1" applyBorder="1" applyProtection="1"/>
    <xf numFmtId="0" fontId="5" fillId="0" borderId="25" xfId="0" applyFont="1" applyFill="1" applyBorder="1" applyProtection="1"/>
    <xf numFmtId="4" fontId="5" fillId="0" borderId="33" xfId="2" applyNumberFormat="1" applyFont="1" applyFill="1" applyBorder="1" applyProtection="1"/>
    <xf numFmtId="3" fontId="5" fillId="9" borderId="45" xfId="0" applyNumberFormat="1" applyFont="1" applyFill="1" applyBorder="1" applyProtection="1"/>
    <xf numFmtId="49" fontId="6" fillId="0" borderId="1" xfId="5" applyNumberFormat="1" applyFont="1" applyBorder="1" applyAlignment="1" applyProtection="1">
      <alignment horizontal="center"/>
    </xf>
    <xf numFmtId="49" fontId="6" fillId="0" borderId="2" xfId="5" applyNumberFormat="1" applyFont="1" applyBorder="1" applyAlignment="1" applyProtection="1">
      <alignment horizontal="center"/>
    </xf>
    <xf numFmtId="49" fontId="6" fillId="0" borderId="3" xfId="5" applyNumberFormat="1" applyFont="1" applyBorder="1" applyAlignment="1" applyProtection="1">
      <alignment horizontal="center"/>
    </xf>
    <xf numFmtId="3" fontId="6" fillId="4" borderId="28" xfId="1" applyNumberFormat="1" applyFont="1" applyFill="1" applyBorder="1" applyAlignment="1" applyProtection="1">
      <alignment horizontal="center" vertical="center"/>
    </xf>
    <xf numFmtId="3" fontId="6" fillId="4" borderId="29" xfId="1" applyNumberFormat="1" applyFont="1" applyFill="1" applyBorder="1" applyAlignment="1" applyProtection="1">
      <alignment horizontal="center" vertical="center"/>
    </xf>
    <xf numFmtId="0" fontId="5" fillId="4" borderId="41" xfId="2" applyNumberFormat="1" applyFont="1" applyFill="1" applyBorder="1" applyAlignment="1" applyProtection="1">
      <alignment horizontal="center"/>
    </xf>
    <xf numFmtId="0" fontId="5" fillId="4" borderId="0" xfId="2" applyNumberFormat="1" applyFont="1" applyFill="1" applyBorder="1" applyAlignment="1" applyProtection="1">
      <alignment horizontal="center"/>
    </xf>
    <xf numFmtId="0" fontId="5" fillId="4" borderId="33" xfId="2" applyNumberFormat="1" applyFont="1" applyFill="1" applyBorder="1" applyAlignment="1" applyProtection="1">
      <alignment horizontal="center"/>
    </xf>
  </cellXfs>
  <cellStyles count="6">
    <cellStyle name="Monétaire" xfId="4" builtinId="4"/>
    <cellStyle name="NiveauColonne_1" xfId="2" builtinId="2" iLevel="0"/>
    <cellStyle name="NiveauLigne_1" xfId="1" builtinId="1" iLevel="0"/>
    <cellStyle name="NiveauLigne_3" xfId="3" builtinId="1" iLevel="2"/>
    <cellStyle name="Normal" xfId="0" builtinId="0"/>
    <cellStyle name="Normal_55 Budget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4%20-%20DOP\40%20-%20%20DOP%20G&#233;n&#233;ral\suivi%20d'activit&#233;\PCA\SODEGIS\CASSIOPAE\Matrice%20type%20Prog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 DEAL"/>
      <sheetName val="première page"/>
      <sheetName val="Donnée d'entrée"/>
      <sheetName val="1"/>
      <sheetName val="2"/>
      <sheetName val="3"/>
      <sheetName val="5"/>
      <sheetName val="6"/>
      <sheetName val="7"/>
      <sheetName val="8"/>
      <sheetName val="9"/>
      <sheetName val="PRZA "/>
      <sheetName val="FRAFU AVS + LESG"/>
      <sheetName val="FFD PLS"/>
      <sheetName val="BILAN LLS"/>
      <sheetName val="BILAN LLTS"/>
      <sheetName val="BILAN PLS"/>
      <sheetName val="Trésorerie"/>
      <sheetName val="FICHE CLOTURE"/>
      <sheetName val="Suivi MARCHES"/>
      <sheetName val="EDD"/>
      <sheetName val="Bdgt"/>
      <sheetName val="Import Cassiopae"/>
      <sheetName val="Prgr. 2020"/>
      <sheetName val="FFD LLTS"/>
      <sheetName val="DPR LLTS"/>
      <sheetName val="Calcul TA_RAP"/>
      <sheetName val="SF previsio PLS"/>
      <sheetName val="Synthèse PLS"/>
      <sheetName val="SF previsio LLS-LLTS"/>
      <sheetName val="Synthèse LLS-LLTS"/>
      <sheetName val="Calcul CIDOM"/>
      <sheetName val="Loyers Max"/>
      <sheetName val="DPR LLS"/>
      <sheetName val="FFD LLS"/>
      <sheetName val="DPR PLS"/>
      <sheetName val="Test de compensation"/>
      <sheetName val="Notice explicative"/>
      <sheetName val="Calculs détaillés"/>
      <sheetName val="pièces 3.2 et 3.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">
          <cell r="D1" t="str">
            <v>LES KAKIS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2"/>
  <sheetViews>
    <sheetView tabSelected="1" workbookViewId="0">
      <selection activeCell="M15" sqref="M15"/>
    </sheetView>
  </sheetViews>
  <sheetFormatPr baseColWidth="10" defaultRowHeight="15"/>
  <sheetData>
    <row r="1" spans="1:13" ht="18.75" thickBot="1">
      <c r="A1" s="3"/>
      <c r="B1" s="2"/>
      <c r="C1" s="2"/>
      <c r="D1" s="2"/>
      <c r="E1" s="2"/>
      <c r="F1" s="1"/>
      <c r="G1" s="4" t="s">
        <v>0</v>
      </c>
      <c r="H1" s="5"/>
      <c r="I1" s="6" t="s">
        <v>1</v>
      </c>
      <c r="J1" s="7"/>
      <c r="K1" s="8"/>
      <c r="L1" s="7"/>
      <c r="M1" s="9"/>
    </row>
    <row r="2" spans="1:13">
      <c r="A2" s="10"/>
      <c r="B2" s="11"/>
      <c r="C2" s="12"/>
      <c r="D2" s="13"/>
      <c r="E2" s="14"/>
      <c r="F2" s="15" t="s">
        <v>2</v>
      </c>
      <c r="G2" s="16">
        <f>+R2+V2+AD2+Z2</f>
        <v>0</v>
      </c>
      <c r="H2" s="17"/>
      <c r="I2" s="18"/>
      <c r="J2" s="19">
        <v>3</v>
      </c>
      <c r="K2" s="20" t="s">
        <v>3</v>
      </c>
      <c r="L2" s="21">
        <f>0%</f>
        <v>0</v>
      </c>
      <c r="M2" s="22"/>
    </row>
    <row r="3" spans="1:13" ht="51">
      <c r="A3" s="23"/>
      <c r="B3" s="24"/>
      <c r="C3" s="25"/>
      <c r="D3" s="26"/>
      <c r="E3" s="27"/>
      <c r="F3" s="28" t="s">
        <v>4</v>
      </c>
      <c r="G3" s="29">
        <f>+R3+V3+AD3+Z3</f>
        <v>0</v>
      </c>
      <c r="H3" s="30" t="s">
        <v>5</v>
      </c>
      <c r="I3" s="31"/>
      <c r="J3" s="32"/>
      <c r="K3" s="33"/>
      <c r="L3" s="34"/>
      <c r="M3" s="35"/>
    </row>
    <row r="4" spans="1:13">
      <c r="A4" s="10"/>
      <c r="B4" s="11"/>
      <c r="C4" s="12"/>
      <c r="D4" s="13"/>
      <c r="E4" s="14"/>
      <c r="F4" s="36" t="s">
        <v>6</v>
      </c>
      <c r="G4" s="37">
        <f>R4+V4+Z4+AD4</f>
        <v>0</v>
      </c>
      <c r="H4" s="38">
        <v>2538</v>
      </c>
      <c r="I4" s="18"/>
      <c r="J4" s="19">
        <v>2</v>
      </c>
      <c r="K4" s="20" t="s">
        <v>7</v>
      </c>
      <c r="L4" s="21">
        <v>2.1000000000000001E-2</v>
      </c>
      <c r="M4" s="35"/>
    </row>
    <row r="5" spans="1:13" ht="15.75" thickBot="1">
      <c r="A5" s="39"/>
      <c r="B5" s="40"/>
      <c r="C5" s="41"/>
      <c r="D5" s="13"/>
      <c r="E5" s="12"/>
      <c r="F5" s="42" t="s">
        <v>8</v>
      </c>
      <c r="G5" s="43">
        <f>+R5+V5+AD5+Z5</f>
        <v>0</v>
      </c>
      <c r="H5" s="44"/>
      <c r="I5" s="18"/>
      <c r="J5" s="19">
        <v>1</v>
      </c>
      <c r="K5" s="20" t="s">
        <v>9</v>
      </c>
      <c r="L5" s="21">
        <v>8.5000000000000006E-2</v>
      </c>
      <c r="M5" s="35"/>
    </row>
    <row r="6" spans="1:13" ht="15.75" thickBot="1">
      <c r="A6" s="45" t="s">
        <v>10</v>
      </c>
      <c r="B6" s="46"/>
      <c r="C6" s="111" t="s">
        <v>11</v>
      </c>
      <c r="D6" s="112"/>
      <c r="E6" s="113"/>
      <c r="F6" s="47" t="s">
        <v>12</v>
      </c>
      <c r="G6" s="48"/>
      <c r="H6" s="49" t="s">
        <v>13</v>
      </c>
      <c r="I6" s="50">
        <f>100000/655957</f>
        <v>0.15244901723741039</v>
      </c>
      <c r="J6" s="50"/>
      <c r="K6" s="51"/>
      <c r="L6" s="52"/>
      <c r="M6" s="53"/>
    </row>
    <row r="7" spans="1:13" ht="15.75" thickBot="1">
      <c r="A7" s="54"/>
      <c r="B7" s="55"/>
      <c r="C7" s="56" t="s">
        <v>14</v>
      </c>
      <c r="D7" s="57" t="s">
        <v>15</v>
      </c>
      <c r="E7" s="58" t="s">
        <v>16</v>
      </c>
      <c r="F7" s="59" t="s">
        <v>17</v>
      </c>
      <c r="G7" s="60">
        <v>43823</v>
      </c>
      <c r="H7" s="61"/>
      <c r="I7" s="62" t="s">
        <v>18</v>
      </c>
      <c r="J7" s="63" t="s">
        <v>19</v>
      </c>
      <c r="K7" s="64" t="s">
        <v>20</v>
      </c>
      <c r="L7" s="65" t="s">
        <v>21</v>
      </c>
      <c r="M7" s="66" t="s">
        <v>22</v>
      </c>
    </row>
    <row r="8" spans="1:13">
      <c r="A8" s="67" t="s">
        <v>23</v>
      </c>
      <c r="B8" s="68" t="s">
        <v>24</v>
      </c>
      <c r="C8" s="69"/>
      <c r="D8" s="114">
        <v>190</v>
      </c>
      <c r="E8" s="115"/>
      <c r="F8" s="70" t="s">
        <v>25</v>
      </c>
      <c r="G8" s="71"/>
      <c r="H8" s="72"/>
      <c r="I8" s="73">
        <f>I9+I13+I17+I21+I24+I27+I30+I37</f>
        <v>250000</v>
      </c>
      <c r="J8" s="74"/>
      <c r="K8" s="75"/>
      <c r="L8" s="76">
        <f>L9+L13+L17+L21+L24+L27+L30+L37</f>
        <v>21250</v>
      </c>
      <c r="M8" s="77">
        <f>M9+M13+M17+M21+M24+M27+M30+M37</f>
        <v>271250</v>
      </c>
    </row>
    <row r="9" spans="1:13">
      <c r="A9" s="78" t="s">
        <v>26</v>
      </c>
      <c r="B9" s="78" t="s">
        <v>27</v>
      </c>
      <c r="C9" s="79"/>
      <c r="D9" s="80" t="s">
        <v>28</v>
      </c>
      <c r="E9" s="81"/>
      <c r="F9" s="82" t="s">
        <v>29</v>
      </c>
      <c r="G9" s="83"/>
      <c r="H9" s="84"/>
      <c r="I9" s="85">
        <f>SUM(I10:I12)</f>
        <v>250000</v>
      </c>
      <c r="J9" s="86"/>
      <c r="K9" s="87"/>
      <c r="L9" s="88">
        <f>SUM(L10:L12)</f>
        <v>21250</v>
      </c>
      <c r="M9" s="89">
        <f>SUM(M10:M12)</f>
        <v>271250</v>
      </c>
    </row>
    <row r="10" spans="1:13">
      <c r="A10" s="90"/>
      <c r="B10" s="91"/>
      <c r="C10" s="79"/>
      <c r="D10" s="92"/>
      <c r="E10" s="81" t="s">
        <v>30</v>
      </c>
      <c r="F10" s="93" t="s">
        <v>31</v>
      </c>
      <c r="G10" s="94" t="s">
        <v>32</v>
      </c>
      <c r="H10" s="95"/>
      <c r="I10" s="96">
        <v>250000</v>
      </c>
      <c r="J10" s="116">
        <v>1</v>
      </c>
      <c r="K10" s="97">
        <f>IFERROR(VLOOKUP(J10,$J$2:$L$5,3,0),"")</f>
        <v>8.5000000000000006E-2</v>
      </c>
      <c r="L10" s="98">
        <f>I10*K10</f>
        <v>21250</v>
      </c>
      <c r="M10" s="99">
        <f>I10+L10</f>
        <v>271250</v>
      </c>
    </row>
    <row r="11" spans="1:13">
      <c r="A11" s="90"/>
      <c r="B11" s="91"/>
      <c r="C11" s="79"/>
      <c r="D11" s="92"/>
      <c r="E11" s="81" t="s">
        <v>33</v>
      </c>
      <c r="F11" s="93" t="s">
        <v>34</v>
      </c>
      <c r="G11" s="94" t="s">
        <v>32</v>
      </c>
      <c r="H11" s="100"/>
      <c r="I11" s="101"/>
      <c r="J11" s="117">
        <v>2</v>
      </c>
      <c r="K11" s="102">
        <f t="shared" ref="K11:K12" si="0">IFERROR(VLOOKUP(J11,$J$2:$L$5,3,0),"")</f>
        <v>2.1000000000000001E-2</v>
      </c>
      <c r="L11" s="103">
        <f>I11*K11</f>
        <v>0</v>
      </c>
      <c r="M11" s="104">
        <f>I11+L11</f>
        <v>0</v>
      </c>
    </row>
    <row r="12" spans="1:13">
      <c r="A12" s="90"/>
      <c r="B12" s="105"/>
      <c r="C12" s="79"/>
      <c r="D12" s="92"/>
      <c r="E12" s="81" t="s">
        <v>35</v>
      </c>
      <c r="F12" s="93" t="s">
        <v>36</v>
      </c>
      <c r="G12" s="94" t="s">
        <v>37</v>
      </c>
      <c r="H12" s="106" t="s">
        <v>38</v>
      </c>
      <c r="I12" s="107">
        <f>Q12+U12+Y12+AC12</f>
        <v>0</v>
      </c>
      <c r="J12" s="118">
        <v>3</v>
      </c>
      <c r="K12" s="108">
        <f t="shared" si="0"/>
        <v>0</v>
      </c>
      <c r="L12" s="109">
        <f>I12*K12</f>
        <v>0</v>
      </c>
      <c r="M12" s="110">
        <f>I12+L12</f>
        <v>0</v>
      </c>
    </row>
  </sheetData>
  <mergeCells count="3">
    <mergeCell ref="A1:F1"/>
    <mergeCell ref="C6:E6"/>
    <mergeCell ref="D8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Base_TVA</vt:lpstr>
      <vt:lpstr>Feuil1!TVA0</vt:lpstr>
      <vt:lpstr>Feuil1!TVAN</vt:lpstr>
      <vt:lpstr>Feuil1!TVAS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David Legrand</cp:lastModifiedBy>
  <dcterms:created xsi:type="dcterms:W3CDTF">2019-12-24T10:39:20Z</dcterms:created>
  <dcterms:modified xsi:type="dcterms:W3CDTF">2019-12-24T10:59:32Z</dcterms:modified>
</cp:coreProperties>
</file>