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4360" windowHeight="6915"/>
  </bookViews>
  <sheets>
    <sheet name="Feuil1" sheetId="3" r:id="rId1"/>
    <sheet name="Collaborateurs" sheetId="7" r:id="rId2"/>
    <sheet name="Planning" sheetId="2" r:id="rId3"/>
    <sheet name="Dashboard" sheetId="4" r:id="rId4"/>
    <sheet name="Data" sheetId="5" r:id="rId5"/>
    <sheet name="Jours fériés" sheetId="6" r:id="rId6"/>
    <sheet name="Rotation" sheetId="8" r:id="rId7"/>
  </sheets>
  <functionGroups builtInGroupCount="17"/>
  <definedNames>
    <definedName name="DateDébut">Dashboard!$B$4</definedName>
    <definedName name="joursfetes">'Jours fériés'!$B$1:$B$13</definedName>
    <definedName name="Prenom">OFFSET(Collaborateurs!$A$2:$A$9,0,0,COUNTA(Collaborateurs!$A:$A),1)</definedName>
    <definedName name="Prénom">OFFSET(Collaborateurs!$A$2:$A$9,0,0,COUNTA(Collaborateurs!$A:$A),1)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12" i="2" l="1"/>
  <c r="C14" i="2"/>
  <c r="C16" i="2"/>
  <c r="C18" i="2"/>
  <c r="C10" i="2"/>
  <c r="C6" i="2" l="1"/>
  <c r="C8" i="2"/>
  <c r="B12" i="4"/>
  <c r="B13" i="4"/>
  <c r="B14" i="4"/>
  <c r="B15" i="4"/>
  <c r="B16" i="4"/>
  <c r="B17" i="4"/>
  <c r="B18" i="4"/>
  <c r="B19" i="4"/>
  <c r="B11" i="4"/>
  <c r="B13" i="3" l="1"/>
  <c r="B12" i="3"/>
  <c r="C35" i="2" l="1"/>
  <c r="C33" i="2"/>
  <c r="C31" i="2"/>
  <c r="B6" i="4" l="1"/>
  <c r="E19" i="4" l="1"/>
  <c r="B4" i="4"/>
  <c r="B2" i="6" l="1"/>
  <c r="B5" i="6"/>
  <c r="F7" i="4" l="1"/>
  <c r="G7" i="4" l="1"/>
  <c r="G8" i="4" s="1"/>
  <c r="F8" i="4"/>
  <c r="B3" i="6" l="1"/>
  <c r="B13" i="6"/>
  <c r="B12" i="6"/>
  <c r="B11" i="6"/>
  <c r="B10" i="6"/>
  <c r="B9" i="6"/>
  <c r="B4" i="6"/>
  <c r="B1" i="6"/>
  <c r="F6" i="4" l="1"/>
  <c r="B6" i="6"/>
  <c r="B7" i="6"/>
  <c r="B8" i="6"/>
  <c r="E20" i="4" l="1"/>
  <c r="B5" i="4" l="1"/>
  <c r="E3" i="4" s="1"/>
  <c r="E2" i="4"/>
  <c r="F9" i="4" l="1"/>
  <c r="F11" i="4" s="1"/>
  <c r="F10" i="4"/>
  <c r="G6" i="4" l="1"/>
  <c r="F16" i="4"/>
  <c r="F18" i="4"/>
  <c r="F12" i="4"/>
  <c r="F14" i="4"/>
  <c r="F13" i="4"/>
  <c r="F17" i="4"/>
  <c r="F15" i="4"/>
  <c r="G10" i="4"/>
  <c r="H7" i="4"/>
  <c r="G9" i="4"/>
  <c r="H8" i="4" l="1"/>
  <c r="H6" i="4"/>
  <c r="G18" i="4"/>
  <c r="G14" i="4"/>
  <c r="G15" i="4"/>
  <c r="G11" i="4"/>
  <c r="G13" i="4"/>
  <c r="G16" i="4"/>
  <c r="G12" i="4"/>
  <c r="G17" i="4"/>
  <c r="I7" i="4"/>
  <c r="I8" i="4" s="1"/>
  <c r="H9" i="4"/>
  <c r="H10" i="4"/>
  <c r="I6" i="4" l="1"/>
  <c r="H17" i="4"/>
  <c r="H13" i="4"/>
  <c r="H12" i="4"/>
  <c r="H18" i="4"/>
  <c r="H14" i="4"/>
  <c r="H15" i="4"/>
  <c r="H11" i="4"/>
  <c r="H16" i="4"/>
  <c r="I10" i="4"/>
  <c r="I9" i="4"/>
  <c r="J7" i="4"/>
  <c r="J8" i="4" l="1"/>
  <c r="I17" i="4"/>
  <c r="J9" i="4"/>
  <c r="J6" i="4"/>
  <c r="I12" i="4"/>
  <c r="I15" i="4"/>
  <c r="I16" i="4"/>
  <c r="I18" i="4"/>
  <c r="I13" i="4"/>
  <c r="I11" i="4"/>
  <c r="I14" i="4"/>
  <c r="J10" i="4"/>
  <c r="K7" i="4"/>
  <c r="K6" i="4" l="1"/>
  <c r="K8" i="4"/>
  <c r="J15" i="4"/>
  <c r="J11" i="4"/>
  <c r="J14" i="4"/>
  <c r="J16" i="4"/>
  <c r="J12" i="4"/>
  <c r="J17" i="4"/>
  <c r="J13" i="4"/>
  <c r="J18" i="4"/>
  <c r="L7" i="4"/>
  <c r="L8" i="4" s="1"/>
  <c r="K9" i="4"/>
  <c r="K10" i="4"/>
  <c r="L6" i="4" l="1"/>
  <c r="K18" i="4"/>
  <c r="K14" i="4"/>
  <c r="K15" i="4"/>
  <c r="K11" i="4"/>
  <c r="K17" i="4"/>
  <c r="K16" i="4"/>
  <c r="K12" i="4"/>
  <c r="K13" i="4"/>
  <c r="L10" i="4"/>
  <c r="L9" i="4"/>
  <c r="M7" i="4"/>
  <c r="M8" i="4" s="1"/>
  <c r="M6" i="4" l="1"/>
  <c r="M9" i="4"/>
  <c r="L17" i="4"/>
  <c r="L13" i="4"/>
  <c r="L16" i="4"/>
  <c r="L18" i="4"/>
  <c r="L14" i="4"/>
  <c r="L12" i="4"/>
  <c r="L15" i="4"/>
  <c r="L11" i="4"/>
  <c r="N7" i="4"/>
  <c r="M10" i="4"/>
  <c r="N6" i="4" l="1"/>
  <c r="N8" i="4"/>
  <c r="M16" i="4"/>
  <c r="M12" i="4"/>
  <c r="M11" i="4"/>
  <c r="M17" i="4"/>
  <c r="M13" i="4"/>
  <c r="M18" i="4"/>
  <c r="M14" i="4"/>
  <c r="M15" i="4"/>
  <c r="O7" i="4"/>
  <c r="N9" i="4"/>
  <c r="N10" i="4"/>
  <c r="O6" i="4" l="1"/>
  <c r="O8" i="4"/>
  <c r="N15" i="4"/>
  <c r="N11" i="4"/>
  <c r="N16" i="4"/>
  <c r="N12" i="4"/>
  <c r="N18" i="4"/>
  <c r="N14" i="4"/>
  <c r="N17" i="4"/>
  <c r="N13" i="4"/>
  <c r="O10" i="4"/>
  <c r="P7" i="4"/>
  <c r="O9" i="4"/>
  <c r="P6" i="4" l="1"/>
  <c r="P8" i="4"/>
  <c r="O18" i="4"/>
  <c r="O14" i="4"/>
  <c r="O17" i="4"/>
  <c r="O13" i="4"/>
  <c r="O15" i="4"/>
  <c r="O11" i="4"/>
  <c r="O16" i="4"/>
  <c r="O12" i="4"/>
  <c r="P9" i="4"/>
  <c r="P10" i="4"/>
  <c r="Q7" i="4"/>
  <c r="Q6" i="4" l="1"/>
  <c r="Q8" i="4"/>
  <c r="P17" i="4"/>
  <c r="P13" i="4"/>
  <c r="P18" i="4"/>
  <c r="P14" i="4"/>
  <c r="P16" i="4"/>
  <c r="P15" i="4"/>
  <c r="P11" i="4"/>
  <c r="P12" i="4"/>
  <c r="Q9" i="4"/>
  <c r="Q10" i="4"/>
  <c r="R7" i="4"/>
  <c r="R8" i="4" s="1"/>
  <c r="S7" i="4" l="1"/>
  <c r="R6" i="4"/>
  <c r="Q16" i="4"/>
  <c r="Q12" i="4"/>
  <c r="Q15" i="4"/>
  <c r="Q17" i="4"/>
  <c r="Q13" i="4"/>
  <c r="Q11" i="4"/>
  <c r="Q18" i="4"/>
  <c r="Q14" i="4"/>
  <c r="R10" i="4"/>
  <c r="R9" i="4"/>
  <c r="S6" i="4" l="1"/>
  <c r="S8" i="4"/>
  <c r="R15" i="4"/>
  <c r="R11" i="4"/>
  <c r="R18" i="4"/>
  <c r="R16" i="4"/>
  <c r="R12" i="4"/>
  <c r="R17" i="4"/>
  <c r="R13" i="4"/>
  <c r="R14" i="4"/>
  <c r="S9" i="4"/>
  <c r="T7" i="4"/>
  <c r="T8" i="4" s="1"/>
  <c r="S10" i="4"/>
  <c r="U7" i="4" l="1"/>
  <c r="T6" i="4"/>
  <c r="S18" i="4"/>
  <c r="S14" i="4"/>
  <c r="S15" i="4"/>
  <c r="S11" i="4"/>
  <c r="S13" i="4"/>
  <c r="S16" i="4"/>
  <c r="S12" i="4"/>
  <c r="S17" i="4"/>
  <c r="T10" i="4"/>
  <c r="T9" i="4"/>
  <c r="U6" i="4" l="1"/>
  <c r="U8" i="4"/>
  <c r="T17" i="4"/>
  <c r="T13" i="4"/>
  <c r="T12" i="4"/>
  <c r="T18" i="4"/>
  <c r="T14" i="4"/>
  <c r="T15" i="4"/>
  <c r="T11" i="4"/>
  <c r="T16" i="4"/>
  <c r="U9" i="4"/>
  <c r="V7" i="4"/>
  <c r="U10" i="4"/>
  <c r="V6" i="4" l="1"/>
  <c r="V8" i="4"/>
  <c r="U16" i="4"/>
  <c r="U12" i="4"/>
  <c r="U17" i="4"/>
  <c r="U13" i="4"/>
  <c r="U15" i="4"/>
  <c r="U18" i="4"/>
  <c r="U14" i="4"/>
  <c r="U11" i="4"/>
  <c r="V9" i="4"/>
  <c r="V10" i="4"/>
  <c r="W7" i="4"/>
  <c r="W6" i="4" l="1"/>
  <c r="W8" i="4"/>
  <c r="V15" i="4"/>
  <c r="V11" i="4"/>
  <c r="V14" i="4"/>
  <c r="V16" i="4"/>
  <c r="V12" i="4"/>
  <c r="V17" i="4"/>
  <c r="V13" i="4"/>
  <c r="V18" i="4"/>
  <c r="X7" i="4"/>
  <c r="W10" i="4"/>
  <c r="W9" i="4"/>
  <c r="X6" i="4" l="1"/>
  <c r="X8" i="4"/>
  <c r="W18" i="4"/>
  <c r="W14" i="4"/>
  <c r="W15" i="4"/>
  <c r="W11" i="4"/>
  <c r="W17" i="4"/>
  <c r="W16" i="4"/>
  <c r="W12" i="4"/>
  <c r="W13" i="4"/>
  <c r="X10" i="4"/>
  <c r="Y7" i="4"/>
  <c r="X9" i="4"/>
  <c r="Y6" i="4" l="1"/>
  <c r="Y8" i="4"/>
  <c r="X17" i="4"/>
  <c r="X13" i="4"/>
  <c r="X16" i="4"/>
  <c r="X18" i="4"/>
  <c r="X14" i="4"/>
  <c r="X12" i="4"/>
  <c r="X15" i="4"/>
  <c r="X11" i="4"/>
  <c r="Z7" i="4"/>
  <c r="Y9" i="4"/>
  <c r="Y10" i="4"/>
  <c r="Z6" i="4" l="1"/>
  <c r="Z8" i="4"/>
  <c r="Y16" i="4"/>
  <c r="Y12" i="4"/>
  <c r="Y15" i="4"/>
  <c r="Y11" i="4"/>
  <c r="Y17" i="4"/>
  <c r="Y13" i="4"/>
  <c r="Y18" i="4"/>
  <c r="Y14" i="4"/>
  <c r="Z9" i="4"/>
  <c r="AA7" i="4"/>
  <c r="Z10" i="4"/>
  <c r="AA6" i="4" l="1"/>
  <c r="AA8" i="4"/>
  <c r="Z15" i="4"/>
  <c r="Z11" i="4"/>
  <c r="Z16" i="4"/>
  <c r="Z12" i="4"/>
  <c r="Z18" i="4"/>
  <c r="Z14" i="4"/>
  <c r="Z17" i="4"/>
  <c r="Z13" i="4"/>
  <c r="AA9" i="4"/>
  <c r="AB7" i="4"/>
  <c r="AA10" i="4"/>
  <c r="AB6" i="4" l="1"/>
  <c r="AB8" i="4"/>
  <c r="AA18" i="4"/>
  <c r="AA14" i="4"/>
  <c r="AA17" i="4"/>
  <c r="AA13" i="4"/>
  <c r="AA15" i="4"/>
  <c r="AA11" i="4"/>
  <c r="AA16" i="4"/>
  <c r="AA12" i="4"/>
  <c r="AB10" i="4"/>
  <c r="AC7" i="4"/>
  <c r="AB9" i="4"/>
  <c r="AC6" i="4" l="1"/>
  <c r="AC8" i="4"/>
  <c r="AB17" i="4"/>
  <c r="AB13" i="4"/>
  <c r="AB18" i="4"/>
  <c r="AB14" i="4"/>
  <c r="AB16" i="4"/>
  <c r="AB15" i="4"/>
  <c r="AB11" i="4"/>
  <c r="AB12" i="4"/>
  <c r="AD7" i="4"/>
  <c r="AC10" i="4"/>
  <c r="AC9" i="4"/>
  <c r="AD6" i="4" l="1"/>
  <c r="AD8" i="4"/>
  <c r="AC16" i="4"/>
  <c r="AC12" i="4"/>
  <c r="AC17" i="4"/>
  <c r="AC13" i="4"/>
  <c r="AC11" i="4"/>
  <c r="AC18" i="4"/>
  <c r="AC14" i="4"/>
  <c r="AC15" i="4"/>
  <c r="AD10" i="4"/>
  <c r="AD9" i="4"/>
  <c r="AE7" i="4"/>
  <c r="AE6" i="4" l="1"/>
  <c r="AE8" i="4"/>
  <c r="AD15" i="4"/>
  <c r="AD11" i="4"/>
  <c r="AD16" i="4"/>
  <c r="AD12" i="4"/>
  <c r="AD17" i="4"/>
  <c r="AD13" i="4"/>
  <c r="AD18" i="4"/>
  <c r="AD14" i="4"/>
  <c r="AE10" i="4"/>
  <c r="AF7" i="4"/>
  <c r="AE9" i="4"/>
  <c r="AF6" i="4" l="1"/>
  <c r="AF8" i="4"/>
  <c r="AE18" i="4"/>
  <c r="AE14" i="4"/>
  <c r="AE15" i="4"/>
  <c r="AE11" i="4"/>
  <c r="AE13" i="4"/>
  <c r="AE16" i="4"/>
  <c r="AE12" i="4"/>
  <c r="AE17" i="4"/>
  <c r="AF10" i="4"/>
  <c r="AG7" i="4"/>
  <c r="AF9" i="4"/>
  <c r="AG6" i="4" l="1"/>
  <c r="AG8" i="4"/>
  <c r="AF17" i="4"/>
  <c r="AF13" i="4"/>
  <c r="AF12" i="4"/>
  <c r="AF18" i="4"/>
  <c r="AF14" i="4"/>
  <c r="AF15" i="4"/>
  <c r="AF11" i="4"/>
  <c r="AF16" i="4"/>
  <c r="AG9" i="4"/>
  <c r="AG10" i="4"/>
  <c r="AH7" i="4"/>
  <c r="AH8" i="4" s="1"/>
  <c r="AH6" i="4" l="1"/>
  <c r="AG16" i="4"/>
  <c r="AG12" i="4"/>
  <c r="AG17" i="4"/>
  <c r="AG13" i="4"/>
  <c r="AG15" i="4"/>
  <c r="AG18" i="4"/>
  <c r="AG14" i="4"/>
  <c r="AG11" i="4"/>
  <c r="AH9" i="4"/>
  <c r="AI7" i="4"/>
  <c r="AI8" i="4" s="1"/>
  <c r="AH10" i="4"/>
  <c r="AJ7" i="4" l="1"/>
  <c r="AI6" i="4"/>
  <c r="AH15" i="4"/>
  <c r="AH11" i="4"/>
  <c r="AH14" i="4"/>
  <c r="AH16" i="4"/>
  <c r="AH12" i="4"/>
  <c r="AH18" i="4"/>
  <c r="AH17" i="4"/>
  <c r="AH13" i="4"/>
  <c r="AI10" i="4"/>
  <c r="AI9" i="4"/>
  <c r="D12" i="4" l="1"/>
  <c r="AJ8" i="4"/>
  <c r="D13" i="4" s="1"/>
  <c r="AJ6" i="4"/>
  <c r="AJ9" i="4"/>
  <c r="D14" i="4" s="1"/>
  <c r="AI18" i="4"/>
  <c r="AI14" i="4"/>
  <c r="AI15" i="4"/>
  <c r="AI11" i="4"/>
  <c r="AI17" i="4"/>
  <c r="AI16" i="4"/>
  <c r="AI12" i="4"/>
  <c r="AI13" i="4"/>
  <c r="AJ10" i="4"/>
  <c r="D15" i="4" s="1"/>
  <c r="D11" i="4" l="1"/>
  <c r="AJ17" i="4"/>
  <c r="C17" i="4" s="1"/>
  <c r="E17" i="4" s="1"/>
  <c r="AJ13" i="4"/>
  <c r="AJ16" i="4"/>
  <c r="C16" i="4" s="1"/>
  <c r="E16" i="4" s="1"/>
  <c r="AJ18" i="4"/>
  <c r="C18" i="4" s="1"/>
  <c r="E18" i="4" s="1"/>
  <c r="AJ14" i="4"/>
  <c r="AJ12" i="4"/>
  <c r="AJ15" i="4"/>
  <c r="C15" i="4" s="1"/>
  <c r="E15" i="4" s="1"/>
  <c r="AJ11" i="4"/>
  <c r="D16" i="4" s="1"/>
  <c r="C12" i="4" l="1"/>
  <c r="E12" i="4" s="1"/>
  <c r="D17" i="4"/>
  <c r="C13" i="4"/>
  <c r="E13" i="4" s="1"/>
  <c r="D18" i="4"/>
  <c r="C14" i="4"/>
  <c r="E14" i="4" s="1"/>
  <c r="D19" i="4"/>
  <c r="C11" i="4"/>
  <c r="E11" i="4" s="1"/>
</calcChain>
</file>

<file path=xl/sharedStrings.xml><?xml version="1.0" encoding="utf-8"?>
<sst xmlns="http://schemas.openxmlformats.org/spreadsheetml/2006/main" count="255" uniqueCount="73">
  <si>
    <t>Collaborateurs</t>
  </si>
  <si>
    <t>Nom - Prénom</t>
  </si>
  <si>
    <t>Status</t>
  </si>
  <si>
    <t>Lundi</t>
  </si>
  <si>
    <t>Mardi</t>
  </si>
  <si>
    <t>Mercredi</t>
  </si>
  <si>
    <t>Jeudi</t>
  </si>
  <si>
    <t>Vendredi</t>
  </si>
  <si>
    <t>Samedi</t>
  </si>
  <si>
    <t>Dimanche</t>
  </si>
  <si>
    <t>collaborateurs</t>
  </si>
  <si>
    <t xml:space="preserve">début </t>
  </si>
  <si>
    <t>fin</t>
  </si>
  <si>
    <t>Semaine</t>
  </si>
  <si>
    <t>Noms</t>
  </si>
  <si>
    <t>Prénom</t>
  </si>
  <si>
    <t>pause</t>
  </si>
  <si>
    <t>reprise</t>
  </si>
  <si>
    <t>Nb jours travaillés</t>
  </si>
  <si>
    <t>Nb jours travaillés fériés</t>
  </si>
  <si>
    <t>Nous sommes le :</t>
  </si>
  <si>
    <t>Fin du mois :</t>
  </si>
  <si>
    <t>Date début</t>
  </si>
  <si>
    <t>Total d'heures travaillés</t>
  </si>
  <si>
    <t>L</t>
  </si>
  <si>
    <t>M</t>
  </si>
  <si>
    <t>J</t>
  </si>
  <si>
    <t>V</t>
  </si>
  <si>
    <t>S</t>
  </si>
  <si>
    <t>D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</si>
  <si>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</si>
  <si>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</si>
  <si>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</si>
  <si>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</si>
  <si>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</si>
  <si>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</si>
  <si>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</si>
  <si>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</si>
  <si>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</si>
  <si>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</si>
  <si>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</si>
  <si>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</si>
  <si>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semaine</t>
  </si>
  <si>
    <t xml:space="preserve"> </t>
  </si>
  <si>
    <t>debut/ligne</t>
  </si>
  <si>
    <t>Jour de l'an</t>
  </si>
  <si>
    <t>Pâques</t>
  </si>
  <si>
    <t>Lundi de Pâques</t>
  </si>
  <si>
    <t>Fête du travail</t>
  </si>
  <si>
    <t>Armnistie 39/45</t>
  </si>
  <si>
    <t>Ascension</t>
  </si>
  <si>
    <t>Pentecôte</t>
  </si>
  <si>
    <t>Lundi de Pentecôte</t>
  </si>
  <si>
    <t>Fête nationale</t>
  </si>
  <si>
    <t>Assomption</t>
  </si>
  <si>
    <t>Toussaint</t>
  </si>
  <si>
    <t>Armnistie 14/18</t>
  </si>
  <si>
    <t>Noël</t>
  </si>
  <si>
    <t>Année</t>
  </si>
  <si>
    <t>Semaine :</t>
  </si>
  <si>
    <t>Mois :</t>
  </si>
  <si>
    <t>à :</t>
  </si>
  <si>
    <t>Rotation 1</t>
  </si>
  <si>
    <t>Sub rangecopy()
Range("B2").Copy Range("C2")
Range("A2:B4").Copy Range("E2:F6")
Range("A2:B2, A4:B4").Copy Feuil2.Range("A1")
Workbooks("Tutoriel_VBA.xlsm").Sheets("Feuil1").Range("A1:B1,A2:B2").Copy
Workbooks("Recuperation.xlsx").Worksheets("Feuil2").Range("A1") Range("C8").Value = Range("B2").Value
Workbooks("Recuperation.xlsx").Worksheets("Feuil2").Range("D1:E4").Value = Workbooks("Tutoriel_VBA.xlsm").Worksheets("Feuil1").Range("A1:B4").Value Feuil1.Range("A1:B4").Copy
Feuil2.Range("A6:D6").PasteSpecial Transpose:=True
End Sub</t>
  </si>
  <si>
    <t xml:space="preserve">pause </t>
  </si>
  <si>
    <t>xxxxx</t>
  </si>
  <si>
    <t>yyyyyyyyy</t>
  </si>
  <si>
    <t>cccccccccc</t>
  </si>
  <si>
    <t>bbbbbbbbbb</t>
  </si>
  <si>
    <t>ffffffffff</t>
  </si>
  <si>
    <t>tttttttttt</t>
  </si>
  <si>
    <t>Planning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</si>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</sst>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mmmm"/>
    <numFmt numFmtId="166" formatCode="[$-F400]h:mm:ss\ AM/P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164" fontId="0" fillId="2" borderId="4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0" borderId="8" xfId="0" applyNumberFormat="1" applyBorder="1"/>
    <xf numFmtId="0" fontId="1" fillId="0" borderId="8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 textRotation="90"/>
    </xf>
    <xf numFmtId="14" fontId="3" fillId="0" borderId="0" xfId="0" applyNumberFormat="1" applyFont="1" applyAlignment="1">
      <alignment horizontal="center" vertical="center" textRotation="90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/>
    <xf numFmtId="0" fontId="4" fillId="0" borderId="15" xfId="0" applyFont="1" applyBorder="1" applyAlignment="1">
      <alignment horizontal="center" vertical="center" textRotation="90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quotePrefix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quotePrefix="1" applyNumberFormat="1"/>
    <xf numFmtId="0" fontId="0" fillId="0" borderId="0" xfId="0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top"/>
    </xf>
    <xf numFmtId="0" fontId="0" fillId="0" borderId="0" xfId="0" applyAlignment="1">
      <alignment horizontal="center"/>
    </xf>
    <xf numFmtId="166" fontId="0" fillId="0" borderId="0" xfId="0" quotePrefix="1" applyNumberForma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 textRotation="90"/>
    </xf>
    <xf numFmtId="0" fontId="0" fillId="0" borderId="9" xfId="0" quotePrefix="1" applyBorder="1" applyAlignment="1">
      <alignment horizontal="center" vertical="center"/>
    </xf>
    <xf numFmtId="0" fontId="0" fillId="0" borderId="16" xfId="0" quotePrefix="1" applyBorder="1" applyAlignment="1">
      <alignment horizontal="center" vertical="center"/>
    </xf>
    <xf numFmtId="0" fontId="0" fillId="0" borderId="10" xfId="0" quotePrefix="1" applyBorder="1" applyAlignment="1">
      <alignment horizontal="center" vertical="center"/>
    </xf>
    <xf numFmtId="0" fontId="0" fillId="0" borderId="18" xfId="0" quotePrefix="1" applyBorder="1" applyAlignment="1">
      <alignment horizontal="center" vertical="center"/>
    </xf>
    <xf numFmtId="0" fontId="4" fillId="0" borderId="19" xfId="0" applyFont="1" applyBorder="1" applyAlignment="1">
      <alignment horizontal="center" vertical="center" textRotation="90"/>
    </xf>
    <xf numFmtId="0" fontId="0" fillId="4" borderId="17" xfId="0" quotePrefix="1" applyNumberFormat="1" applyFont="1" applyFill="1" applyBorder="1" applyAlignment="1">
      <alignment horizontal="center" vertical="center"/>
    </xf>
    <xf numFmtId="0" fontId="0" fillId="4" borderId="20" xfId="0" quotePrefix="1" applyNumberFormat="1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1" fillId="0" borderId="8" xfId="0" applyFont="1" applyBorder="1"/>
    <xf numFmtId="0" fontId="1" fillId="6" borderId="8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0" fillId="7" borderId="22" xfId="0" applyFill="1" applyBorder="1" applyAlignment="1">
      <alignment horizontal="center" vertical="center"/>
    </xf>
    <xf numFmtId="0" fontId="2" fillId="0" borderId="8" xfId="0" applyFont="1" applyBorder="1" applyAlignment="1">
      <alignment horizontal="right" vertical="center"/>
    </xf>
    <xf numFmtId="0" fontId="1" fillId="0" borderId="8" xfId="0" applyFont="1" applyBorder="1" applyAlignment="1">
      <alignment horizontal="right"/>
    </xf>
    <xf numFmtId="165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 vertical="center"/>
    </xf>
    <xf numFmtId="14" fontId="0" fillId="0" borderId="0" xfId="0" applyNumberFormat="1" applyAlignment="1">
      <alignment textRotation="90"/>
    </xf>
    <xf numFmtId="0" fontId="0" fillId="4" borderId="0" xfId="0" applyFont="1" applyFill="1" applyAlignment="1">
      <alignment horizontal="center" vertical="center"/>
    </xf>
    <xf numFmtId="14" fontId="0" fillId="6" borderId="8" xfId="0" applyNumberFormat="1" applyFill="1" applyBorder="1" applyAlignment="1">
      <alignment horizontal="center" vertical="center"/>
    </xf>
    <xf numFmtId="0" fontId="6" fillId="0" borderId="8" xfId="0" applyNumberFormat="1" applyFont="1" applyBorder="1" applyAlignment="1">
      <alignment horizontal="center" vertical="center"/>
    </xf>
    <xf numFmtId="0" fontId="0" fillId="4" borderId="24" xfId="0" quotePrefix="1" applyNumberFormat="1" applyFont="1" applyFill="1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0" fontId="0" fillId="0" borderId="25" xfId="0" quotePrefix="1" applyBorder="1" applyAlignment="1">
      <alignment horizontal="center" vertical="center"/>
    </xf>
    <xf numFmtId="0" fontId="0" fillId="0" borderId="23" xfId="0" applyBorder="1"/>
    <xf numFmtId="2" fontId="0" fillId="0" borderId="23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/>
    <xf numFmtId="2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4" fontId="0" fillId="8" borderId="4" xfId="0" applyNumberFormat="1" applyFill="1" applyBorder="1" applyAlignment="1">
      <alignment horizontal="center" vertical="center"/>
    </xf>
    <xf numFmtId="164" fontId="0" fillId="8" borderId="5" xfId="0" applyNumberFormat="1" applyFill="1" applyBorder="1" applyAlignment="1">
      <alignment horizontal="center" vertical="center"/>
    </xf>
    <xf numFmtId="164" fontId="0" fillId="10" borderId="4" xfId="0" applyNumberFormat="1" applyFill="1" applyBorder="1" applyAlignment="1">
      <alignment horizontal="center" vertical="center"/>
    </xf>
    <xf numFmtId="164" fontId="0" fillId="10" borderId="5" xfId="0" applyNumberFormat="1" applyFill="1" applyBorder="1" applyAlignment="1">
      <alignment horizontal="center" vertical="center"/>
    </xf>
    <xf numFmtId="0" fontId="0" fillId="9" borderId="8" xfId="0" applyFill="1" applyBorder="1" applyAlignment="1">
      <alignment horizontal="center"/>
    </xf>
    <xf numFmtId="0" fontId="0" fillId="9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">
    <dxf>
      <font>
        <color theme="0"/>
      </font>
    </dxf>
    <dxf>
      <fill>
        <patternFill>
          <bgColor theme="4" tint="0.39994506668294322"/>
        </patternFill>
      </fill>
      <border>
        <right style="thin">
          <color auto="1"/>
        </right>
      </border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/>
      </font>
      <fill>
        <patternFill>
          <bgColor theme="5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5</xdr:row>
          <xdr:rowOff>180975</xdr:rowOff>
        </xdr:from>
        <xdr:to>
          <xdr:col>5</xdr:col>
          <xdr:colOff>0</xdr:colOff>
          <xdr:row>7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AZ53"/>
  <sheetViews>
    <sheetView tabSelected="1" zoomScaleNormal="100" workbookViewId="0">
      <selection activeCell="E1" sqref="E1"/>
    </sheetView>
  </sheetViews>
  <sheetFormatPr baseColWidth="10" defaultRowHeight="15" x14ac:dyDescent="0.25"/>
  <cols>
    <col min="1" max="1" width="17.7109375" bestFit="1" customWidth="1"/>
    <col min="2" max="2" width="14.28515625" customWidth="1"/>
    <col min="5" max="5" width="12.140625" customWidth="1"/>
    <col min="6" max="6" width="12.42578125" customWidth="1"/>
    <col min="7" max="7" width="21" customWidth="1"/>
  </cols>
  <sheetData>
    <row r="1" spans="2:52" x14ac:dyDescent="0.25">
      <c r="AY1" t="s">
        <v>13</v>
      </c>
      <c r="AZ1">
        <v>1</v>
      </c>
    </row>
    <row r="2" spans="2:52" x14ac:dyDescent="0.25">
      <c r="AY2" t="s">
        <v>13</v>
      </c>
      <c r="AZ2">
        <v>2</v>
      </c>
    </row>
    <row r="3" spans="2:52" x14ac:dyDescent="0.25">
      <c r="AY3" t="s">
        <v>13</v>
      </c>
      <c r="AZ3">
        <v>3</v>
      </c>
    </row>
    <row r="4" spans="2:52" x14ac:dyDescent="0.25">
      <c r="AY4" t="s">
        <v>13</v>
      </c>
      <c r="AZ4">
        <v>4</v>
      </c>
    </row>
    <row r="5" spans="2:52" x14ac:dyDescent="0.25">
      <c r="AY5" t="s">
        <v>13</v>
      </c>
      <c r="AZ5">
        <v>5</v>
      </c>
    </row>
    <row r="6" spans="2:52" x14ac:dyDescent="0.25">
      <c r="AY6" t="s">
        <v>13</v>
      </c>
      <c r="AZ6">
        <v>6</v>
      </c>
    </row>
    <row r="7" spans="2:52" x14ac:dyDescent="0.25">
      <c r="AY7" t="s">
        <v>13</v>
      </c>
      <c r="AZ7">
        <v>7</v>
      </c>
    </row>
    <row r="8" spans="2:52" x14ac:dyDescent="0.25">
      <c r="AY8" t="s">
        <v>13</v>
      </c>
      <c r="AZ8">
        <v>8</v>
      </c>
    </row>
    <row r="9" spans="2:52" x14ac:dyDescent="0.25">
      <c r="AY9" t="s">
        <v>13</v>
      </c>
      <c r="AZ9">
        <v>9</v>
      </c>
    </row>
    <row r="10" spans="2:52" x14ac:dyDescent="0.25">
      <c r="E10" s="77" t="s">
        <v>13</v>
      </c>
      <c r="F10" s="78">
        <v>1</v>
      </c>
      <c r="G10" s="77" t="s">
        <v>3</v>
      </c>
      <c r="H10" s="78"/>
      <c r="I10" s="77" t="s">
        <v>4</v>
      </c>
      <c r="J10" s="78"/>
      <c r="K10" s="77" t="s">
        <v>5</v>
      </c>
      <c r="L10" s="78"/>
      <c r="M10" s="77" t="s">
        <v>6</v>
      </c>
      <c r="N10" s="78"/>
      <c r="O10" s="77" t="s">
        <v>7</v>
      </c>
      <c r="P10" s="78"/>
      <c r="Q10" s="77" t="s">
        <v>8</v>
      </c>
      <c r="R10" s="78"/>
      <c r="S10" s="77" t="s">
        <v>9</v>
      </c>
      <c r="T10" s="78"/>
      <c r="AY10" t="s">
        <v>13</v>
      </c>
      <c r="AZ10">
        <v>10</v>
      </c>
    </row>
    <row r="11" spans="2:52" x14ac:dyDescent="0.25">
      <c r="E11" s="81" t="s">
        <v>10</v>
      </c>
      <c r="F11" s="82"/>
      <c r="G11" s="72" t="s">
        <v>11</v>
      </c>
      <c r="H11" s="72" t="s">
        <v>12</v>
      </c>
      <c r="I11" s="72" t="s">
        <v>11</v>
      </c>
      <c r="J11" s="72" t="s">
        <v>12</v>
      </c>
      <c r="K11" s="72" t="s">
        <v>11</v>
      </c>
      <c r="L11" s="72" t="s">
        <v>12</v>
      </c>
      <c r="M11" s="72" t="s">
        <v>11</v>
      </c>
      <c r="N11" s="72" t="s">
        <v>12</v>
      </c>
      <c r="O11" s="72" t="s">
        <v>11</v>
      </c>
      <c r="P11" s="72" t="s">
        <v>12</v>
      </c>
      <c r="Q11" s="72" t="s">
        <v>11</v>
      </c>
      <c r="R11" s="72" t="s">
        <v>12</v>
      </c>
      <c r="S11" s="72" t="s">
        <v>11</v>
      </c>
      <c r="T11" s="72" t="s">
        <v>12</v>
      </c>
      <c r="Y11" s="23" t="s">
        <v>63</v>
      </c>
      <c r="AY11" t="s">
        <v>13</v>
      </c>
      <c r="AZ11">
        <v>11</v>
      </c>
    </row>
    <row r="12" spans="2:52" x14ac:dyDescent="0.25">
      <c r="B12">
        <f>VLOOKUP(F10,Data!C:N,4)</f>
        <v>4</v>
      </c>
      <c r="E12" s="73" t="s">
        <v>14</v>
      </c>
      <c r="F12" s="73" t="s">
        <v>15</v>
      </c>
      <c r="G12" s="74" t="s">
        <v>64</v>
      </c>
      <c r="H12" s="74" t="s">
        <v>17</v>
      </c>
      <c r="I12" s="74" t="s">
        <v>64</v>
      </c>
      <c r="J12" s="74" t="s">
        <v>17</v>
      </c>
      <c r="K12" s="74" t="s">
        <v>64</v>
      </c>
      <c r="L12" s="74" t="s">
        <v>17</v>
      </c>
      <c r="M12" s="74" t="s">
        <v>64</v>
      </c>
      <c r="N12" s="74" t="s">
        <v>17</v>
      </c>
      <c r="O12" s="74" t="s">
        <v>64</v>
      </c>
      <c r="P12" s="74" t="s">
        <v>17</v>
      </c>
      <c r="Q12" s="74" t="s">
        <v>64</v>
      </c>
      <c r="R12" s="74" t="s">
        <v>17</v>
      </c>
      <c r="S12" s="74" t="s">
        <v>64</v>
      </c>
      <c r="T12" s="74" t="s">
        <v>17</v>
      </c>
      <c r="AY12" t="s">
        <v>13</v>
      </c>
      <c r="AZ12">
        <v>12</v>
      </c>
    </row>
    <row r="13" spans="2:52" x14ac:dyDescent="0.25">
      <c r="B13" t="e">
        <f>INDEX(Planning!$B:$Q,(VLOOKUP(F$10,Data!$C:$M,4)))</f>
        <v>#REF!</v>
      </c>
      <c r="E13" s="79" t="s">
        <v>65</v>
      </c>
      <c r="F13" s="79" t="s">
        <v>66</v>
      </c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0"/>
      <c r="T13" s="70"/>
      <c r="AY13" t="s">
        <v>13</v>
      </c>
      <c r="AZ13">
        <v>13</v>
      </c>
    </row>
    <row r="14" spans="2:52" x14ac:dyDescent="0.25">
      <c r="E14" s="80"/>
      <c r="F14" s="80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AY14" t="s">
        <v>13</v>
      </c>
      <c r="AZ14">
        <v>14</v>
      </c>
    </row>
    <row r="15" spans="2:52" x14ac:dyDescent="0.25">
      <c r="E15" s="79" t="s">
        <v>67</v>
      </c>
      <c r="F15" s="79" t="s">
        <v>68</v>
      </c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  <c r="AY15" t="s">
        <v>13</v>
      </c>
      <c r="AZ15">
        <v>15</v>
      </c>
    </row>
    <row r="16" spans="2:52" x14ac:dyDescent="0.25">
      <c r="E16" s="80"/>
      <c r="F16" s="80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69"/>
      <c r="T16" s="69"/>
      <c r="AY16" t="s">
        <v>13</v>
      </c>
      <c r="AZ16">
        <v>16</v>
      </c>
    </row>
    <row r="17" spans="5:52" x14ac:dyDescent="0.25">
      <c r="E17" s="79" t="s">
        <v>69</v>
      </c>
      <c r="F17" s="79" t="s">
        <v>70</v>
      </c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0"/>
      <c r="T17" s="70"/>
      <c r="AY17" t="s">
        <v>13</v>
      </c>
      <c r="AZ17">
        <v>17</v>
      </c>
    </row>
    <row r="18" spans="5:52" x14ac:dyDescent="0.25">
      <c r="E18" s="80"/>
      <c r="F18" s="80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AY18" t="s">
        <v>13</v>
      </c>
      <c r="AZ18">
        <v>18</v>
      </c>
    </row>
    <row r="19" spans="5:52" x14ac:dyDescent="0.25">
      <c r="E19" s="79"/>
      <c r="F19" s="79" t="s">
        <v>72</v>
      </c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AY19" t="s">
        <v>13</v>
      </c>
      <c r="AZ19">
        <v>19</v>
      </c>
    </row>
    <row r="20" spans="5:52" x14ac:dyDescent="0.25">
      <c r="E20" s="80"/>
      <c r="F20" s="80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69"/>
      <c r="T20" s="69"/>
      <c r="AY20" t="s">
        <v>13</v>
      </c>
      <c r="AZ20">
        <v>20</v>
      </c>
    </row>
    <row r="21" spans="5:52" x14ac:dyDescent="0.25">
      <c r="E21" s="79"/>
      <c r="F21" s="79" t="s">
        <v>72</v>
      </c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0"/>
      <c r="T21" s="70"/>
      <c r="AY21" t="s">
        <v>13</v>
      </c>
      <c r="AZ21">
        <v>21</v>
      </c>
    </row>
    <row r="22" spans="5:52" x14ac:dyDescent="0.25">
      <c r="E22" s="80"/>
      <c r="F22" s="80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AY22" t="s">
        <v>13</v>
      </c>
      <c r="AZ22">
        <v>22</v>
      </c>
    </row>
    <row r="23" spans="5:52" x14ac:dyDescent="0.25">
      <c r="E23" s="79"/>
      <c r="F23" s="79" t="s">
        <v>72</v>
      </c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AY23" t="s">
        <v>13</v>
      </c>
      <c r="AZ23">
        <v>23</v>
      </c>
    </row>
    <row r="24" spans="5:52" x14ac:dyDescent="0.25">
      <c r="E24" s="80"/>
      <c r="F24" s="80"/>
      <c r="G24" s="69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69"/>
      <c r="T24" s="69"/>
      <c r="AY24" t="s">
        <v>13</v>
      </c>
      <c r="AZ24">
        <v>24</v>
      </c>
    </row>
    <row r="25" spans="5:52" x14ac:dyDescent="0.25">
      <c r="E25" s="79"/>
      <c r="F25" s="79" t="s">
        <v>72</v>
      </c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0"/>
      <c r="AY25" t="s">
        <v>13</v>
      </c>
      <c r="AZ25">
        <v>25</v>
      </c>
    </row>
    <row r="26" spans="5:52" x14ac:dyDescent="0.25">
      <c r="E26" s="80"/>
      <c r="F26" s="80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AY26" t="s">
        <v>13</v>
      </c>
      <c r="AZ26">
        <v>26</v>
      </c>
    </row>
    <row r="27" spans="5:52" x14ac:dyDescent="0.25">
      <c r="E27" s="79"/>
      <c r="F27" s="79" t="s">
        <v>72</v>
      </c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68"/>
      <c r="S27" s="68"/>
      <c r="T27" s="68"/>
      <c r="AY27" t="s">
        <v>13</v>
      </c>
      <c r="AZ27">
        <v>27</v>
      </c>
    </row>
    <row r="28" spans="5:52" x14ac:dyDescent="0.25">
      <c r="E28" s="80"/>
      <c r="F28" s="80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  <c r="AY28" t="s">
        <v>13</v>
      </c>
      <c r="AZ28">
        <v>28</v>
      </c>
    </row>
    <row r="29" spans="5:52" x14ac:dyDescent="0.25">
      <c r="AY29" t="s">
        <v>13</v>
      </c>
      <c r="AZ29">
        <v>29</v>
      </c>
    </row>
    <row r="30" spans="5:52" x14ac:dyDescent="0.25">
      <c r="AY30" t="s">
        <v>13</v>
      </c>
      <c r="AZ30">
        <v>30</v>
      </c>
    </row>
    <row r="31" spans="5:52" x14ac:dyDescent="0.25">
      <c r="AY31" t="s">
        <v>13</v>
      </c>
      <c r="AZ31">
        <v>31</v>
      </c>
    </row>
    <row r="32" spans="5:52" x14ac:dyDescent="0.25">
      <c r="AY32" t="s">
        <v>13</v>
      </c>
      <c r="AZ32">
        <v>32</v>
      </c>
    </row>
    <row r="33" spans="51:52" x14ac:dyDescent="0.25">
      <c r="AY33" t="s">
        <v>13</v>
      </c>
      <c r="AZ33">
        <v>33</v>
      </c>
    </row>
    <row r="34" spans="51:52" x14ac:dyDescent="0.25">
      <c r="AY34" t="s">
        <v>13</v>
      </c>
      <c r="AZ34">
        <v>34</v>
      </c>
    </row>
    <row r="35" spans="51:52" x14ac:dyDescent="0.25">
      <c r="AY35" t="s">
        <v>13</v>
      </c>
      <c r="AZ35">
        <v>35</v>
      </c>
    </row>
    <row r="36" spans="51:52" x14ac:dyDescent="0.25">
      <c r="AY36" t="s">
        <v>13</v>
      </c>
      <c r="AZ36">
        <v>36</v>
      </c>
    </row>
    <row r="37" spans="51:52" x14ac:dyDescent="0.25">
      <c r="AY37" t="s">
        <v>13</v>
      </c>
      <c r="AZ37">
        <v>37</v>
      </c>
    </row>
    <row r="38" spans="51:52" x14ac:dyDescent="0.25">
      <c r="AY38" t="s">
        <v>13</v>
      </c>
      <c r="AZ38">
        <v>38</v>
      </c>
    </row>
    <row r="39" spans="51:52" x14ac:dyDescent="0.25">
      <c r="AY39" t="s">
        <v>13</v>
      </c>
      <c r="AZ39">
        <v>39</v>
      </c>
    </row>
    <row r="40" spans="51:52" x14ac:dyDescent="0.25">
      <c r="AY40" t="s">
        <v>13</v>
      </c>
      <c r="AZ40">
        <v>40</v>
      </c>
    </row>
    <row r="41" spans="51:52" x14ac:dyDescent="0.25">
      <c r="AY41" t="s">
        <v>13</v>
      </c>
      <c r="AZ41">
        <v>41</v>
      </c>
    </row>
    <row r="42" spans="51:52" x14ac:dyDescent="0.25">
      <c r="AY42" t="s">
        <v>13</v>
      </c>
      <c r="AZ42">
        <v>42</v>
      </c>
    </row>
    <row r="43" spans="51:52" x14ac:dyDescent="0.25">
      <c r="AY43" t="s">
        <v>13</v>
      </c>
      <c r="AZ43">
        <v>43</v>
      </c>
    </row>
    <row r="44" spans="51:52" x14ac:dyDescent="0.25">
      <c r="AY44" t="s">
        <v>13</v>
      </c>
      <c r="AZ44">
        <v>44</v>
      </c>
    </row>
    <row r="45" spans="51:52" x14ac:dyDescent="0.25">
      <c r="AY45" t="s">
        <v>13</v>
      </c>
      <c r="AZ45">
        <v>45</v>
      </c>
    </row>
    <row r="46" spans="51:52" x14ac:dyDescent="0.25">
      <c r="AY46" t="s">
        <v>13</v>
      </c>
      <c r="AZ46">
        <v>46</v>
      </c>
    </row>
    <row r="47" spans="51:52" x14ac:dyDescent="0.25">
      <c r="AY47" t="s">
        <v>13</v>
      </c>
      <c r="AZ47">
        <v>47</v>
      </c>
    </row>
    <row r="48" spans="51:52" x14ac:dyDescent="0.25">
      <c r="AY48" t="s">
        <v>13</v>
      </c>
      <c r="AZ48">
        <v>48</v>
      </c>
    </row>
    <row r="49" spans="51:52" x14ac:dyDescent="0.25">
      <c r="AY49" t="s">
        <v>13</v>
      </c>
      <c r="AZ49">
        <v>49</v>
      </c>
    </row>
    <row r="50" spans="51:52" x14ac:dyDescent="0.25">
      <c r="AY50" t="s">
        <v>13</v>
      </c>
      <c r="AZ50">
        <v>50</v>
      </c>
    </row>
    <row r="51" spans="51:52" x14ac:dyDescent="0.25">
      <c r="AY51" t="s">
        <v>13</v>
      </c>
      <c r="AZ51">
        <v>51</v>
      </c>
    </row>
    <row r="52" spans="51:52" x14ac:dyDescent="0.25">
      <c r="AY52" t="s">
        <v>13</v>
      </c>
      <c r="AZ52">
        <v>52</v>
      </c>
    </row>
    <row r="53" spans="51:52" x14ac:dyDescent="0.25">
      <c r="AY53" t="s">
        <v>13</v>
      </c>
      <c r="AZ53">
        <v>53</v>
      </c>
    </row>
  </sheetData>
  <mergeCells count="17">
    <mergeCell ref="E17:E18"/>
    <mergeCell ref="F17:F18"/>
    <mergeCell ref="E19:E20"/>
    <mergeCell ref="E11:F11"/>
    <mergeCell ref="E13:E14"/>
    <mergeCell ref="F13:F14"/>
    <mergeCell ref="E15:E16"/>
    <mergeCell ref="F15:F16"/>
    <mergeCell ref="E25:E26"/>
    <mergeCell ref="F25:F26"/>
    <mergeCell ref="E27:E28"/>
    <mergeCell ref="F27:F28"/>
    <mergeCell ref="F19:F20"/>
    <mergeCell ref="E21:E22"/>
    <mergeCell ref="F21:F22"/>
    <mergeCell ref="E23:E24"/>
    <mergeCell ref="F23:F24"/>
  </mergeCells>
  <dataValidations count="2">
    <dataValidation type="list" allowBlank="1" showInputMessage="1" showErrorMessage="1" sqref="F10">
      <formula1>$AZ$1:$AZ$53</formula1>
    </dataValidation>
    <dataValidation type="list" allowBlank="1" showInputMessage="1" showErrorMessage="1" sqref="E13:E28">
      <formula1>Prénom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4</xdr:col>
                    <xdr:colOff>0</xdr:colOff>
                    <xdr:row>5</xdr:row>
                    <xdr:rowOff>180975</xdr:rowOff>
                  </from>
                  <to>
                    <xdr:col>5</xdr:col>
                    <xdr:colOff>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"/>
  <sheetViews>
    <sheetView workbookViewId="0">
      <selection activeCell="C8" sqref="C8"/>
    </sheetView>
  </sheetViews>
  <sheetFormatPr baseColWidth="10" defaultRowHeight="15" x14ac:dyDescent="0.25"/>
  <sheetData>
    <row r="1" spans="1:3" ht="15.75" thickTop="1" x14ac:dyDescent="0.25">
      <c r="A1" s="83" t="s">
        <v>1</v>
      </c>
      <c r="B1" s="84"/>
      <c r="C1" s="1" t="s">
        <v>2</v>
      </c>
    </row>
    <row r="2" spans="1:3" x14ac:dyDescent="0.25">
      <c r="A2" t="s">
        <v>65</v>
      </c>
      <c r="B2" t="s">
        <v>66</v>
      </c>
    </row>
    <row r="3" spans="1:3" x14ac:dyDescent="0.25">
      <c r="A3" t="s">
        <v>67</v>
      </c>
      <c r="B3" t="s">
        <v>68</v>
      </c>
    </row>
    <row r="4" spans="1:3" x14ac:dyDescent="0.25">
      <c r="A4" t="s">
        <v>69</v>
      </c>
      <c r="B4" t="s">
        <v>70</v>
      </c>
    </row>
  </sheetData>
  <mergeCells count="1">
    <mergeCell ref="A1:B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Q1396"/>
  <sheetViews>
    <sheetView zoomScale="85" zoomScaleNormal="85" workbookViewId="0">
      <selection activeCell="D19" sqref="D19"/>
    </sheetView>
  </sheetViews>
  <sheetFormatPr baseColWidth="10" defaultRowHeight="15" x14ac:dyDescent="0.25"/>
  <cols>
    <col min="2" max="2" width="21.42578125" bestFit="1" customWidth="1"/>
    <col min="3" max="3" width="21.42578125" customWidth="1"/>
  </cols>
  <sheetData>
    <row r="1" spans="2:17" x14ac:dyDescent="0.25">
      <c r="B1" s="18" t="s">
        <v>13</v>
      </c>
      <c r="C1" s="19">
        <v>1</v>
      </c>
      <c r="D1" s="42" t="s">
        <v>24</v>
      </c>
      <c r="E1" s="43"/>
      <c r="F1" s="42" t="s">
        <v>25</v>
      </c>
      <c r="G1" s="43"/>
      <c r="H1" s="42" t="s">
        <v>25</v>
      </c>
      <c r="I1" s="43"/>
      <c r="J1" s="42" t="s">
        <v>26</v>
      </c>
      <c r="K1" s="43"/>
      <c r="L1" s="42" t="s">
        <v>27</v>
      </c>
      <c r="M1" s="43"/>
      <c r="N1" s="42" t="s">
        <v>28</v>
      </c>
      <c r="O1" s="43"/>
      <c r="P1" s="42" t="s">
        <v>29</v>
      </c>
      <c r="Q1" s="43"/>
    </row>
    <row r="2" spans="2:17" x14ac:dyDescent="0.25">
      <c r="B2" s="81" t="s">
        <v>10</v>
      </c>
      <c r="C2" s="82"/>
      <c r="D2" s="72" t="s">
        <v>11</v>
      </c>
      <c r="E2" s="72" t="s">
        <v>16</v>
      </c>
      <c r="F2" s="72" t="s">
        <v>11</v>
      </c>
      <c r="G2" s="72" t="s">
        <v>16</v>
      </c>
      <c r="H2" s="72" t="s">
        <v>11</v>
      </c>
      <c r="I2" s="72" t="s">
        <v>16</v>
      </c>
      <c r="J2" s="72" t="s">
        <v>11</v>
      </c>
      <c r="K2" s="72" t="s">
        <v>16</v>
      </c>
      <c r="L2" s="72" t="s">
        <v>11</v>
      </c>
      <c r="M2" s="72" t="s">
        <v>16</v>
      </c>
      <c r="N2" s="72" t="s">
        <v>11</v>
      </c>
      <c r="O2" s="72" t="s">
        <v>16</v>
      </c>
      <c r="P2" s="72" t="s">
        <v>11</v>
      </c>
      <c r="Q2" s="72" t="s">
        <v>16</v>
      </c>
    </row>
    <row r="3" spans="2:17" x14ac:dyDescent="0.25">
      <c r="B3" s="73" t="s">
        <v>14</v>
      </c>
      <c r="C3" s="73" t="s">
        <v>15</v>
      </c>
      <c r="D3" s="74" t="s">
        <v>17</v>
      </c>
      <c r="E3" s="74" t="s">
        <v>12</v>
      </c>
      <c r="F3" s="74" t="s">
        <v>17</v>
      </c>
      <c r="G3" s="74" t="s">
        <v>12</v>
      </c>
      <c r="H3" s="74" t="s">
        <v>17</v>
      </c>
      <c r="I3" s="74" t="s">
        <v>12</v>
      </c>
      <c r="J3" s="74" t="s">
        <v>17</v>
      </c>
      <c r="K3" s="74" t="s">
        <v>12</v>
      </c>
      <c r="L3" s="74" t="s">
        <v>17</v>
      </c>
      <c r="M3" s="74" t="s">
        <v>12</v>
      </c>
      <c r="N3" s="74" t="s">
        <v>17</v>
      </c>
      <c r="O3" s="74" t="s">
        <v>12</v>
      </c>
      <c r="P3" s="74" t="s">
        <v>17</v>
      </c>
      <c r="Q3" s="74" t="s">
        <v>12</v>
      </c>
    </row>
    <row r="4" spans="2:17" x14ac:dyDescent="0.25">
      <c r="B4" s="79" t="s">
        <v>65</v>
      </c>
      <c r="C4" s="79" t="str">
        <f>IFERROR(VLOOKUP($B4,Collaborateurs!$A$2:$B$100,2,FALSE),"erreur")</f>
        <v>yyyyyyyyy</v>
      </c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</row>
    <row r="5" spans="2:17" x14ac:dyDescent="0.25">
      <c r="B5" s="80"/>
      <c r="C5" s="80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</row>
    <row r="6" spans="2:17" x14ac:dyDescent="0.25">
      <c r="B6" s="79" t="s">
        <v>67</v>
      </c>
      <c r="C6" s="79" t="str">
        <f>IFERROR(VLOOKUP($B6,Collaborateurs!$A$2:$B$100,2,FALSE),"erreur")</f>
        <v>bbbbbbbbbb</v>
      </c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</row>
    <row r="7" spans="2:17" x14ac:dyDescent="0.25">
      <c r="B7" s="80"/>
      <c r="C7" s="80"/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</row>
    <row r="8" spans="2:17" x14ac:dyDescent="0.25">
      <c r="B8" s="79" t="s">
        <v>69</v>
      </c>
      <c r="C8" s="79" t="str">
        <f>IFERROR(VLOOKUP($B8,Collaborateurs!$A$2:$B$100,2,FALSE),"erreur")</f>
        <v>tttttttttt</v>
      </c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</row>
    <row r="9" spans="2:17" x14ac:dyDescent="0.25">
      <c r="B9" s="80"/>
      <c r="C9" s="80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</row>
    <row r="10" spans="2:17" x14ac:dyDescent="0.25">
      <c r="B10" s="79"/>
      <c r="C10" s="79" t="str">
        <f>IFERROR(VLOOKUP($B10,Collaborateurs!$A$2:$B$100,2,FALSE),"")</f>
        <v/>
      </c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</row>
    <row r="11" spans="2:17" x14ac:dyDescent="0.25">
      <c r="B11" s="80"/>
      <c r="C11" s="80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</row>
    <row r="12" spans="2:17" x14ac:dyDescent="0.25">
      <c r="B12" s="79"/>
      <c r="C12" s="79" t="str">
        <f>IFERROR(VLOOKUP($B12,Collaborateurs!$A$2:$B$100,2,FALSE),"")</f>
        <v/>
      </c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</row>
    <row r="13" spans="2:17" x14ac:dyDescent="0.25">
      <c r="B13" s="80"/>
      <c r="C13" s="80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</row>
    <row r="14" spans="2:17" x14ac:dyDescent="0.25">
      <c r="B14" s="79"/>
      <c r="C14" s="79" t="str">
        <f>IFERROR(VLOOKUP($B14,Collaborateurs!$A$2:$B$100,2,FALSE),"")</f>
        <v/>
      </c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</row>
    <row r="15" spans="2:17" x14ac:dyDescent="0.25">
      <c r="B15" s="80"/>
      <c r="C15" s="80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</row>
    <row r="16" spans="2:17" x14ac:dyDescent="0.25">
      <c r="B16" s="79"/>
      <c r="C16" s="79" t="str">
        <f>IFERROR(VLOOKUP($B16,Collaborateurs!$A$2:$B$100,2,FALSE),"")</f>
        <v/>
      </c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0"/>
    </row>
    <row r="17" spans="2:17" x14ac:dyDescent="0.25">
      <c r="B17" s="80"/>
      <c r="C17" s="80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</row>
    <row r="18" spans="2:17" x14ac:dyDescent="0.25">
      <c r="B18" s="79"/>
      <c r="C18" s="79" t="str">
        <f>IFERROR(VLOOKUP($B18,Collaborateurs!$A$2:$B$100,2,FALSE),"")</f>
        <v/>
      </c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</row>
    <row r="19" spans="2:17" x14ac:dyDescent="0.25">
      <c r="B19" s="80"/>
      <c r="C19" s="80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69"/>
      <c r="Q19" s="69"/>
    </row>
    <row r="28" spans="2:17" x14ac:dyDescent="0.25">
      <c r="B28" s="75" t="s">
        <v>13</v>
      </c>
      <c r="C28" s="76">
        <v>2</v>
      </c>
      <c r="D28" s="75" t="s">
        <v>24</v>
      </c>
      <c r="E28" s="76"/>
      <c r="F28" s="75" t="s">
        <v>25</v>
      </c>
      <c r="G28" s="76"/>
      <c r="H28" s="75" t="s">
        <v>25</v>
      </c>
      <c r="I28" s="76"/>
      <c r="J28" s="75" t="s">
        <v>26</v>
      </c>
      <c r="K28" s="76"/>
      <c r="L28" s="75" t="s">
        <v>27</v>
      </c>
      <c r="M28" s="76"/>
      <c r="N28" s="75" t="s">
        <v>28</v>
      </c>
      <c r="O28" s="76"/>
      <c r="P28" s="75" t="s">
        <v>29</v>
      </c>
      <c r="Q28" s="76"/>
    </row>
    <row r="29" spans="2:17" x14ac:dyDescent="0.25">
      <c r="B29" s="81" t="s">
        <v>10</v>
      </c>
      <c r="C29" s="82"/>
      <c r="D29" s="72" t="s">
        <v>11</v>
      </c>
      <c r="E29" s="72" t="s">
        <v>16</v>
      </c>
      <c r="F29" s="72" t="s">
        <v>11</v>
      </c>
      <c r="G29" s="72" t="s">
        <v>16</v>
      </c>
      <c r="H29" s="72" t="s">
        <v>11</v>
      </c>
      <c r="I29" s="72" t="s">
        <v>16</v>
      </c>
      <c r="J29" s="72" t="s">
        <v>11</v>
      </c>
      <c r="K29" s="72" t="s">
        <v>16</v>
      </c>
      <c r="L29" s="72" t="s">
        <v>11</v>
      </c>
      <c r="M29" s="72" t="s">
        <v>16</v>
      </c>
      <c r="N29" s="72" t="s">
        <v>11</v>
      </c>
      <c r="O29" s="72" t="s">
        <v>16</v>
      </c>
      <c r="P29" s="72" t="s">
        <v>11</v>
      </c>
      <c r="Q29" s="72" t="s">
        <v>16</v>
      </c>
    </row>
    <row r="30" spans="2:17" x14ac:dyDescent="0.25">
      <c r="B30" s="73" t="s">
        <v>14</v>
      </c>
      <c r="C30" s="73" t="s">
        <v>15</v>
      </c>
      <c r="D30" s="74" t="s">
        <v>17</v>
      </c>
      <c r="E30" s="74" t="s">
        <v>12</v>
      </c>
      <c r="F30" s="74" t="s">
        <v>17</v>
      </c>
      <c r="G30" s="74" t="s">
        <v>12</v>
      </c>
      <c r="H30" s="74" t="s">
        <v>17</v>
      </c>
      <c r="I30" s="74" t="s">
        <v>12</v>
      </c>
      <c r="J30" s="74" t="s">
        <v>17</v>
      </c>
      <c r="K30" s="74" t="s">
        <v>12</v>
      </c>
      <c r="L30" s="74" t="s">
        <v>17</v>
      </c>
      <c r="M30" s="74" t="s">
        <v>12</v>
      </c>
      <c r="N30" s="74" t="s">
        <v>17</v>
      </c>
      <c r="O30" s="74" t="s">
        <v>12</v>
      </c>
      <c r="P30" s="74" t="s">
        <v>17</v>
      </c>
      <c r="Q30" s="74" t="s">
        <v>12</v>
      </c>
    </row>
    <row r="31" spans="2:17" x14ac:dyDescent="0.25">
      <c r="B31" s="79" t="s">
        <v>67</v>
      </c>
      <c r="C31" s="79" t="str">
        <f>IFERROR(VLOOKUP($B31,Collaborateurs!$A$2:$B$12,2,FALSE),"erreur")</f>
        <v>bbbbbbbbbb</v>
      </c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</row>
    <row r="32" spans="2:17" x14ac:dyDescent="0.25">
      <c r="B32" s="80"/>
      <c r="C32" s="80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</row>
    <row r="33" spans="2:17" x14ac:dyDescent="0.25">
      <c r="B33" s="79" t="s">
        <v>65</v>
      </c>
      <c r="C33" s="79" t="str">
        <f>IFERROR(VLOOKUP($B33,Collaborateurs!$A$2:$B$12,2,FALSE),"erreur")</f>
        <v>yyyyyyyyy</v>
      </c>
      <c r="D33" s="68"/>
      <c r="E33" s="68"/>
      <c r="F33" s="68"/>
      <c r="G33" s="68"/>
      <c r="H33" s="68"/>
      <c r="I33" s="68"/>
      <c r="J33" s="68"/>
      <c r="K33" s="68"/>
      <c r="L33" s="68"/>
      <c r="M33" s="68"/>
      <c r="N33" s="68"/>
      <c r="O33" s="68"/>
      <c r="P33" s="68"/>
      <c r="Q33" s="68"/>
    </row>
    <row r="34" spans="2:17" x14ac:dyDescent="0.25">
      <c r="B34" s="80"/>
      <c r="C34" s="80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</row>
    <row r="35" spans="2:17" x14ac:dyDescent="0.25">
      <c r="B35" s="79" t="s">
        <v>69</v>
      </c>
      <c r="C35" s="79" t="str">
        <f>IFERROR(VLOOKUP($B35,Collaborateurs!$A$2:$B$12,2,FALSE),"erreur")</f>
        <v>tttttttttt</v>
      </c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0"/>
      <c r="Q35" s="70"/>
    </row>
    <row r="36" spans="2:17" x14ac:dyDescent="0.25">
      <c r="B36" s="80"/>
      <c r="C36" s="80"/>
      <c r="D36" s="71"/>
      <c r="E36" s="71"/>
      <c r="F36" s="71"/>
      <c r="G36" s="71"/>
      <c r="H36" s="71"/>
      <c r="I36" s="71"/>
      <c r="J36" s="71"/>
      <c r="K36" s="71"/>
      <c r="L36" s="71"/>
      <c r="M36" s="71"/>
      <c r="N36" s="71"/>
      <c r="O36" s="71"/>
      <c r="P36" s="71"/>
      <c r="Q36" s="71"/>
    </row>
    <row r="37" spans="2:17" x14ac:dyDescent="0.25">
      <c r="B37" s="79"/>
      <c r="C37" s="79"/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8"/>
      <c r="P37" s="68"/>
      <c r="Q37" s="68"/>
    </row>
    <row r="38" spans="2:17" x14ac:dyDescent="0.25">
      <c r="B38" s="80"/>
      <c r="C38" s="80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</row>
    <row r="39" spans="2:17" x14ac:dyDescent="0.25">
      <c r="B39" s="79"/>
      <c r="C39" s="79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</row>
    <row r="40" spans="2:17" x14ac:dyDescent="0.25">
      <c r="B40" s="80"/>
      <c r="C40" s="80"/>
      <c r="D40" s="71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1"/>
      <c r="Q40" s="71"/>
    </row>
    <row r="41" spans="2:17" x14ac:dyDescent="0.25">
      <c r="B41" s="79"/>
      <c r="C41" s="79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</row>
    <row r="42" spans="2:17" x14ac:dyDescent="0.25">
      <c r="B42" s="80"/>
      <c r="C42" s="80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</row>
    <row r="43" spans="2:17" x14ac:dyDescent="0.25">
      <c r="B43" s="79"/>
      <c r="C43" s="79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</row>
    <row r="44" spans="2:17" x14ac:dyDescent="0.25">
      <c r="B44" s="80"/>
      <c r="C44" s="80"/>
      <c r="D44" s="71"/>
      <c r="E44" s="71"/>
      <c r="F44" s="71"/>
      <c r="G44" s="71"/>
      <c r="H44" s="71"/>
      <c r="I44" s="71"/>
      <c r="J44" s="71"/>
      <c r="K44" s="71"/>
      <c r="L44" s="71"/>
      <c r="M44" s="71"/>
      <c r="N44" s="71"/>
      <c r="O44" s="71"/>
      <c r="P44" s="71"/>
      <c r="Q44" s="71"/>
    </row>
    <row r="45" spans="2:17" x14ac:dyDescent="0.25">
      <c r="B45" s="79"/>
      <c r="C45" s="79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</row>
    <row r="46" spans="2:17" x14ac:dyDescent="0.25">
      <c r="B46" s="80"/>
      <c r="C46" s="80"/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</row>
    <row r="55" spans="2:17" x14ac:dyDescent="0.25">
      <c r="B55" s="75"/>
      <c r="C55" s="76"/>
      <c r="D55" s="75"/>
      <c r="E55" s="76"/>
      <c r="F55" s="75"/>
      <c r="G55" s="76"/>
      <c r="H55" s="75"/>
      <c r="I55" s="76"/>
      <c r="J55" s="75"/>
      <c r="K55" s="76"/>
      <c r="L55" s="75"/>
      <c r="M55" s="76"/>
      <c r="N55" s="75"/>
      <c r="O55" s="76"/>
      <c r="P55" s="75"/>
      <c r="Q55" s="76"/>
    </row>
    <row r="56" spans="2:17" x14ac:dyDescent="0.25">
      <c r="B56" s="81"/>
      <c r="C56" s="82"/>
      <c r="D56" s="72"/>
      <c r="E56" s="72"/>
      <c r="F56" s="72"/>
      <c r="G56" s="72"/>
      <c r="H56" s="72"/>
      <c r="I56" s="72"/>
      <c r="J56" s="72"/>
      <c r="K56" s="72"/>
      <c r="L56" s="72"/>
      <c r="M56" s="72"/>
      <c r="N56" s="72"/>
      <c r="O56" s="72"/>
      <c r="P56" s="72"/>
      <c r="Q56" s="72"/>
    </row>
    <row r="57" spans="2:17" x14ac:dyDescent="0.25">
      <c r="B57" s="73"/>
      <c r="C57" s="73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</row>
    <row r="58" spans="2:17" x14ac:dyDescent="0.25">
      <c r="B58" s="79"/>
      <c r="C58" s="79"/>
      <c r="D58" s="70"/>
      <c r="E58" s="70"/>
      <c r="F58" s="70"/>
      <c r="G58" s="70"/>
      <c r="H58" s="70"/>
      <c r="I58" s="70"/>
      <c r="J58" s="70"/>
      <c r="K58" s="70"/>
      <c r="L58" s="70"/>
      <c r="M58" s="70"/>
      <c r="N58" s="70"/>
      <c r="O58" s="70"/>
      <c r="P58" s="70"/>
      <c r="Q58" s="70"/>
    </row>
    <row r="59" spans="2:17" x14ac:dyDescent="0.25">
      <c r="B59" s="80"/>
      <c r="C59" s="80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</row>
    <row r="60" spans="2:17" x14ac:dyDescent="0.25">
      <c r="B60" s="79"/>
      <c r="C60" s="79"/>
      <c r="D60" s="68"/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68"/>
      <c r="P60" s="68"/>
      <c r="Q60" s="68"/>
    </row>
    <row r="61" spans="2:17" x14ac:dyDescent="0.25">
      <c r="B61" s="80"/>
      <c r="C61" s="80"/>
      <c r="D61" s="69"/>
      <c r="E61" s="69"/>
      <c r="F61" s="69"/>
      <c r="G61" s="69"/>
      <c r="H61" s="69"/>
      <c r="I61" s="69"/>
      <c r="J61" s="69"/>
      <c r="K61" s="69"/>
      <c r="L61" s="69"/>
      <c r="M61" s="69"/>
      <c r="N61" s="69"/>
      <c r="O61" s="69"/>
      <c r="P61" s="69"/>
      <c r="Q61" s="69"/>
    </row>
    <row r="62" spans="2:17" x14ac:dyDescent="0.25">
      <c r="B62" s="79"/>
      <c r="C62" s="79"/>
      <c r="D62" s="70"/>
      <c r="E62" s="70"/>
      <c r="F62" s="70"/>
      <c r="G62" s="70"/>
      <c r="H62" s="70"/>
      <c r="I62" s="70"/>
      <c r="J62" s="70"/>
      <c r="K62" s="70"/>
      <c r="L62" s="70"/>
      <c r="M62" s="70"/>
      <c r="N62" s="70"/>
      <c r="O62" s="70"/>
      <c r="P62" s="70"/>
      <c r="Q62" s="70"/>
    </row>
    <row r="63" spans="2:17" x14ac:dyDescent="0.25">
      <c r="B63" s="80"/>
      <c r="C63" s="80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</row>
    <row r="64" spans="2:17" x14ac:dyDescent="0.25">
      <c r="B64" s="79"/>
      <c r="C64" s="79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</row>
    <row r="65" spans="2:17" x14ac:dyDescent="0.25">
      <c r="B65" s="80"/>
      <c r="C65" s="80"/>
      <c r="D65" s="69"/>
      <c r="E65" s="69"/>
      <c r="F65" s="69"/>
      <c r="G65" s="69"/>
      <c r="H65" s="69"/>
      <c r="I65" s="69"/>
      <c r="J65" s="69"/>
      <c r="K65" s="69"/>
      <c r="L65" s="69"/>
      <c r="M65" s="69"/>
      <c r="N65" s="69"/>
      <c r="O65" s="69"/>
      <c r="P65" s="69"/>
      <c r="Q65" s="69"/>
    </row>
    <row r="66" spans="2:17" x14ac:dyDescent="0.25">
      <c r="B66" s="79"/>
      <c r="C66" s="79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0"/>
      <c r="O66" s="70"/>
      <c r="P66" s="70"/>
      <c r="Q66" s="70"/>
    </row>
    <row r="67" spans="2:17" x14ac:dyDescent="0.25">
      <c r="B67" s="80"/>
      <c r="C67" s="80"/>
      <c r="D67" s="71"/>
      <c r="E67" s="71"/>
      <c r="F67" s="71"/>
      <c r="G67" s="71"/>
      <c r="H67" s="71"/>
      <c r="I67" s="71"/>
      <c r="J67" s="71"/>
      <c r="K67" s="71"/>
      <c r="L67" s="71"/>
      <c r="M67" s="71"/>
      <c r="N67" s="71"/>
      <c r="O67" s="71"/>
      <c r="P67" s="71"/>
      <c r="Q67" s="71"/>
    </row>
    <row r="68" spans="2:17" x14ac:dyDescent="0.25">
      <c r="B68" s="79"/>
      <c r="C68" s="79"/>
      <c r="D68" s="68"/>
      <c r="E68" s="68"/>
      <c r="F68" s="68"/>
      <c r="G68" s="68"/>
      <c r="H68" s="68"/>
      <c r="I68" s="68"/>
      <c r="J68" s="68"/>
      <c r="K68" s="68"/>
      <c r="L68" s="68"/>
      <c r="M68" s="68"/>
      <c r="N68" s="68"/>
      <c r="O68" s="68"/>
      <c r="P68" s="68"/>
      <c r="Q68" s="68"/>
    </row>
    <row r="69" spans="2:17" x14ac:dyDescent="0.25">
      <c r="B69" s="80"/>
      <c r="C69" s="80"/>
      <c r="D69" s="69"/>
      <c r="E69" s="69"/>
      <c r="F69" s="69"/>
      <c r="G69" s="69"/>
      <c r="H69" s="69"/>
      <c r="I69" s="69"/>
      <c r="J69" s="69"/>
      <c r="K69" s="69"/>
      <c r="L69" s="69"/>
      <c r="M69" s="69"/>
      <c r="N69" s="69"/>
      <c r="O69" s="69"/>
      <c r="P69" s="69"/>
      <c r="Q69" s="69"/>
    </row>
    <row r="70" spans="2:17" x14ac:dyDescent="0.25">
      <c r="B70" s="79"/>
      <c r="C70" s="79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0"/>
      <c r="O70" s="70"/>
      <c r="P70" s="70"/>
      <c r="Q70" s="70"/>
    </row>
    <row r="71" spans="2:17" x14ac:dyDescent="0.25">
      <c r="B71" s="80"/>
      <c r="C71" s="80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</row>
    <row r="72" spans="2:17" x14ac:dyDescent="0.25">
      <c r="B72" s="79"/>
      <c r="C72" s="79"/>
      <c r="D72" s="68"/>
      <c r="E72" s="68"/>
      <c r="F72" s="68"/>
      <c r="G72" s="68"/>
      <c r="H72" s="68"/>
      <c r="I72" s="68"/>
      <c r="J72" s="68"/>
      <c r="K72" s="68"/>
      <c r="L72" s="68"/>
      <c r="M72" s="68"/>
      <c r="N72" s="68"/>
      <c r="O72" s="68"/>
      <c r="P72" s="68"/>
      <c r="Q72" s="68"/>
    </row>
    <row r="73" spans="2:17" x14ac:dyDescent="0.25">
      <c r="B73" s="80"/>
      <c r="C73" s="80"/>
      <c r="D73" s="69"/>
      <c r="E73" s="69"/>
      <c r="F73" s="69"/>
      <c r="G73" s="69"/>
      <c r="H73" s="69"/>
      <c r="I73" s="69"/>
      <c r="J73" s="69"/>
      <c r="K73" s="69"/>
      <c r="L73" s="69"/>
      <c r="M73" s="69"/>
      <c r="N73" s="69"/>
      <c r="O73" s="69"/>
      <c r="P73" s="69"/>
      <c r="Q73" s="69"/>
    </row>
    <row r="82" spans="2:17" x14ac:dyDescent="0.25">
      <c r="B82" s="75"/>
      <c r="C82" s="76"/>
      <c r="D82" s="75"/>
      <c r="E82" s="76"/>
      <c r="F82" s="75"/>
      <c r="G82" s="76"/>
      <c r="H82" s="75"/>
      <c r="I82" s="76"/>
      <c r="J82" s="75"/>
      <c r="K82" s="76"/>
      <c r="L82" s="75"/>
      <c r="M82" s="76"/>
      <c r="N82" s="75"/>
      <c r="O82" s="76"/>
      <c r="P82" s="75"/>
      <c r="Q82" s="76"/>
    </row>
    <row r="83" spans="2:17" x14ac:dyDescent="0.25">
      <c r="B83" s="81"/>
      <c r="C83" s="82"/>
      <c r="D83" s="72"/>
      <c r="E83" s="72"/>
      <c r="F83" s="72"/>
      <c r="G83" s="72"/>
      <c r="H83" s="72"/>
      <c r="I83" s="72"/>
      <c r="J83" s="72"/>
      <c r="K83" s="72"/>
      <c r="L83" s="72"/>
      <c r="M83" s="72"/>
      <c r="N83" s="72"/>
      <c r="O83" s="72"/>
      <c r="P83" s="72"/>
      <c r="Q83" s="72"/>
    </row>
    <row r="84" spans="2:17" x14ac:dyDescent="0.25">
      <c r="B84" s="73"/>
      <c r="C84" s="73"/>
      <c r="D84" s="74"/>
      <c r="E84" s="74"/>
      <c r="F84" s="74"/>
      <c r="G84" s="74"/>
      <c r="H84" s="74"/>
      <c r="I84" s="74"/>
      <c r="J84" s="74"/>
      <c r="K84" s="74"/>
      <c r="L84" s="74"/>
      <c r="M84" s="74"/>
      <c r="N84" s="74"/>
      <c r="O84" s="74"/>
      <c r="P84" s="74"/>
      <c r="Q84" s="74"/>
    </row>
    <row r="85" spans="2:17" x14ac:dyDescent="0.25">
      <c r="B85" s="79"/>
      <c r="C85" s="79"/>
      <c r="D85" s="70"/>
      <c r="E85" s="70"/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70"/>
      <c r="Q85" s="70"/>
    </row>
    <row r="86" spans="2:17" x14ac:dyDescent="0.25">
      <c r="B86" s="80"/>
      <c r="C86" s="80"/>
      <c r="D86" s="71"/>
      <c r="E86" s="71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71"/>
      <c r="Q86" s="71"/>
    </row>
    <row r="87" spans="2:17" x14ac:dyDescent="0.25">
      <c r="B87" s="79"/>
      <c r="C87" s="79"/>
      <c r="D87" s="68"/>
      <c r="E87" s="68"/>
      <c r="F87" s="68"/>
      <c r="G87" s="68"/>
      <c r="H87" s="68"/>
      <c r="I87" s="68"/>
      <c r="J87" s="68"/>
      <c r="K87" s="68"/>
      <c r="L87" s="68"/>
      <c r="M87" s="68"/>
      <c r="N87" s="68"/>
      <c r="O87" s="68"/>
      <c r="P87" s="68"/>
      <c r="Q87" s="68"/>
    </row>
    <row r="88" spans="2:17" x14ac:dyDescent="0.25">
      <c r="B88" s="80"/>
      <c r="C88" s="80"/>
      <c r="D88" s="69"/>
      <c r="E88" s="69"/>
      <c r="F88" s="69"/>
      <c r="G88" s="69"/>
      <c r="H88" s="69"/>
      <c r="I88" s="69"/>
      <c r="J88" s="69"/>
      <c r="K88" s="69"/>
      <c r="L88" s="69"/>
      <c r="M88" s="69"/>
      <c r="N88" s="69"/>
      <c r="O88" s="69"/>
      <c r="P88" s="69"/>
      <c r="Q88" s="69"/>
    </row>
    <row r="89" spans="2:17" x14ac:dyDescent="0.25">
      <c r="B89" s="79"/>
      <c r="C89" s="79"/>
      <c r="D89" s="70"/>
      <c r="E89" s="70"/>
      <c r="F89" s="70"/>
      <c r="G89" s="70"/>
      <c r="H89" s="70"/>
      <c r="I89" s="70"/>
      <c r="J89" s="70"/>
      <c r="K89" s="70"/>
      <c r="L89" s="70"/>
      <c r="M89" s="70"/>
      <c r="N89" s="70"/>
      <c r="O89" s="70"/>
      <c r="P89" s="70"/>
      <c r="Q89" s="70"/>
    </row>
    <row r="90" spans="2:17" x14ac:dyDescent="0.25">
      <c r="B90" s="80"/>
      <c r="C90" s="80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</row>
    <row r="91" spans="2:17" x14ac:dyDescent="0.25">
      <c r="B91" s="79"/>
      <c r="C91" s="79"/>
      <c r="D91" s="68"/>
      <c r="E91" s="68"/>
      <c r="F91" s="68"/>
      <c r="G91" s="68"/>
      <c r="H91" s="68"/>
      <c r="I91" s="68"/>
      <c r="J91" s="68"/>
      <c r="K91" s="68"/>
      <c r="L91" s="68"/>
      <c r="M91" s="68"/>
      <c r="N91" s="68"/>
      <c r="O91" s="68"/>
      <c r="P91" s="68"/>
      <c r="Q91" s="68"/>
    </row>
    <row r="92" spans="2:17" x14ac:dyDescent="0.25">
      <c r="B92" s="80"/>
      <c r="C92" s="80"/>
      <c r="D92" s="69"/>
      <c r="E92" s="69"/>
      <c r="F92" s="69"/>
      <c r="G92" s="69"/>
      <c r="H92" s="69"/>
      <c r="I92" s="69"/>
      <c r="J92" s="69"/>
      <c r="K92" s="69"/>
      <c r="L92" s="69"/>
      <c r="M92" s="69"/>
      <c r="N92" s="69"/>
      <c r="O92" s="69"/>
      <c r="P92" s="69"/>
      <c r="Q92" s="69"/>
    </row>
    <row r="93" spans="2:17" x14ac:dyDescent="0.25">
      <c r="B93" s="79"/>
      <c r="C93" s="79"/>
      <c r="D93" s="70"/>
      <c r="E93" s="70"/>
      <c r="F93" s="70"/>
      <c r="G93" s="70"/>
      <c r="H93" s="70"/>
      <c r="I93" s="70"/>
      <c r="J93" s="70"/>
      <c r="K93" s="70"/>
      <c r="L93" s="70"/>
      <c r="M93" s="70"/>
      <c r="N93" s="70"/>
      <c r="O93" s="70"/>
      <c r="P93" s="70"/>
      <c r="Q93" s="70"/>
    </row>
    <row r="94" spans="2:17" x14ac:dyDescent="0.25">
      <c r="B94" s="80"/>
      <c r="C94" s="80"/>
      <c r="D94" s="71"/>
      <c r="E94" s="71"/>
      <c r="F94" s="71"/>
      <c r="G94" s="71"/>
      <c r="H94" s="71"/>
      <c r="I94" s="71"/>
      <c r="J94" s="71"/>
      <c r="K94" s="71"/>
      <c r="L94" s="71"/>
      <c r="M94" s="71"/>
      <c r="N94" s="71"/>
      <c r="O94" s="71"/>
      <c r="P94" s="71"/>
      <c r="Q94" s="71"/>
    </row>
    <row r="95" spans="2:17" x14ac:dyDescent="0.25">
      <c r="B95" s="79"/>
      <c r="C95" s="79"/>
      <c r="D95" s="68"/>
      <c r="E95" s="68"/>
      <c r="F95" s="68"/>
      <c r="G95" s="68"/>
      <c r="H95" s="68"/>
      <c r="I95" s="68"/>
      <c r="J95" s="68"/>
      <c r="K95" s="68"/>
      <c r="L95" s="68"/>
      <c r="M95" s="68"/>
      <c r="N95" s="68"/>
      <c r="O95" s="68"/>
      <c r="P95" s="68"/>
      <c r="Q95" s="68"/>
    </row>
    <row r="96" spans="2:17" x14ac:dyDescent="0.25">
      <c r="B96" s="80"/>
      <c r="C96" s="80"/>
      <c r="D96" s="69"/>
      <c r="E96" s="69"/>
      <c r="F96" s="69"/>
      <c r="G96" s="69"/>
      <c r="H96" s="69"/>
      <c r="I96" s="69"/>
      <c r="J96" s="69"/>
      <c r="K96" s="69"/>
      <c r="L96" s="69"/>
      <c r="M96" s="69"/>
      <c r="N96" s="69"/>
      <c r="O96" s="69"/>
      <c r="P96" s="69"/>
      <c r="Q96" s="69"/>
    </row>
    <row r="97" spans="2:17" x14ac:dyDescent="0.25">
      <c r="B97" s="79"/>
      <c r="C97" s="79"/>
      <c r="D97" s="70"/>
      <c r="E97" s="70"/>
      <c r="F97" s="70"/>
      <c r="G97" s="70"/>
      <c r="H97" s="70"/>
      <c r="I97" s="70"/>
      <c r="J97" s="70"/>
      <c r="K97" s="70"/>
      <c r="L97" s="70"/>
      <c r="M97" s="70"/>
      <c r="N97" s="70"/>
      <c r="O97" s="70"/>
      <c r="P97" s="70"/>
      <c r="Q97" s="70"/>
    </row>
    <row r="98" spans="2:17" x14ac:dyDescent="0.25">
      <c r="B98" s="80"/>
      <c r="C98" s="80"/>
      <c r="D98" s="71"/>
      <c r="E98" s="71"/>
      <c r="F98" s="71"/>
      <c r="G98" s="71"/>
      <c r="H98" s="71"/>
      <c r="I98" s="71"/>
      <c r="J98" s="71"/>
      <c r="K98" s="71"/>
      <c r="L98" s="71"/>
      <c r="M98" s="71"/>
      <c r="N98" s="71"/>
      <c r="O98" s="71"/>
      <c r="P98" s="71"/>
      <c r="Q98" s="71"/>
    </row>
    <row r="99" spans="2:17" x14ac:dyDescent="0.25">
      <c r="B99" s="79"/>
      <c r="C99" s="79"/>
      <c r="D99" s="68"/>
      <c r="E99" s="68"/>
      <c r="F99" s="68"/>
      <c r="G99" s="68"/>
      <c r="H99" s="68"/>
      <c r="I99" s="68"/>
      <c r="J99" s="68"/>
      <c r="K99" s="68"/>
      <c r="L99" s="68"/>
      <c r="M99" s="68"/>
      <c r="N99" s="68"/>
      <c r="O99" s="68"/>
      <c r="P99" s="68"/>
      <c r="Q99" s="68"/>
    </row>
    <row r="100" spans="2:17" x14ac:dyDescent="0.25">
      <c r="B100" s="80"/>
      <c r="C100" s="80"/>
      <c r="D100" s="69"/>
      <c r="E100" s="69"/>
      <c r="F100" s="69"/>
      <c r="G100" s="69"/>
      <c r="H100" s="69"/>
      <c r="I100" s="69"/>
      <c r="J100" s="69"/>
      <c r="K100" s="69"/>
      <c r="L100" s="69"/>
      <c r="M100" s="69"/>
      <c r="N100" s="69"/>
      <c r="O100" s="69"/>
      <c r="P100" s="69"/>
      <c r="Q100" s="69"/>
    </row>
    <row r="109" spans="2:17" x14ac:dyDescent="0.25">
      <c r="B109" s="75"/>
      <c r="C109" s="76"/>
      <c r="D109" s="75"/>
      <c r="E109" s="76"/>
      <c r="F109" s="75"/>
      <c r="G109" s="76"/>
      <c r="H109" s="75"/>
      <c r="I109" s="76"/>
      <c r="J109" s="75"/>
      <c r="K109" s="76"/>
      <c r="L109" s="75"/>
      <c r="M109" s="76"/>
      <c r="N109" s="75"/>
      <c r="O109" s="76"/>
      <c r="P109" s="75"/>
      <c r="Q109" s="76"/>
    </row>
    <row r="110" spans="2:17" x14ac:dyDescent="0.25">
      <c r="B110" s="81"/>
      <c r="C110" s="82"/>
      <c r="D110" s="72"/>
      <c r="E110" s="72"/>
      <c r="F110" s="72"/>
      <c r="G110" s="72"/>
      <c r="H110" s="72"/>
      <c r="I110" s="72"/>
      <c r="J110" s="72"/>
      <c r="K110" s="72"/>
      <c r="L110" s="72"/>
      <c r="M110" s="72"/>
      <c r="N110" s="72"/>
      <c r="O110" s="72"/>
      <c r="P110" s="72"/>
      <c r="Q110" s="72"/>
    </row>
    <row r="111" spans="2:17" x14ac:dyDescent="0.25">
      <c r="B111" s="73"/>
      <c r="C111" s="73"/>
      <c r="D111" s="74"/>
      <c r="E111" s="74"/>
      <c r="F111" s="74"/>
      <c r="G111" s="74"/>
      <c r="H111" s="74"/>
      <c r="I111" s="74"/>
      <c r="J111" s="74"/>
      <c r="K111" s="74"/>
      <c r="L111" s="74"/>
      <c r="M111" s="74"/>
      <c r="N111" s="74"/>
      <c r="O111" s="74"/>
      <c r="P111" s="74"/>
      <c r="Q111" s="74"/>
    </row>
    <row r="112" spans="2:17" x14ac:dyDescent="0.25">
      <c r="B112" s="79"/>
      <c r="C112" s="79"/>
      <c r="D112" s="70"/>
      <c r="E112" s="70"/>
      <c r="F112" s="70"/>
      <c r="G112" s="70"/>
      <c r="H112" s="70"/>
      <c r="I112" s="70"/>
      <c r="J112" s="70"/>
      <c r="K112" s="70"/>
      <c r="L112" s="70"/>
      <c r="M112" s="70"/>
      <c r="N112" s="70"/>
      <c r="O112" s="70"/>
      <c r="P112" s="70"/>
      <c r="Q112" s="70"/>
    </row>
    <row r="113" spans="2:17" x14ac:dyDescent="0.25">
      <c r="B113" s="80"/>
      <c r="C113" s="80"/>
      <c r="D113" s="71"/>
      <c r="E113" s="71"/>
      <c r="F113" s="71"/>
      <c r="G113" s="71"/>
      <c r="H113" s="71"/>
      <c r="I113" s="71"/>
      <c r="J113" s="71"/>
      <c r="K113" s="71"/>
      <c r="L113" s="71"/>
      <c r="M113" s="71"/>
      <c r="N113" s="71"/>
      <c r="O113" s="71"/>
      <c r="P113" s="71"/>
      <c r="Q113" s="71"/>
    </row>
    <row r="114" spans="2:17" x14ac:dyDescent="0.25">
      <c r="B114" s="79"/>
      <c r="C114" s="79"/>
      <c r="D114" s="68"/>
      <c r="E114" s="68"/>
      <c r="F114" s="68"/>
      <c r="G114" s="68"/>
      <c r="H114" s="68"/>
      <c r="I114" s="68"/>
      <c r="J114" s="68"/>
      <c r="K114" s="68"/>
      <c r="L114" s="68"/>
      <c r="M114" s="68"/>
      <c r="N114" s="68"/>
      <c r="O114" s="68"/>
      <c r="P114" s="68"/>
      <c r="Q114" s="68"/>
    </row>
    <row r="115" spans="2:17" x14ac:dyDescent="0.25">
      <c r="B115" s="80"/>
      <c r="C115" s="80"/>
      <c r="D115" s="69"/>
      <c r="E115" s="69"/>
      <c r="F115" s="69"/>
      <c r="G115" s="69"/>
      <c r="H115" s="69"/>
      <c r="I115" s="69"/>
      <c r="J115" s="69"/>
      <c r="K115" s="69"/>
      <c r="L115" s="69"/>
      <c r="M115" s="69"/>
      <c r="N115" s="69"/>
      <c r="O115" s="69"/>
      <c r="P115" s="69"/>
      <c r="Q115" s="69"/>
    </row>
    <row r="116" spans="2:17" x14ac:dyDescent="0.25">
      <c r="B116" s="79"/>
      <c r="C116" s="79"/>
      <c r="D116" s="70"/>
      <c r="E116" s="70"/>
      <c r="F116" s="70"/>
      <c r="G116" s="70"/>
      <c r="H116" s="70"/>
      <c r="I116" s="70"/>
      <c r="J116" s="70"/>
      <c r="K116" s="70"/>
      <c r="L116" s="70"/>
      <c r="M116" s="70"/>
      <c r="N116" s="70"/>
      <c r="O116" s="70"/>
      <c r="P116" s="70"/>
      <c r="Q116" s="70"/>
    </row>
    <row r="117" spans="2:17" x14ac:dyDescent="0.25">
      <c r="B117" s="80"/>
      <c r="C117" s="80"/>
      <c r="D117" s="71"/>
      <c r="E117" s="71"/>
      <c r="F117" s="71"/>
      <c r="G117" s="71"/>
      <c r="H117" s="71"/>
      <c r="I117" s="71"/>
      <c r="J117" s="71"/>
      <c r="K117" s="71"/>
      <c r="L117" s="71"/>
      <c r="M117" s="71"/>
      <c r="N117" s="71"/>
      <c r="O117" s="71"/>
      <c r="P117" s="71"/>
      <c r="Q117" s="71"/>
    </row>
    <row r="118" spans="2:17" x14ac:dyDescent="0.25">
      <c r="B118" s="79"/>
      <c r="C118" s="79"/>
      <c r="D118" s="68"/>
      <c r="E118" s="68"/>
      <c r="F118" s="68"/>
      <c r="G118" s="68"/>
      <c r="H118" s="68"/>
      <c r="I118" s="68"/>
      <c r="J118" s="68"/>
      <c r="K118" s="68"/>
      <c r="L118" s="68"/>
      <c r="M118" s="68"/>
      <c r="N118" s="68"/>
      <c r="O118" s="68"/>
      <c r="P118" s="68"/>
      <c r="Q118" s="68"/>
    </row>
    <row r="119" spans="2:17" x14ac:dyDescent="0.25">
      <c r="B119" s="80"/>
      <c r="C119" s="80"/>
      <c r="D119" s="69"/>
      <c r="E119" s="69"/>
      <c r="F119" s="69"/>
      <c r="G119" s="69"/>
      <c r="H119" s="69"/>
      <c r="I119" s="69"/>
      <c r="J119" s="69"/>
      <c r="K119" s="69"/>
      <c r="L119" s="69"/>
      <c r="M119" s="69"/>
      <c r="N119" s="69"/>
      <c r="O119" s="69"/>
      <c r="P119" s="69"/>
      <c r="Q119" s="69"/>
    </row>
    <row r="120" spans="2:17" x14ac:dyDescent="0.25">
      <c r="B120" s="79"/>
      <c r="C120" s="79"/>
      <c r="D120" s="70"/>
      <c r="E120" s="70"/>
      <c r="F120" s="70"/>
      <c r="G120" s="70"/>
      <c r="H120" s="70"/>
      <c r="I120" s="70"/>
      <c r="J120" s="70"/>
      <c r="K120" s="70"/>
      <c r="L120" s="70"/>
      <c r="M120" s="70"/>
      <c r="N120" s="70"/>
      <c r="O120" s="70"/>
      <c r="P120" s="70"/>
      <c r="Q120" s="70"/>
    </row>
    <row r="121" spans="2:17" x14ac:dyDescent="0.25">
      <c r="B121" s="80"/>
      <c r="C121" s="80"/>
      <c r="D121" s="71"/>
      <c r="E121" s="71"/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</row>
    <row r="122" spans="2:17" x14ac:dyDescent="0.25">
      <c r="B122" s="79"/>
      <c r="C122" s="79"/>
      <c r="D122" s="68"/>
      <c r="E122" s="68"/>
      <c r="F122" s="68"/>
      <c r="G122" s="68"/>
      <c r="H122" s="68"/>
      <c r="I122" s="68"/>
      <c r="J122" s="68"/>
      <c r="K122" s="68"/>
      <c r="L122" s="68"/>
      <c r="M122" s="68"/>
      <c r="N122" s="68"/>
      <c r="O122" s="68"/>
      <c r="P122" s="68"/>
      <c r="Q122" s="68"/>
    </row>
    <row r="123" spans="2:17" x14ac:dyDescent="0.25">
      <c r="B123" s="80"/>
      <c r="C123" s="80"/>
      <c r="D123" s="69"/>
      <c r="E123" s="69"/>
      <c r="F123" s="69"/>
      <c r="G123" s="69"/>
      <c r="H123" s="69"/>
      <c r="I123" s="69"/>
      <c r="J123" s="69"/>
      <c r="K123" s="69"/>
      <c r="L123" s="69"/>
      <c r="M123" s="69"/>
      <c r="N123" s="69"/>
      <c r="O123" s="69"/>
      <c r="P123" s="69"/>
      <c r="Q123" s="69"/>
    </row>
    <row r="124" spans="2:17" x14ac:dyDescent="0.25">
      <c r="B124" s="79"/>
      <c r="C124" s="79"/>
      <c r="D124" s="70"/>
      <c r="E124" s="70"/>
      <c r="F124" s="70"/>
      <c r="G124" s="70"/>
      <c r="H124" s="70"/>
      <c r="I124" s="70"/>
      <c r="J124" s="70"/>
      <c r="K124" s="70"/>
      <c r="L124" s="70"/>
      <c r="M124" s="70"/>
      <c r="N124" s="70"/>
      <c r="O124" s="70"/>
      <c r="P124" s="70"/>
      <c r="Q124" s="70"/>
    </row>
    <row r="125" spans="2:17" x14ac:dyDescent="0.25">
      <c r="B125" s="80"/>
      <c r="C125" s="80"/>
      <c r="D125" s="71"/>
      <c r="E125" s="71"/>
      <c r="F125" s="71"/>
      <c r="G125" s="71"/>
      <c r="H125" s="71"/>
      <c r="I125" s="71"/>
      <c r="J125" s="71"/>
      <c r="K125" s="71"/>
      <c r="L125" s="71"/>
      <c r="M125" s="71"/>
      <c r="N125" s="71"/>
      <c r="O125" s="71"/>
      <c r="P125" s="71"/>
      <c r="Q125" s="71"/>
    </row>
    <row r="126" spans="2:17" x14ac:dyDescent="0.25">
      <c r="B126" s="79"/>
      <c r="C126" s="79"/>
      <c r="D126" s="68"/>
      <c r="E126" s="68"/>
      <c r="F126" s="68"/>
      <c r="G126" s="68"/>
      <c r="H126" s="68"/>
      <c r="I126" s="68"/>
      <c r="J126" s="68"/>
      <c r="K126" s="68"/>
      <c r="L126" s="68"/>
      <c r="M126" s="68"/>
      <c r="N126" s="68"/>
      <c r="O126" s="68"/>
      <c r="P126" s="68"/>
      <c r="Q126" s="68"/>
    </row>
    <row r="127" spans="2:17" x14ac:dyDescent="0.25">
      <c r="B127" s="80"/>
      <c r="C127" s="80"/>
      <c r="D127" s="69"/>
      <c r="E127" s="69"/>
      <c r="F127" s="69"/>
      <c r="G127" s="69"/>
      <c r="H127" s="69"/>
      <c r="I127" s="69"/>
      <c r="J127" s="69"/>
      <c r="K127" s="69"/>
      <c r="L127" s="69"/>
      <c r="M127" s="69"/>
      <c r="N127" s="69"/>
      <c r="O127" s="69"/>
      <c r="P127" s="69"/>
      <c r="Q127" s="69"/>
    </row>
    <row r="137" spans="2:17" x14ac:dyDescent="0.25">
      <c r="B137" s="75"/>
      <c r="C137" s="76"/>
      <c r="D137" s="75"/>
      <c r="E137" s="76"/>
      <c r="F137" s="75"/>
      <c r="G137" s="76"/>
      <c r="H137" s="75"/>
      <c r="I137" s="76"/>
      <c r="J137" s="75"/>
      <c r="K137" s="76"/>
      <c r="L137" s="75"/>
      <c r="M137" s="76"/>
      <c r="N137" s="75"/>
      <c r="O137" s="76"/>
      <c r="P137" s="75"/>
      <c r="Q137" s="76"/>
    </row>
    <row r="138" spans="2:17" x14ac:dyDescent="0.25">
      <c r="B138" s="81"/>
      <c r="C138" s="82"/>
      <c r="D138" s="72"/>
      <c r="E138" s="72"/>
      <c r="F138" s="72"/>
      <c r="G138" s="72"/>
      <c r="H138" s="72"/>
      <c r="I138" s="72"/>
      <c r="J138" s="72"/>
      <c r="K138" s="72"/>
      <c r="L138" s="72"/>
      <c r="M138" s="72"/>
      <c r="N138" s="72"/>
      <c r="O138" s="72"/>
      <c r="P138" s="72"/>
      <c r="Q138" s="72"/>
    </row>
    <row r="139" spans="2:17" x14ac:dyDescent="0.25">
      <c r="B139" s="73"/>
      <c r="C139" s="73"/>
      <c r="D139" s="74"/>
      <c r="E139" s="74"/>
      <c r="F139" s="74"/>
      <c r="G139" s="74"/>
      <c r="H139" s="74"/>
      <c r="I139" s="74"/>
      <c r="J139" s="74"/>
      <c r="K139" s="74"/>
      <c r="L139" s="74"/>
      <c r="M139" s="74"/>
      <c r="N139" s="74"/>
      <c r="O139" s="74"/>
      <c r="P139" s="74"/>
      <c r="Q139" s="74"/>
    </row>
    <row r="140" spans="2:17" x14ac:dyDescent="0.25">
      <c r="B140" s="79"/>
      <c r="C140" s="79"/>
      <c r="D140" s="70"/>
      <c r="E140" s="70"/>
      <c r="F140" s="70"/>
      <c r="G140" s="70"/>
      <c r="H140" s="70"/>
      <c r="I140" s="70"/>
      <c r="J140" s="70"/>
      <c r="K140" s="70"/>
      <c r="L140" s="70"/>
      <c r="M140" s="70"/>
      <c r="N140" s="70"/>
      <c r="O140" s="70"/>
      <c r="P140" s="70"/>
      <c r="Q140" s="70"/>
    </row>
    <row r="141" spans="2:17" x14ac:dyDescent="0.25">
      <c r="B141" s="80"/>
      <c r="C141" s="80"/>
      <c r="D141" s="71"/>
      <c r="E141" s="71"/>
      <c r="F141" s="71"/>
      <c r="G141" s="71"/>
      <c r="H141" s="71"/>
      <c r="I141" s="71"/>
      <c r="J141" s="71"/>
      <c r="K141" s="71"/>
      <c r="L141" s="71"/>
      <c r="M141" s="71"/>
      <c r="N141" s="71"/>
      <c r="O141" s="71"/>
      <c r="P141" s="71"/>
      <c r="Q141" s="71"/>
    </row>
    <row r="142" spans="2:17" x14ac:dyDescent="0.25">
      <c r="B142" s="79"/>
      <c r="C142" s="79"/>
      <c r="D142" s="68"/>
      <c r="E142" s="68"/>
      <c r="F142" s="68"/>
      <c r="G142" s="68"/>
      <c r="H142" s="68"/>
      <c r="I142" s="68"/>
      <c r="J142" s="68"/>
      <c r="K142" s="68"/>
      <c r="L142" s="68"/>
      <c r="M142" s="68"/>
      <c r="N142" s="68"/>
      <c r="O142" s="68"/>
      <c r="P142" s="68"/>
      <c r="Q142" s="68"/>
    </row>
    <row r="143" spans="2:17" x14ac:dyDescent="0.25">
      <c r="B143" s="80"/>
      <c r="C143" s="80"/>
      <c r="D143" s="69"/>
      <c r="E143" s="69"/>
      <c r="F143" s="69"/>
      <c r="G143" s="69"/>
      <c r="H143" s="69"/>
      <c r="I143" s="69"/>
      <c r="J143" s="69"/>
      <c r="K143" s="69"/>
      <c r="L143" s="69"/>
      <c r="M143" s="69"/>
      <c r="N143" s="69"/>
      <c r="O143" s="69"/>
      <c r="P143" s="69"/>
      <c r="Q143" s="69"/>
    </row>
    <row r="144" spans="2:17" x14ac:dyDescent="0.25">
      <c r="B144" s="79"/>
      <c r="C144" s="79"/>
      <c r="D144" s="70"/>
      <c r="E144" s="70"/>
      <c r="F144" s="70"/>
      <c r="G144" s="70"/>
      <c r="H144" s="70"/>
      <c r="I144" s="70"/>
      <c r="J144" s="70"/>
      <c r="K144" s="70"/>
      <c r="L144" s="70"/>
      <c r="M144" s="70"/>
      <c r="N144" s="70"/>
      <c r="O144" s="70"/>
      <c r="P144" s="70"/>
      <c r="Q144" s="70"/>
    </row>
    <row r="145" spans="2:17" x14ac:dyDescent="0.25">
      <c r="B145" s="80"/>
      <c r="C145" s="80"/>
      <c r="D145" s="71"/>
      <c r="E145" s="71"/>
      <c r="F145" s="71"/>
      <c r="G145" s="71"/>
      <c r="H145" s="71"/>
      <c r="I145" s="71"/>
      <c r="J145" s="71"/>
      <c r="K145" s="71"/>
      <c r="L145" s="71"/>
      <c r="M145" s="71"/>
      <c r="N145" s="71"/>
      <c r="O145" s="71"/>
      <c r="P145" s="71"/>
      <c r="Q145" s="71"/>
    </row>
    <row r="146" spans="2:17" x14ac:dyDescent="0.25">
      <c r="B146" s="79"/>
      <c r="C146" s="79"/>
      <c r="D146" s="68"/>
      <c r="E146" s="68"/>
      <c r="F146" s="68"/>
      <c r="G146" s="68"/>
      <c r="H146" s="68"/>
      <c r="I146" s="68"/>
      <c r="J146" s="68"/>
      <c r="K146" s="68"/>
      <c r="L146" s="68"/>
      <c r="M146" s="68"/>
      <c r="N146" s="68"/>
      <c r="O146" s="68"/>
      <c r="P146" s="68"/>
      <c r="Q146" s="68"/>
    </row>
    <row r="147" spans="2:17" x14ac:dyDescent="0.25">
      <c r="B147" s="80"/>
      <c r="C147" s="80"/>
      <c r="D147" s="69"/>
      <c r="E147" s="69"/>
      <c r="F147" s="69"/>
      <c r="G147" s="69"/>
      <c r="H147" s="69"/>
      <c r="I147" s="69"/>
      <c r="J147" s="69"/>
      <c r="K147" s="69"/>
      <c r="L147" s="69"/>
      <c r="M147" s="69"/>
      <c r="N147" s="69"/>
      <c r="O147" s="69"/>
      <c r="P147" s="69"/>
      <c r="Q147" s="69"/>
    </row>
    <row r="148" spans="2:17" x14ac:dyDescent="0.25">
      <c r="B148" s="79"/>
      <c r="C148" s="79"/>
      <c r="D148" s="70"/>
      <c r="E148" s="70"/>
      <c r="F148" s="70"/>
      <c r="G148" s="70"/>
      <c r="H148" s="70"/>
      <c r="I148" s="70"/>
      <c r="J148" s="70"/>
      <c r="K148" s="70"/>
      <c r="L148" s="70"/>
      <c r="M148" s="70"/>
      <c r="N148" s="70"/>
      <c r="O148" s="70"/>
      <c r="P148" s="70"/>
      <c r="Q148" s="70"/>
    </row>
    <row r="149" spans="2:17" x14ac:dyDescent="0.25">
      <c r="B149" s="80"/>
      <c r="C149" s="80"/>
      <c r="D149" s="71"/>
      <c r="E149" s="71"/>
      <c r="F149" s="71"/>
      <c r="G149" s="71"/>
      <c r="H149" s="71"/>
      <c r="I149" s="71"/>
      <c r="J149" s="71"/>
      <c r="K149" s="71"/>
      <c r="L149" s="71"/>
      <c r="M149" s="71"/>
      <c r="N149" s="71"/>
      <c r="O149" s="71"/>
      <c r="P149" s="71"/>
      <c r="Q149" s="71"/>
    </row>
    <row r="150" spans="2:17" x14ac:dyDescent="0.25">
      <c r="B150" s="79"/>
      <c r="C150" s="79"/>
      <c r="D150" s="68"/>
      <c r="E150" s="68"/>
      <c r="F150" s="68"/>
      <c r="G150" s="68"/>
      <c r="H150" s="68"/>
      <c r="I150" s="68"/>
      <c r="J150" s="68"/>
      <c r="K150" s="68"/>
      <c r="L150" s="68"/>
      <c r="M150" s="68"/>
      <c r="N150" s="68"/>
      <c r="O150" s="68"/>
      <c r="P150" s="68"/>
      <c r="Q150" s="68"/>
    </row>
    <row r="151" spans="2:17" x14ac:dyDescent="0.25">
      <c r="B151" s="80"/>
      <c r="C151" s="80"/>
      <c r="D151" s="69"/>
      <c r="E151" s="69"/>
      <c r="F151" s="69"/>
      <c r="G151" s="69"/>
      <c r="H151" s="69"/>
      <c r="I151" s="69"/>
      <c r="J151" s="69"/>
      <c r="K151" s="69"/>
      <c r="L151" s="69"/>
      <c r="M151" s="69"/>
      <c r="N151" s="69"/>
      <c r="O151" s="69"/>
      <c r="P151" s="69"/>
      <c r="Q151" s="69"/>
    </row>
    <row r="152" spans="2:17" x14ac:dyDescent="0.25">
      <c r="B152" s="79"/>
      <c r="C152" s="79"/>
      <c r="D152" s="70"/>
      <c r="E152" s="70"/>
      <c r="F152" s="70"/>
      <c r="G152" s="70"/>
      <c r="H152" s="70"/>
      <c r="I152" s="70"/>
      <c r="J152" s="70"/>
      <c r="K152" s="70"/>
      <c r="L152" s="70"/>
      <c r="M152" s="70"/>
      <c r="N152" s="70"/>
      <c r="O152" s="70"/>
      <c r="P152" s="70"/>
      <c r="Q152" s="70"/>
    </row>
    <row r="153" spans="2:17" x14ac:dyDescent="0.25">
      <c r="B153" s="80"/>
      <c r="C153" s="80"/>
      <c r="D153" s="71"/>
      <c r="E153" s="71"/>
      <c r="F153" s="71"/>
      <c r="G153" s="71"/>
      <c r="H153" s="71"/>
      <c r="I153" s="71"/>
      <c r="J153" s="71"/>
      <c r="K153" s="71"/>
      <c r="L153" s="71"/>
      <c r="M153" s="71"/>
      <c r="N153" s="71"/>
      <c r="O153" s="71"/>
      <c r="P153" s="71"/>
      <c r="Q153" s="71"/>
    </row>
    <row r="154" spans="2:17" x14ac:dyDescent="0.25">
      <c r="B154" s="79"/>
      <c r="C154" s="79"/>
      <c r="D154" s="68"/>
      <c r="E154" s="68"/>
      <c r="F154" s="68"/>
      <c r="G154" s="68"/>
      <c r="H154" s="68"/>
      <c r="I154" s="68"/>
      <c r="J154" s="68"/>
      <c r="K154" s="68"/>
      <c r="L154" s="68"/>
      <c r="M154" s="68"/>
      <c r="N154" s="68"/>
      <c r="O154" s="68"/>
      <c r="P154" s="68"/>
      <c r="Q154" s="68"/>
    </row>
    <row r="155" spans="2:17" x14ac:dyDescent="0.25">
      <c r="B155" s="80"/>
      <c r="C155" s="80"/>
      <c r="D155" s="69"/>
      <c r="E155" s="69"/>
      <c r="F155" s="69"/>
      <c r="G155" s="69"/>
      <c r="H155" s="69"/>
      <c r="I155" s="69"/>
      <c r="J155" s="69"/>
      <c r="K155" s="69"/>
      <c r="L155" s="69"/>
      <c r="M155" s="69"/>
      <c r="N155" s="69"/>
      <c r="O155" s="69"/>
      <c r="P155" s="69"/>
      <c r="Q155" s="69"/>
    </row>
    <row r="164" spans="2:17" x14ac:dyDescent="0.25">
      <c r="B164" s="75"/>
      <c r="C164" s="76"/>
      <c r="D164" s="75"/>
      <c r="E164" s="76"/>
      <c r="F164" s="75"/>
      <c r="G164" s="76"/>
      <c r="H164" s="75"/>
      <c r="I164" s="76"/>
      <c r="J164" s="75"/>
      <c r="K164" s="76"/>
      <c r="L164" s="75"/>
      <c r="M164" s="76"/>
      <c r="N164" s="75"/>
      <c r="O164" s="76"/>
      <c r="P164" s="75"/>
      <c r="Q164" s="76"/>
    </row>
    <row r="165" spans="2:17" x14ac:dyDescent="0.25">
      <c r="B165" s="81"/>
      <c r="C165" s="82"/>
      <c r="D165" s="72"/>
      <c r="E165" s="72"/>
      <c r="F165" s="72"/>
      <c r="G165" s="72"/>
      <c r="H165" s="72"/>
      <c r="I165" s="72"/>
      <c r="J165" s="72"/>
      <c r="K165" s="72"/>
      <c r="L165" s="72"/>
      <c r="M165" s="72"/>
      <c r="N165" s="72"/>
      <c r="O165" s="72"/>
      <c r="P165" s="72"/>
      <c r="Q165" s="72"/>
    </row>
    <row r="166" spans="2:17" x14ac:dyDescent="0.25">
      <c r="B166" s="73"/>
      <c r="C166" s="73"/>
      <c r="D166" s="74"/>
      <c r="E166" s="74"/>
      <c r="F166" s="74"/>
      <c r="G166" s="74"/>
      <c r="H166" s="74"/>
      <c r="I166" s="74"/>
      <c r="J166" s="74"/>
      <c r="K166" s="74"/>
      <c r="L166" s="74"/>
      <c r="M166" s="74"/>
      <c r="N166" s="74"/>
      <c r="O166" s="74"/>
      <c r="P166" s="74"/>
      <c r="Q166" s="74"/>
    </row>
    <row r="167" spans="2:17" x14ac:dyDescent="0.25">
      <c r="B167" s="79"/>
      <c r="C167" s="79"/>
      <c r="D167" s="70"/>
      <c r="E167" s="70"/>
      <c r="F167" s="70"/>
      <c r="G167" s="70"/>
      <c r="H167" s="70"/>
      <c r="I167" s="70"/>
      <c r="J167" s="70"/>
      <c r="K167" s="70"/>
      <c r="L167" s="70"/>
      <c r="M167" s="70"/>
      <c r="N167" s="70"/>
      <c r="O167" s="70"/>
      <c r="P167" s="70"/>
      <c r="Q167" s="70"/>
    </row>
    <row r="168" spans="2:17" x14ac:dyDescent="0.25">
      <c r="B168" s="80"/>
      <c r="C168" s="80"/>
      <c r="D168" s="71"/>
      <c r="E168" s="71"/>
      <c r="F168" s="71"/>
      <c r="G168" s="71"/>
      <c r="H168" s="71"/>
      <c r="I168" s="71"/>
      <c r="J168" s="71"/>
      <c r="K168" s="71"/>
      <c r="L168" s="71"/>
      <c r="M168" s="71"/>
      <c r="N168" s="71"/>
      <c r="O168" s="71"/>
      <c r="P168" s="71"/>
      <c r="Q168" s="71"/>
    </row>
    <row r="169" spans="2:17" x14ac:dyDescent="0.25">
      <c r="B169" s="79"/>
      <c r="C169" s="79"/>
      <c r="D169" s="68"/>
      <c r="E169" s="68"/>
      <c r="F169" s="68"/>
      <c r="G169" s="68"/>
      <c r="H169" s="68"/>
      <c r="I169" s="68"/>
      <c r="J169" s="68"/>
      <c r="K169" s="68"/>
      <c r="L169" s="68"/>
      <c r="M169" s="68"/>
      <c r="N169" s="68"/>
      <c r="O169" s="68"/>
      <c r="P169" s="68"/>
      <c r="Q169" s="68"/>
    </row>
    <row r="170" spans="2:17" x14ac:dyDescent="0.25">
      <c r="B170" s="80"/>
      <c r="C170" s="80"/>
      <c r="D170" s="69"/>
      <c r="E170" s="69"/>
      <c r="F170" s="69"/>
      <c r="G170" s="69"/>
      <c r="H170" s="69"/>
      <c r="I170" s="69"/>
      <c r="J170" s="69"/>
      <c r="K170" s="69"/>
      <c r="L170" s="69"/>
      <c r="M170" s="69"/>
      <c r="N170" s="69"/>
      <c r="O170" s="69"/>
      <c r="P170" s="69"/>
      <c r="Q170" s="69"/>
    </row>
    <row r="171" spans="2:17" x14ac:dyDescent="0.25">
      <c r="B171" s="79"/>
      <c r="C171" s="79"/>
      <c r="D171" s="70"/>
      <c r="E171" s="70"/>
      <c r="F171" s="70"/>
      <c r="G171" s="70"/>
      <c r="H171" s="70"/>
      <c r="I171" s="70"/>
      <c r="J171" s="70"/>
      <c r="K171" s="70"/>
      <c r="L171" s="70"/>
      <c r="M171" s="70"/>
      <c r="N171" s="70"/>
      <c r="O171" s="70"/>
      <c r="P171" s="70"/>
      <c r="Q171" s="70"/>
    </row>
    <row r="172" spans="2:17" x14ac:dyDescent="0.25">
      <c r="B172" s="80"/>
      <c r="C172" s="80"/>
      <c r="D172" s="71"/>
      <c r="E172" s="71"/>
      <c r="F172" s="71"/>
      <c r="G172" s="71"/>
      <c r="H172" s="71"/>
      <c r="I172" s="71"/>
      <c r="J172" s="71"/>
      <c r="K172" s="71"/>
      <c r="L172" s="71"/>
      <c r="M172" s="71"/>
      <c r="N172" s="71"/>
      <c r="O172" s="71"/>
      <c r="P172" s="71"/>
      <c r="Q172" s="71"/>
    </row>
    <row r="173" spans="2:17" x14ac:dyDescent="0.25">
      <c r="B173" s="79"/>
      <c r="C173" s="79"/>
      <c r="D173" s="68"/>
      <c r="E173" s="68"/>
      <c r="F173" s="68"/>
      <c r="G173" s="68"/>
      <c r="H173" s="68"/>
      <c r="I173" s="68"/>
      <c r="J173" s="68"/>
      <c r="K173" s="68"/>
      <c r="L173" s="68"/>
      <c r="M173" s="68"/>
      <c r="N173" s="68"/>
      <c r="O173" s="68"/>
      <c r="P173" s="68"/>
      <c r="Q173" s="68"/>
    </row>
    <row r="174" spans="2:17" x14ac:dyDescent="0.25">
      <c r="B174" s="80"/>
      <c r="C174" s="80"/>
      <c r="D174" s="69"/>
      <c r="E174" s="69"/>
      <c r="F174" s="69"/>
      <c r="G174" s="69"/>
      <c r="H174" s="69"/>
      <c r="I174" s="69"/>
      <c r="J174" s="69"/>
      <c r="K174" s="69"/>
      <c r="L174" s="69"/>
      <c r="M174" s="69"/>
      <c r="N174" s="69"/>
      <c r="O174" s="69"/>
      <c r="P174" s="69"/>
      <c r="Q174" s="69"/>
    </row>
    <row r="175" spans="2:17" x14ac:dyDescent="0.25">
      <c r="B175" s="79"/>
      <c r="C175" s="79"/>
      <c r="D175" s="70"/>
      <c r="E175" s="70"/>
      <c r="F175" s="70"/>
      <c r="G175" s="70"/>
      <c r="H175" s="70"/>
      <c r="I175" s="70"/>
      <c r="J175" s="70"/>
      <c r="K175" s="70"/>
      <c r="L175" s="70"/>
      <c r="M175" s="70"/>
      <c r="N175" s="70"/>
      <c r="O175" s="70"/>
      <c r="P175" s="70"/>
      <c r="Q175" s="70"/>
    </row>
    <row r="176" spans="2:17" x14ac:dyDescent="0.25">
      <c r="B176" s="80"/>
      <c r="C176" s="80"/>
      <c r="D176" s="71"/>
      <c r="E176" s="71"/>
      <c r="F176" s="71"/>
      <c r="G176" s="71"/>
      <c r="H176" s="71"/>
      <c r="I176" s="71"/>
      <c r="J176" s="71"/>
      <c r="K176" s="71"/>
      <c r="L176" s="71"/>
      <c r="M176" s="71"/>
      <c r="N176" s="71"/>
      <c r="O176" s="71"/>
      <c r="P176" s="71"/>
      <c r="Q176" s="71"/>
    </row>
    <row r="177" spans="2:17" x14ac:dyDescent="0.25">
      <c r="B177" s="79"/>
      <c r="C177" s="79"/>
      <c r="D177" s="68"/>
      <c r="E177" s="68"/>
      <c r="F177" s="68"/>
      <c r="G177" s="68"/>
      <c r="H177" s="68"/>
      <c r="I177" s="68"/>
      <c r="J177" s="68"/>
      <c r="K177" s="68"/>
      <c r="L177" s="68"/>
      <c r="M177" s="68"/>
      <c r="N177" s="68"/>
      <c r="O177" s="68"/>
      <c r="P177" s="68"/>
      <c r="Q177" s="68"/>
    </row>
    <row r="178" spans="2:17" x14ac:dyDescent="0.25">
      <c r="B178" s="80"/>
      <c r="C178" s="80"/>
      <c r="D178" s="69"/>
      <c r="E178" s="69"/>
      <c r="F178" s="69"/>
      <c r="G178" s="69"/>
      <c r="H178" s="69"/>
      <c r="I178" s="69"/>
      <c r="J178" s="69"/>
      <c r="K178" s="69"/>
      <c r="L178" s="69"/>
      <c r="M178" s="69"/>
      <c r="N178" s="69"/>
      <c r="O178" s="69"/>
      <c r="P178" s="69"/>
      <c r="Q178" s="69"/>
    </row>
    <row r="179" spans="2:17" x14ac:dyDescent="0.25">
      <c r="B179" s="79"/>
      <c r="C179" s="79"/>
      <c r="D179" s="70"/>
      <c r="E179" s="70"/>
      <c r="F179" s="70"/>
      <c r="G179" s="70"/>
      <c r="H179" s="70"/>
      <c r="I179" s="70"/>
      <c r="J179" s="70"/>
      <c r="K179" s="70"/>
      <c r="L179" s="70"/>
      <c r="M179" s="70"/>
      <c r="N179" s="70"/>
      <c r="O179" s="70"/>
      <c r="P179" s="70"/>
      <c r="Q179" s="70"/>
    </row>
    <row r="180" spans="2:17" x14ac:dyDescent="0.25">
      <c r="B180" s="80"/>
      <c r="C180" s="80"/>
      <c r="D180" s="71"/>
      <c r="E180" s="71"/>
      <c r="F180" s="71"/>
      <c r="G180" s="71"/>
      <c r="H180" s="71"/>
      <c r="I180" s="71"/>
      <c r="J180" s="71"/>
      <c r="K180" s="71"/>
      <c r="L180" s="71"/>
      <c r="M180" s="71"/>
      <c r="N180" s="71"/>
      <c r="O180" s="71"/>
      <c r="P180" s="71"/>
      <c r="Q180" s="71"/>
    </row>
    <row r="181" spans="2:17" x14ac:dyDescent="0.25">
      <c r="B181" s="79"/>
      <c r="C181" s="79"/>
      <c r="D181" s="68"/>
      <c r="E181" s="68"/>
      <c r="F181" s="68"/>
      <c r="G181" s="68"/>
      <c r="H181" s="68"/>
      <c r="I181" s="68"/>
      <c r="J181" s="68"/>
      <c r="K181" s="68"/>
      <c r="L181" s="68"/>
      <c r="M181" s="68"/>
      <c r="N181" s="68"/>
      <c r="O181" s="68"/>
      <c r="P181" s="68"/>
      <c r="Q181" s="68"/>
    </row>
    <row r="182" spans="2:17" x14ac:dyDescent="0.25">
      <c r="B182" s="80"/>
      <c r="C182" s="80"/>
      <c r="D182" s="69"/>
      <c r="E182" s="69"/>
      <c r="F182" s="69"/>
      <c r="G182" s="69"/>
      <c r="H182" s="69"/>
      <c r="I182" s="69"/>
      <c r="J182" s="69"/>
      <c r="K182" s="69"/>
      <c r="L182" s="69"/>
      <c r="M182" s="69"/>
      <c r="N182" s="69"/>
      <c r="O182" s="69"/>
      <c r="P182" s="69"/>
      <c r="Q182" s="69"/>
    </row>
    <row r="191" spans="2:17" x14ac:dyDescent="0.25">
      <c r="B191" s="75"/>
      <c r="C191" s="76"/>
      <c r="D191" s="75"/>
      <c r="E191" s="76"/>
      <c r="F191" s="75"/>
      <c r="G191" s="76"/>
      <c r="H191" s="75"/>
      <c r="I191" s="76"/>
      <c r="J191" s="75"/>
      <c r="K191" s="76"/>
      <c r="L191" s="75"/>
      <c r="M191" s="76"/>
      <c r="N191" s="75"/>
      <c r="O191" s="76"/>
      <c r="P191" s="75"/>
      <c r="Q191" s="76"/>
    </row>
    <row r="192" spans="2:17" x14ac:dyDescent="0.25">
      <c r="B192" s="81"/>
      <c r="C192" s="82"/>
      <c r="D192" s="72"/>
      <c r="E192" s="72"/>
      <c r="F192" s="72"/>
      <c r="G192" s="72"/>
      <c r="H192" s="72"/>
      <c r="I192" s="72"/>
      <c r="J192" s="72"/>
      <c r="K192" s="72"/>
      <c r="L192" s="72"/>
      <c r="M192" s="72"/>
      <c r="N192" s="72"/>
      <c r="O192" s="72"/>
      <c r="P192" s="72"/>
      <c r="Q192" s="72"/>
    </row>
    <row r="193" spans="2:17" x14ac:dyDescent="0.25">
      <c r="B193" s="73"/>
      <c r="C193" s="73"/>
      <c r="D193" s="74"/>
      <c r="E193" s="74"/>
      <c r="F193" s="74"/>
      <c r="G193" s="74"/>
      <c r="H193" s="74"/>
      <c r="I193" s="74"/>
      <c r="J193" s="74"/>
      <c r="K193" s="74"/>
      <c r="L193" s="74"/>
      <c r="M193" s="74"/>
      <c r="N193" s="74"/>
      <c r="O193" s="74"/>
      <c r="P193" s="74"/>
      <c r="Q193" s="74"/>
    </row>
    <row r="194" spans="2:17" x14ac:dyDescent="0.25">
      <c r="B194" s="79"/>
      <c r="C194" s="79"/>
      <c r="D194" s="70"/>
      <c r="E194" s="70"/>
      <c r="F194" s="70"/>
      <c r="G194" s="70"/>
      <c r="H194" s="70"/>
      <c r="I194" s="70"/>
      <c r="J194" s="70"/>
      <c r="K194" s="70"/>
      <c r="L194" s="70"/>
      <c r="M194" s="70"/>
      <c r="N194" s="70"/>
      <c r="O194" s="70"/>
      <c r="P194" s="70"/>
      <c r="Q194" s="70"/>
    </row>
    <row r="195" spans="2:17" x14ac:dyDescent="0.25">
      <c r="B195" s="80"/>
      <c r="C195" s="80"/>
      <c r="D195" s="71"/>
      <c r="E195" s="71"/>
      <c r="F195" s="71"/>
      <c r="G195" s="71"/>
      <c r="H195" s="71"/>
      <c r="I195" s="71"/>
      <c r="J195" s="71"/>
      <c r="K195" s="71"/>
      <c r="L195" s="71"/>
      <c r="M195" s="71"/>
      <c r="N195" s="71"/>
      <c r="O195" s="71"/>
      <c r="P195" s="71"/>
      <c r="Q195" s="71"/>
    </row>
    <row r="196" spans="2:17" x14ac:dyDescent="0.25">
      <c r="B196" s="79"/>
      <c r="C196" s="79"/>
      <c r="D196" s="68"/>
      <c r="E196" s="68"/>
      <c r="F196" s="68"/>
      <c r="G196" s="68"/>
      <c r="H196" s="68"/>
      <c r="I196" s="68"/>
      <c r="J196" s="68"/>
      <c r="K196" s="68"/>
      <c r="L196" s="68"/>
      <c r="M196" s="68"/>
      <c r="N196" s="68"/>
      <c r="O196" s="68"/>
      <c r="P196" s="68"/>
      <c r="Q196" s="68"/>
    </row>
    <row r="197" spans="2:17" x14ac:dyDescent="0.25">
      <c r="B197" s="80"/>
      <c r="C197" s="80"/>
      <c r="D197" s="69"/>
      <c r="E197" s="69"/>
      <c r="F197" s="69"/>
      <c r="G197" s="69"/>
      <c r="H197" s="69"/>
      <c r="I197" s="69"/>
      <c r="J197" s="69"/>
      <c r="K197" s="69"/>
      <c r="L197" s="69"/>
      <c r="M197" s="69"/>
      <c r="N197" s="69"/>
      <c r="O197" s="69"/>
      <c r="P197" s="69"/>
      <c r="Q197" s="69"/>
    </row>
    <row r="198" spans="2:17" x14ac:dyDescent="0.25">
      <c r="B198" s="79"/>
      <c r="C198" s="79"/>
      <c r="D198" s="70"/>
      <c r="E198" s="70"/>
      <c r="F198" s="70"/>
      <c r="G198" s="70"/>
      <c r="H198" s="70"/>
      <c r="I198" s="70"/>
      <c r="J198" s="70"/>
      <c r="K198" s="70"/>
      <c r="L198" s="70"/>
      <c r="M198" s="70"/>
      <c r="N198" s="70"/>
      <c r="O198" s="70"/>
      <c r="P198" s="70"/>
      <c r="Q198" s="70"/>
    </row>
    <row r="199" spans="2:17" x14ac:dyDescent="0.25">
      <c r="B199" s="80"/>
      <c r="C199" s="80"/>
      <c r="D199" s="71"/>
      <c r="E199" s="71"/>
      <c r="F199" s="71"/>
      <c r="G199" s="71"/>
      <c r="H199" s="71"/>
      <c r="I199" s="71"/>
      <c r="J199" s="71"/>
      <c r="K199" s="71"/>
      <c r="L199" s="71"/>
      <c r="M199" s="71"/>
      <c r="N199" s="71"/>
      <c r="O199" s="71"/>
      <c r="P199" s="71"/>
      <c r="Q199" s="71"/>
    </row>
    <row r="200" spans="2:17" x14ac:dyDescent="0.25">
      <c r="B200" s="79"/>
      <c r="C200" s="79"/>
      <c r="D200" s="68"/>
      <c r="E200" s="68"/>
      <c r="F200" s="68"/>
      <c r="G200" s="68"/>
      <c r="H200" s="68"/>
      <c r="I200" s="68"/>
      <c r="J200" s="68"/>
      <c r="K200" s="68"/>
      <c r="L200" s="68"/>
      <c r="M200" s="68"/>
      <c r="N200" s="68"/>
      <c r="O200" s="68"/>
      <c r="P200" s="68"/>
      <c r="Q200" s="68"/>
    </row>
    <row r="201" spans="2:17" x14ac:dyDescent="0.25">
      <c r="B201" s="80"/>
      <c r="C201" s="80"/>
      <c r="D201" s="69"/>
      <c r="E201" s="69"/>
      <c r="F201" s="69"/>
      <c r="G201" s="69"/>
      <c r="H201" s="69"/>
      <c r="I201" s="69"/>
      <c r="J201" s="69"/>
      <c r="K201" s="69"/>
      <c r="L201" s="69"/>
      <c r="M201" s="69"/>
      <c r="N201" s="69"/>
      <c r="O201" s="69"/>
      <c r="P201" s="69"/>
      <c r="Q201" s="69"/>
    </row>
    <row r="202" spans="2:17" x14ac:dyDescent="0.25">
      <c r="B202" s="79"/>
      <c r="C202" s="79"/>
      <c r="D202" s="70"/>
      <c r="E202" s="70"/>
      <c r="F202" s="70"/>
      <c r="G202" s="70"/>
      <c r="H202" s="70"/>
      <c r="I202" s="70"/>
      <c r="J202" s="70"/>
      <c r="K202" s="70"/>
      <c r="L202" s="70"/>
      <c r="M202" s="70"/>
      <c r="N202" s="70"/>
      <c r="O202" s="70"/>
      <c r="P202" s="70"/>
      <c r="Q202" s="70"/>
    </row>
    <row r="203" spans="2:17" x14ac:dyDescent="0.25">
      <c r="B203" s="80"/>
      <c r="C203" s="80"/>
      <c r="D203" s="71"/>
      <c r="E203" s="71"/>
      <c r="F203" s="71"/>
      <c r="G203" s="71"/>
      <c r="H203" s="71"/>
      <c r="I203" s="71"/>
      <c r="J203" s="71"/>
      <c r="K203" s="71"/>
      <c r="L203" s="71"/>
      <c r="M203" s="71"/>
      <c r="N203" s="71"/>
      <c r="O203" s="71"/>
      <c r="P203" s="71"/>
      <c r="Q203" s="71"/>
    </row>
    <row r="204" spans="2:17" x14ac:dyDescent="0.25">
      <c r="B204" s="79"/>
      <c r="C204" s="79"/>
      <c r="D204" s="68"/>
      <c r="E204" s="68"/>
      <c r="F204" s="68"/>
      <c r="G204" s="68"/>
      <c r="H204" s="68"/>
      <c r="I204" s="68"/>
      <c r="J204" s="68"/>
      <c r="K204" s="68"/>
      <c r="L204" s="68"/>
      <c r="M204" s="68"/>
      <c r="N204" s="68"/>
      <c r="O204" s="68"/>
      <c r="P204" s="68"/>
      <c r="Q204" s="68"/>
    </row>
    <row r="205" spans="2:17" x14ac:dyDescent="0.25">
      <c r="B205" s="80"/>
      <c r="C205" s="80"/>
      <c r="D205" s="69"/>
      <c r="E205" s="69"/>
      <c r="F205" s="69"/>
      <c r="G205" s="69"/>
      <c r="H205" s="69"/>
      <c r="I205" s="69"/>
      <c r="J205" s="69"/>
      <c r="K205" s="69"/>
      <c r="L205" s="69"/>
      <c r="M205" s="69"/>
      <c r="N205" s="69"/>
      <c r="O205" s="69"/>
      <c r="P205" s="69"/>
      <c r="Q205" s="69"/>
    </row>
    <row r="206" spans="2:17" x14ac:dyDescent="0.25">
      <c r="B206" s="79"/>
      <c r="C206" s="79"/>
      <c r="D206" s="70"/>
      <c r="E206" s="70"/>
      <c r="F206" s="70"/>
      <c r="G206" s="70"/>
      <c r="H206" s="70"/>
      <c r="I206" s="70"/>
      <c r="J206" s="70"/>
      <c r="K206" s="70"/>
      <c r="L206" s="70"/>
      <c r="M206" s="70"/>
      <c r="N206" s="70"/>
      <c r="O206" s="70"/>
      <c r="P206" s="70"/>
      <c r="Q206" s="70"/>
    </row>
    <row r="207" spans="2:17" x14ac:dyDescent="0.25">
      <c r="B207" s="80"/>
      <c r="C207" s="80"/>
      <c r="D207" s="71"/>
      <c r="E207" s="71"/>
      <c r="F207" s="71"/>
      <c r="G207" s="71"/>
      <c r="H207" s="71"/>
      <c r="I207" s="71"/>
      <c r="J207" s="71"/>
      <c r="K207" s="71"/>
      <c r="L207" s="71"/>
      <c r="M207" s="71"/>
      <c r="N207" s="71"/>
      <c r="O207" s="71"/>
      <c r="P207" s="71"/>
      <c r="Q207" s="71"/>
    </row>
    <row r="208" spans="2:17" x14ac:dyDescent="0.25">
      <c r="B208" s="79"/>
      <c r="C208" s="79"/>
      <c r="D208" s="68"/>
      <c r="E208" s="68"/>
      <c r="F208" s="68"/>
      <c r="G208" s="68"/>
      <c r="H208" s="68"/>
      <c r="I208" s="68"/>
      <c r="J208" s="68"/>
      <c r="K208" s="68"/>
      <c r="L208" s="68"/>
      <c r="M208" s="68"/>
      <c r="N208" s="68"/>
      <c r="O208" s="68"/>
      <c r="P208" s="68"/>
      <c r="Q208" s="68"/>
    </row>
    <row r="209" spans="2:17" x14ac:dyDescent="0.25">
      <c r="B209" s="80"/>
      <c r="C209" s="80"/>
      <c r="D209" s="69"/>
      <c r="E209" s="69"/>
      <c r="F209" s="69"/>
      <c r="G209" s="69"/>
      <c r="H209" s="69"/>
      <c r="I209" s="69"/>
      <c r="J209" s="69"/>
      <c r="K209" s="69"/>
      <c r="L209" s="69"/>
      <c r="M209" s="69"/>
      <c r="N209" s="69"/>
      <c r="O209" s="69"/>
      <c r="P209" s="69"/>
      <c r="Q209" s="69"/>
    </row>
    <row r="218" spans="2:17" x14ac:dyDescent="0.25">
      <c r="B218" s="75"/>
      <c r="C218" s="76"/>
      <c r="D218" s="75"/>
      <c r="E218" s="76"/>
      <c r="F218" s="75"/>
      <c r="G218" s="76"/>
      <c r="H218" s="75"/>
      <c r="I218" s="76"/>
      <c r="J218" s="75"/>
      <c r="K218" s="76"/>
      <c r="L218" s="75"/>
      <c r="M218" s="76"/>
      <c r="N218" s="75"/>
      <c r="O218" s="76"/>
      <c r="P218" s="75"/>
      <c r="Q218" s="76"/>
    </row>
    <row r="219" spans="2:17" x14ac:dyDescent="0.25">
      <c r="B219" s="81"/>
      <c r="C219" s="82"/>
      <c r="D219" s="72"/>
      <c r="E219" s="72"/>
      <c r="F219" s="72"/>
      <c r="G219" s="72"/>
      <c r="H219" s="72"/>
      <c r="I219" s="72"/>
      <c r="J219" s="72"/>
      <c r="K219" s="72"/>
      <c r="L219" s="72"/>
      <c r="M219" s="72"/>
      <c r="N219" s="72"/>
      <c r="O219" s="72"/>
      <c r="P219" s="72"/>
      <c r="Q219" s="72"/>
    </row>
    <row r="220" spans="2:17" x14ac:dyDescent="0.25">
      <c r="B220" s="73"/>
      <c r="C220" s="73"/>
      <c r="D220" s="74"/>
      <c r="E220" s="74"/>
      <c r="F220" s="74"/>
      <c r="G220" s="74"/>
      <c r="H220" s="74"/>
      <c r="I220" s="74"/>
      <c r="J220" s="74"/>
      <c r="K220" s="74"/>
      <c r="L220" s="74"/>
      <c r="M220" s="74"/>
      <c r="N220" s="74"/>
      <c r="O220" s="74"/>
      <c r="P220" s="74"/>
      <c r="Q220" s="74"/>
    </row>
    <row r="221" spans="2:17" x14ac:dyDescent="0.25">
      <c r="B221" s="79"/>
      <c r="C221" s="79"/>
      <c r="D221" s="70"/>
      <c r="E221" s="70"/>
      <c r="F221" s="70"/>
      <c r="G221" s="70"/>
      <c r="H221" s="70"/>
      <c r="I221" s="70"/>
      <c r="J221" s="70"/>
      <c r="K221" s="70"/>
      <c r="L221" s="70"/>
      <c r="M221" s="70"/>
      <c r="N221" s="70"/>
      <c r="O221" s="70"/>
      <c r="P221" s="70"/>
      <c r="Q221" s="70"/>
    </row>
    <row r="222" spans="2:17" x14ac:dyDescent="0.25">
      <c r="B222" s="80"/>
      <c r="C222" s="80"/>
      <c r="D222" s="71"/>
      <c r="E222" s="71"/>
      <c r="F222" s="71"/>
      <c r="G222" s="71"/>
      <c r="H222" s="71"/>
      <c r="I222" s="71"/>
      <c r="J222" s="71"/>
      <c r="K222" s="71"/>
      <c r="L222" s="71"/>
      <c r="M222" s="71"/>
      <c r="N222" s="71"/>
      <c r="O222" s="71"/>
      <c r="P222" s="71"/>
      <c r="Q222" s="71"/>
    </row>
    <row r="223" spans="2:17" x14ac:dyDescent="0.25">
      <c r="B223" s="79"/>
      <c r="C223" s="79"/>
      <c r="D223" s="68"/>
      <c r="E223" s="68"/>
      <c r="F223" s="68"/>
      <c r="G223" s="68"/>
      <c r="H223" s="68"/>
      <c r="I223" s="68"/>
      <c r="J223" s="68"/>
      <c r="K223" s="68"/>
      <c r="L223" s="68"/>
      <c r="M223" s="68"/>
      <c r="N223" s="68"/>
      <c r="O223" s="68"/>
      <c r="P223" s="68"/>
      <c r="Q223" s="68"/>
    </row>
    <row r="224" spans="2:17" x14ac:dyDescent="0.25">
      <c r="B224" s="80"/>
      <c r="C224" s="80"/>
      <c r="D224" s="69"/>
      <c r="E224" s="69"/>
      <c r="F224" s="69"/>
      <c r="G224" s="69"/>
      <c r="H224" s="69"/>
      <c r="I224" s="69"/>
      <c r="J224" s="69"/>
      <c r="K224" s="69"/>
      <c r="L224" s="69"/>
      <c r="M224" s="69"/>
      <c r="N224" s="69"/>
      <c r="O224" s="69"/>
      <c r="P224" s="69"/>
      <c r="Q224" s="69"/>
    </row>
    <row r="225" spans="2:17" x14ac:dyDescent="0.25">
      <c r="B225" s="79"/>
      <c r="C225" s="79"/>
      <c r="D225" s="70"/>
      <c r="E225" s="70"/>
      <c r="F225" s="70"/>
      <c r="G225" s="70"/>
      <c r="H225" s="70"/>
      <c r="I225" s="70"/>
      <c r="J225" s="70"/>
      <c r="K225" s="70"/>
      <c r="L225" s="70"/>
      <c r="M225" s="70"/>
      <c r="N225" s="70"/>
      <c r="O225" s="70"/>
      <c r="P225" s="70"/>
      <c r="Q225" s="70"/>
    </row>
    <row r="226" spans="2:17" x14ac:dyDescent="0.25">
      <c r="B226" s="80"/>
      <c r="C226" s="80"/>
      <c r="D226" s="71"/>
      <c r="E226" s="71"/>
      <c r="F226" s="71"/>
      <c r="G226" s="71"/>
      <c r="H226" s="71"/>
      <c r="I226" s="71"/>
      <c r="J226" s="71"/>
      <c r="K226" s="71"/>
      <c r="L226" s="71"/>
      <c r="M226" s="71"/>
      <c r="N226" s="71"/>
      <c r="O226" s="71"/>
      <c r="P226" s="71"/>
      <c r="Q226" s="71"/>
    </row>
    <row r="227" spans="2:17" x14ac:dyDescent="0.25">
      <c r="B227" s="79"/>
      <c r="C227" s="79"/>
      <c r="D227" s="68"/>
      <c r="E227" s="68"/>
      <c r="F227" s="68"/>
      <c r="G227" s="68"/>
      <c r="H227" s="68"/>
      <c r="I227" s="68"/>
      <c r="J227" s="68"/>
      <c r="K227" s="68"/>
      <c r="L227" s="68"/>
      <c r="M227" s="68"/>
      <c r="N227" s="68"/>
      <c r="O227" s="68"/>
      <c r="P227" s="68"/>
      <c r="Q227" s="68"/>
    </row>
    <row r="228" spans="2:17" x14ac:dyDescent="0.25">
      <c r="B228" s="80"/>
      <c r="C228" s="80"/>
      <c r="D228" s="69"/>
      <c r="E228" s="69"/>
      <c r="F228" s="69"/>
      <c r="G228" s="69"/>
      <c r="H228" s="69"/>
      <c r="I228" s="69"/>
      <c r="J228" s="69"/>
      <c r="K228" s="69"/>
      <c r="L228" s="69"/>
      <c r="M228" s="69"/>
      <c r="N228" s="69"/>
      <c r="O228" s="69"/>
      <c r="P228" s="69"/>
      <c r="Q228" s="69"/>
    </row>
    <row r="229" spans="2:17" x14ac:dyDescent="0.25">
      <c r="B229" s="79"/>
      <c r="C229" s="79"/>
      <c r="D229" s="70"/>
      <c r="E229" s="70"/>
      <c r="F229" s="70"/>
      <c r="G229" s="70"/>
      <c r="H229" s="70"/>
      <c r="I229" s="70"/>
      <c r="J229" s="70"/>
      <c r="K229" s="70"/>
      <c r="L229" s="70"/>
      <c r="M229" s="70"/>
      <c r="N229" s="70"/>
      <c r="O229" s="70"/>
      <c r="P229" s="70"/>
      <c r="Q229" s="70"/>
    </row>
    <row r="230" spans="2:17" x14ac:dyDescent="0.25">
      <c r="B230" s="80"/>
      <c r="C230" s="80"/>
      <c r="D230" s="71"/>
      <c r="E230" s="71"/>
      <c r="F230" s="71"/>
      <c r="G230" s="71"/>
      <c r="H230" s="71"/>
      <c r="I230" s="71"/>
      <c r="J230" s="71"/>
      <c r="K230" s="71"/>
      <c r="L230" s="71"/>
      <c r="M230" s="71"/>
      <c r="N230" s="71"/>
      <c r="O230" s="71"/>
      <c r="P230" s="71"/>
      <c r="Q230" s="71"/>
    </row>
    <row r="231" spans="2:17" x14ac:dyDescent="0.25">
      <c r="B231" s="79"/>
      <c r="C231" s="79"/>
      <c r="D231" s="68"/>
      <c r="E231" s="68"/>
      <c r="F231" s="68"/>
      <c r="G231" s="68"/>
      <c r="H231" s="68"/>
      <c r="I231" s="68"/>
      <c r="J231" s="68"/>
      <c r="K231" s="68"/>
      <c r="L231" s="68"/>
      <c r="M231" s="68"/>
      <c r="N231" s="68"/>
      <c r="O231" s="68"/>
      <c r="P231" s="68"/>
      <c r="Q231" s="68"/>
    </row>
    <row r="232" spans="2:17" x14ac:dyDescent="0.25">
      <c r="B232" s="80"/>
      <c r="C232" s="80"/>
      <c r="D232" s="69"/>
      <c r="E232" s="69"/>
      <c r="F232" s="69"/>
      <c r="G232" s="69"/>
      <c r="H232" s="69"/>
      <c r="I232" s="69"/>
      <c r="J232" s="69"/>
      <c r="K232" s="69"/>
      <c r="L232" s="69"/>
      <c r="M232" s="69"/>
      <c r="N232" s="69"/>
      <c r="O232" s="69"/>
      <c r="P232" s="69"/>
      <c r="Q232" s="69"/>
    </row>
    <row r="233" spans="2:17" x14ac:dyDescent="0.25">
      <c r="B233" s="79"/>
      <c r="C233" s="79"/>
      <c r="D233" s="70"/>
      <c r="E233" s="70"/>
      <c r="F233" s="70"/>
      <c r="G233" s="70"/>
      <c r="H233" s="70"/>
      <c r="I233" s="70"/>
      <c r="J233" s="70"/>
      <c r="K233" s="70"/>
      <c r="L233" s="70"/>
      <c r="M233" s="70"/>
      <c r="N233" s="70"/>
      <c r="O233" s="70"/>
      <c r="P233" s="70"/>
      <c r="Q233" s="70"/>
    </row>
    <row r="234" spans="2:17" x14ac:dyDescent="0.25">
      <c r="B234" s="80"/>
      <c r="C234" s="80"/>
      <c r="D234" s="71"/>
      <c r="E234" s="71"/>
      <c r="F234" s="71"/>
      <c r="G234" s="71"/>
      <c r="H234" s="71"/>
      <c r="I234" s="71"/>
      <c r="J234" s="71"/>
      <c r="K234" s="71"/>
      <c r="L234" s="71"/>
      <c r="M234" s="71"/>
      <c r="N234" s="71"/>
      <c r="O234" s="71"/>
      <c r="P234" s="71"/>
      <c r="Q234" s="71"/>
    </row>
    <row r="235" spans="2:17" x14ac:dyDescent="0.25">
      <c r="B235" s="79"/>
      <c r="C235" s="79"/>
      <c r="D235" s="68"/>
      <c r="E235" s="68"/>
      <c r="F235" s="68"/>
      <c r="G235" s="68"/>
      <c r="H235" s="68"/>
      <c r="I235" s="68"/>
      <c r="J235" s="68"/>
      <c r="K235" s="68"/>
      <c r="L235" s="68"/>
      <c r="M235" s="68"/>
      <c r="N235" s="68"/>
      <c r="O235" s="68"/>
      <c r="P235" s="68"/>
      <c r="Q235" s="68"/>
    </row>
    <row r="236" spans="2:17" x14ac:dyDescent="0.25">
      <c r="B236" s="80"/>
      <c r="C236" s="80"/>
      <c r="D236" s="69"/>
      <c r="E236" s="69"/>
      <c r="F236" s="69"/>
      <c r="G236" s="69"/>
      <c r="H236" s="69"/>
      <c r="I236" s="69"/>
      <c r="J236" s="69"/>
      <c r="K236" s="69"/>
      <c r="L236" s="69"/>
      <c r="M236" s="69"/>
      <c r="N236" s="69"/>
      <c r="O236" s="69"/>
      <c r="P236" s="69"/>
      <c r="Q236" s="69"/>
    </row>
    <row r="245" spans="2:17" x14ac:dyDescent="0.25">
      <c r="B245" s="75"/>
      <c r="C245" s="76"/>
      <c r="D245" s="75"/>
      <c r="E245" s="76"/>
      <c r="F245" s="75"/>
      <c r="G245" s="76"/>
      <c r="H245" s="75"/>
      <c r="I245" s="76"/>
      <c r="J245" s="75"/>
      <c r="K245" s="76"/>
      <c r="L245" s="75"/>
      <c r="M245" s="76"/>
      <c r="N245" s="75"/>
      <c r="O245" s="76"/>
      <c r="P245" s="75"/>
      <c r="Q245" s="76"/>
    </row>
    <row r="246" spans="2:17" x14ac:dyDescent="0.25">
      <c r="B246" s="81"/>
      <c r="C246" s="82"/>
      <c r="D246" s="72"/>
      <c r="E246" s="72"/>
      <c r="F246" s="72"/>
      <c r="G246" s="72"/>
      <c r="H246" s="72"/>
      <c r="I246" s="72"/>
      <c r="J246" s="72"/>
      <c r="K246" s="72"/>
      <c r="L246" s="72"/>
      <c r="M246" s="72"/>
      <c r="N246" s="72"/>
      <c r="O246" s="72"/>
      <c r="P246" s="72"/>
      <c r="Q246" s="72"/>
    </row>
    <row r="247" spans="2:17" x14ac:dyDescent="0.25">
      <c r="B247" s="73"/>
      <c r="C247" s="73"/>
      <c r="D247" s="74"/>
      <c r="E247" s="74"/>
      <c r="F247" s="74"/>
      <c r="G247" s="74"/>
      <c r="H247" s="74"/>
      <c r="I247" s="74"/>
      <c r="J247" s="74"/>
      <c r="K247" s="74"/>
      <c r="L247" s="74"/>
      <c r="M247" s="74"/>
      <c r="N247" s="74"/>
      <c r="O247" s="74"/>
      <c r="P247" s="74"/>
      <c r="Q247" s="74"/>
    </row>
    <row r="248" spans="2:17" x14ac:dyDescent="0.25">
      <c r="B248" s="79"/>
      <c r="C248" s="79"/>
      <c r="D248" s="70"/>
      <c r="E248" s="70"/>
      <c r="F248" s="70"/>
      <c r="G248" s="70"/>
      <c r="H248" s="70"/>
      <c r="I248" s="70"/>
      <c r="J248" s="70"/>
      <c r="K248" s="70"/>
      <c r="L248" s="70"/>
      <c r="M248" s="70"/>
      <c r="N248" s="70"/>
      <c r="O248" s="70"/>
      <c r="P248" s="70"/>
      <c r="Q248" s="70"/>
    </row>
    <row r="249" spans="2:17" x14ac:dyDescent="0.25">
      <c r="B249" s="80"/>
      <c r="C249" s="80"/>
      <c r="D249" s="71"/>
      <c r="E249" s="71"/>
      <c r="F249" s="71"/>
      <c r="G249" s="71"/>
      <c r="H249" s="71"/>
      <c r="I249" s="71"/>
      <c r="J249" s="71"/>
      <c r="K249" s="71"/>
      <c r="L249" s="71"/>
      <c r="M249" s="71"/>
      <c r="N249" s="71"/>
      <c r="O249" s="71"/>
      <c r="P249" s="71"/>
      <c r="Q249" s="71"/>
    </row>
    <row r="250" spans="2:17" x14ac:dyDescent="0.25">
      <c r="B250" s="79"/>
      <c r="C250" s="79"/>
      <c r="D250" s="68"/>
      <c r="E250" s="68"/>
      <c r="F250" s="68"/>
      <c r="G250" s="68"/>
      <c r="H250" s="68"/>
      <c r="I250" s="68"/>
      <c r="J250" s="68"/>
      <c r="K250" s="68"/>
      <c r="L250" s="68"/>
      <c r="M250" s="68"/>
      <c r="N250" s="68"/>
      <c r="O250" s="68"/>
      <c r="P250" s="68"/>
      <c r="Q250" s="68"/>
    </row>
    <row r="251" spans="2:17" x14ac:dyDescent="0.25">
      <c r="B251" s="80"/>
      <c r="C251" s="80"/>
      <c r="D251" s="69"/>
      <c r="E251" s="69"/>
      <c r="F251" s="69"/>
      <c r="G251" s="69"/>
      <c r="H251" s="69"/>
      <c r="I251" s="69"/>
      <c r="J251" s="69"/>
      <c r="K251" s="69"/>
      <c r="L251" s="69"/>
      <c r="M251" s="69"/>
      <c r="N251" s="69"/>
      <c r="O251" s="69"/>
      <c r="P251" s="69"/>
      <c r="Q251" s="69"/>
    </row>
    <row r="252" spans="2:17" x14ac:dyDescent="0.25">
      <c r="B252" s="79"/>
      <c r="C252" s="79"/>
      <c r="D252" s="70"/>
      <c r="E252" s="70"/>
      <c r="F252" s="70"/>
      <c r="G252" s="70"/>
      <c r="H252" s="70"/>
      <c r="I252" s="70"/>
      <c r="J252" s="70"/>
      <c r="K252" s="70"/>
      <c r="L252" s="70"/>
      <c r="M252" s="70"/>
      <c r="N252" s="70"/>
      <c r="O252" s="70"/>
      <c r="P252" s="70"/>
      <c r="Q252" s="70"/>
    </row>
    <row r="253" spans="2:17" x14ac:dyDescent="0.25">
      <c r="B253" s="80"/>
      <c r="C253" s="80"/>
      <c r="D253" s="71"/>
      <c r="E253" s="71"/>
      <c r="F253" s="71"/>
      <c r="G253" s="71"/>
      <c r="H253" s="71"/>
      <c r="I253" s="71"/>
      <c r="J253" s="71"/>
      <c r="K253" s="71"/>
      <c r="L253" s="71"/>
      <c r="M253" s="71"/>
      <c r="N253" s="71"/>
      <c r="O253" s="71"/>
      <c r="P253" s="71"/>
      <c r="Q253" s="71"/>
    </row>
    <row r="254" spans="2:17" x14ac:dyDescent="0.25">
      <c r="B254" s="79"/>
      <c r="C254" s="79"/>
      <c r="D254" s="68"/>
      <c r="E254" s="68"/>
      <c r="F254" s="68"/>
      <c r="G254" s="68"/>
      <c r="H254" s="68"/>
      <c r="I254" s="68"/>
      <c r="J254" s="68"/>
      <c r="K254" s="68"/>
      <c r="L254" s="68"/>
      <c r="M254" s="68"/>
      <c r="N254" s="68"/>
      <c r="O254" s="68"/>
      <c r="P254" s="68"/>
      <c r="Q254" s="68"/>
    </row>
    <row r="255" spans="2:17" x14ac:dyDescent="0.25">
      <c r="B255" s="80"/>
      <c r="C255" s="80"/>
      <c r="D255" s="69"/>
      <c r="E255" s="69"/>
      <c r="F255" s="69"/>
      <c r="G255" s="69"/>
      <c r="H255" s="69"/>
      <c r="I255" s="69"/>
      <c r="J255" s="69"/>
      <c r="K255" s="69"/>
      <c r="L255" s="69"/>
      <c r="M255" s="69"/>
      <c r="N255" s="69"/>
      <c r="O255" s="69"/>
      <c r="P255" s="69"/>
      <c r="Q255" s="69"/>
    </row>
    <row r="256" spans="2:17" x14ac:dyDescent="0.25">
      <c r="B256" s="79"/>
      <c r="C256" s="79"/>
      <c r="D256" s="70"/>
      <c r="E256" s="70"/>
      <c r="F256" s="70"/>
      <c r="G256" s="70"/>
      <c r="H256" s="70"/>
      <c r="I256" s="70"/>
      <c r="J256" s="70"/>
      <c r="K256" s="70"/>
      <c r="L256" s="70"/>
      <c r="M256" s="70"/>
      <c r="N256" s="70"/>
      <c r="O256" s="70"/>
      <c r="P256" s="70"/>
      <c r="Q256" s="70"/>
    </row>
    <row r="257" spans="2:17" x14ac:dyDescent="0.25">
      <c r="B257" s="80"/>
      <c r="C257" s="80"/>
      <c r="D257" s="71"/>
      <c r="E257" s="71"/>
      <c r="F257" s="71"/>
      <c r="G257" s="71"/>
      <c r="H257" s="71"/>
      <c r="I257" s="71"/>
      <c r="J257" s="71"/>
      <c r="K257" s="71"/>
      <c r="L257" s="71"/>
      <c r="M257" s="71"/>
      <c r="N257" s="71"/>
      <c r="O257" s="71"/>
      <c r="P257" s="71"/>
      <c r="Q257" s="71"/>
    </row>
    <row r="258" spans="2:17" x14ac:dyDescent="0.25">
      <c r="B258" s="79"/>
      <c r="C258" s="79"/>
      <c r="D258" s="68"/>
      <c r="E258" s="68"/>
      <c r="F258" s="68"/>
      <c r="G258" s="68"/>
      <c r="H258" s="68"/>
      <c r="I258" s="68"/>
      <c r="J258" s="68"/>
      <c r="K258" s="68"/>
      <c r="L258" s="68"/>
      <c r="M258" s="68"/>
      <c r="N258" s="68"/>
      <c r="O258" s="68"/>
      <c r="P258" s="68"/>
      <c r="Q258" s="68"/>
    </row>
    <row r="259" spans="2:17" x14ac:dyDescent="0.25">
      <c r="B259" s="80"/>
      <c r="C259" s="80"/>
      <c r="D259" s="69"/>
      <c r="E259" s="69"/>
      <c r="F259" s="69"/>
      <c r="G259" s="69"/>
      <c r="H259" s="69"/>
      <c r="I259" s="69"/>
      <c r="J259" s="69"/>
      <c r="K259" s="69"/>
      <c r="L259" s="69"/>
      <c r="M259" s="69"/>
      <c r="N259" s="69"/>
      <c r="O259" s="69"/>
      <c r="P259" s="69"/>
      <c r="Q259" s="69"/>
    </row>
    <row r="260" spans="2:17" x14ac:dyDescent="0.25">
      <c r="B260" s="79"/>
      <c r="C260" s="79"/>
      <c r="D260" s="70"/>
      <c r="E260" s="70"/>
      <c r="F260" s="70"/>
      <c r="G260" s="70"/>
      <c r="H260" s="70"/>
      <c r="I260" s="70"/>
      <c r="J260" s="70"/>
      <c r="K260" s="70"/>
      <c r="L260" s="70"/>
      <c r="M260" s="70"/>
      <c r="N260" s="70"/>
      <c r="O260" s="70"/>
      <c r="P260" s="70"/>
      <c r="Q260" s="70"/>
    </row>
    <row r="261" spans="2:17" x14ac:dyDescent="0.25">
      <c r="B261" s="80"/>
      <c r="C261" s="80"/>
      <c r="D261" s="71"/>
      <c r="E261" s="71"/>
      <c r="F261" s="71"/>
      <c r="G261" s="71"/>
      <c r="H261" s="71"/>
      <c r="I261" s="71"/>
      <c r="J261" s="71"/>
      <c r="K261" s="71"/>
      <c r="L261" s="71"/>
      <c r="M261" s="71"/>
      <c r="N261" s="71"/>
      <c r="O261" s="71"/>
      <c r="P261" s="71"/>
      <c r="Q261" s="71"/>
    </row>
    <row r="262" spans="2:17" x14ac:dyDescent="0.25">
      <c r="B262" s="79"/>
      <c r="C262" s="79"/>
      <c r="D262" s="68"/>
      <c r="E262" s="68"/>
      <c r="F262" s="68"/>
      <c r="G262" s="68"/>
      <c r="H262" s="68"/>
      <c r="I262" s="68"/>
      <c r="J262" s="68"/>
      <c r="K262" s="68"/>
      <c r="L262" s="68"/>
      <c r="M262" s="68"/>
      <c r="N262" s="68"/>
      <c r="O262" s="68"/>
      <c r="P262" s="68"/>
      <c r="Q262" s="68"/>
    </row>
    <row r="263" spans="2:17" x14ac:dyDescent="0.25">
      <c r="B263" s="80"/>
      <c r="C263" s="80"/>
      <c r="D263" s="69"/>
      <c r="E263" s="69"/>
      <c r="F263" s="69"/>
      <c r="G263" s="69"/>
      <c r="H263" s="69"/>
      <c r="I263" s="69"/>
      <c r="J263" s="69"/>
      <c r="K263" s="69"/>
      <c r="L263" s="69"/>
      <c r="M263" s="69"/>
      <c r="N263" s="69"/>
      <c r="O263" s="69"/>
      <c r="P263" s="69"/>
      <c r="Q263" s="69"/>
    </row>
    <row r="272" spans="2:17" x14ac:dyDescent="0.25">
      <c r="B272" s="75"/>
      <c r="C272" s="76"/>
      <c r="D272" s="75"/>
      <c r="E272" s="76"/>
      <c r="F272" s="75"/>
      <c r="G272" s="76"/>
      <c r="H272" s="75"/>
      <c r="I272" s="76"/>
      <c r="J272" s="75"/>
      <c r="K272" s="76"/>
      <c r="L272" s="75"/>
      <c r="M272" s="76"/>
      <c r="N272" s="75"/>
      <c r="O272" s="76"/>
      <c r="P272" s="75"/>
      <c r="Q272" s="76"/>
    </row>
    <row r="273" spans="2:17" x14ac:dyDescent="0.25">
      <c r="B273" s="81"/>
      <c r="C273" s="82"/>
      <c r="D273" s="72"/>
      <c r="E273" s="72"/>
      <c r="F273" s="72"/>
      <c r="G273" s="72"/>
      <c r="H273" s="72"/>
      <c r="I273" s="72"/>
      <c r="J273" s="72"/>
      <c r="K273" s="72"/>
      <c r="L273" s="72"/>
      <c r="M273" s="72"/>
      <c r="N273" s="72"/>
      <c r="O273" s="72"/>
      <c r="P273" s="72"/>
      <c r="Q273" s="72"/>
    </row>
    <row r="274" spans="2:17" x14ac:dyDescent="0.25">
      <c r="B274" s="73"/>
      <c r="C274" s="73"/>
      <c r="D274" s="74"/>
      <c r="E274" s="74"/>
      <c r="F274" s="74"/>
      <c r="G274" s="74"/>
      <c r="H274" s="74"/>
      <c r="I274" s="74"/>
      <c r="J274" s="74"/>
      <c r="K274" s="74"/>
      <c r="L274" s="74"/>
      <c r="M274" s="74"/>
      <c r="N274" s="74"/>
      <c r="O274" s="74"/>
      <c r="P274" s="74"/>
      <c r="Q274" s="74"/>
    </row>
    <row r="275" spans="2:17" x14ac:dyDescent="0.25">
      <c r="B275" s="79"/>
      <c r="C275" s="79"/>
      <c r="D275" s="70"/>
      <c r="E275" s="70"/>
      <c r="F275" s="70"/>
      <c r="G275" s="70"/>
      <c r="H275" s="70"/>
      <c r="I275" s="70"/>
      <c r="J275" s="70"/>
      <c r="K275" s="70"/>
      <c r="L275" s="70"/>
      <c r="M275" s="70"/>
      <c r="N275" s="70"/>
      <c r="O275" s="70"/>
      <c r="P275" s="70"/>
      <c r="Q275" s="70"/>
    </row>
    <row r="276" spans="2:17" x14ac:dyDescent="0.25">
      <c r="B276" s="80"/>
      <c r="C276" s="80"/>
      <c r="D276" s="71"/>
      <c r="E276" s="71"/>
      <c r="F276" s="71"/>
      <c r="G276" s="71"/>
      <c r="H276" s="71"/>
      <c r="I276" s="71"/>
      <c r="J276" s="71"/>
      <c r="K276" s="71"/>
      <c r="L276" s="71"/>
      <c r="M276" s="71"/>
      <c r="N276" s="71"/>
      <c r="O276" s="71"/>
      <c r="P276" s="71"/>
      <c r="Q276" s="71"/>
    </row>
    <row r="277" spans="2:17" x14ac:dyDescent="0.25">
      <c r="B277" s="79"/>
      <c r="C277" s="79"/>
      <c r="D277" s="68"/>
      <c r="E277" s="68"/>
      <c r="F277" s="68"/>
      <c r="G277" s="68"/>
      <c r="H277" s="68"/>
      <c r="I277" s="68"/>
      <c r="J277" s="68"/>
      <c r="K277" s="68"/>
      <c r="L277" s="68"/>
      <c r="M277" s="68"/>
      <c r="N277" s="68"/>
      <c r="O277" s="68"/>
      <c r="P277" s="68"/>
      <c r="Q277" s="68"/>
    </row>
    <row r="278" spans="2:17" x14ac:dyDescent="0.25">
      <c r="B278" s="80"/>
      <c r="C278" s="80"/>
      <c r="D278" s="69"/>
      <c r="E278" s="69"/>
      <c r="F278" s="69"/>
      <c r="G278" s="69"/>
      <c r="H278" s="69"/>
      <c r="I278" s="69"/>
      <c r="J278" s="69"/>
      <c r="K278" s="69"/>
      <c r="L278" s="69"/>
      <c r="M278" s="69"/>
      <c r="N278" s="69"/>
      <c r="O278" s="69"/>
      <c r="P278" s="69"/>
      <c r="Q278" s="69"/>
    </row>
    <row r="279" spans="2:17" x14ac:dyDescent="0.25">
      <c r="B279" s="79"/>
      <c r="C279" s="79"/>
      <c r="D279" s="70"/>
      <c r="E279" s="70"/>
      <c r="F279" s="70"/>
      <c r="G279" s="70"/>
      <c r="H279" s="70"/>
      <c r="I279" s="70"/>
      <c r="J279" s="70"/>
      <c r="K279" s="70"/>
      <c r="L279" s="70"/>
      <c r="M279" s="70"/>
      <c r="N279" s="70"/>
      <c r="O279" s="70"/>
      <c r="P279" s="70"/>
      <c r="Q279" s="70"/>
    </row>
    <row r="280" spans="2:17" x14ac:dyDescent="0.25">
      <c r="B280" s="80"/>
      <c r="C280" s="80"/>
      <c r="D280" s="71"/>
      <c r="E280" s="71"/>
      <c r="F280" s="71"/>
      <c r="G280" s="71"/>
      <c r="H280" s="71"/>
      <c r="I280" s="71"/>
      <c r="J280" s="71"/>
      <c r="K280" s="71"/>
      <c r="L280" s="71"/>
      <c r="M280" s="71"/>
      <c r="N280" s="71"/>
      <c r="O280" s="71"/>
      <c r="P280" s="71"/>
      <c r="Q280" s="71"/>
    </row>
    <row r="281" spans="2:17" x14ac:dyDescent="0.25">
      <c r="B281" s="79"/>
      <c r="C281" s="79"/>
      <c r="D281" s="68"/>
      <c r="E281" s="68"/>
      <c r="F281" s="68"/>
      <c r="G281" s="68"/>
      <c r="H281" s="68"/>
      <c r="I281" s="68"/>
      <c r="J281" s="68"/>
      <c r="K281" s="68"/>
      <c r="L281" s="68"/>
      <c r="M281" s="68"/>
      <c r="N281" s="68"/>
      <c r="O281" s="68"/>
      <c r="P281" s="68"/>
      <c r="Q281" s="68"/>
    </row>
    <row r="282" spans="2:17" x14ac:dyDescent="0.25">
      <c r="B282" s="80"/>
      <c r="C282" s="80"/>
      <c r="D282" s="69"/>
      <c r="E282" s="69"/>
      <c r="F282" s="69"/>
      <c r="G282" s="69"/>
      <c r="H282" s="69"/>
      <c r="I282" s="69"/>
      <c r="J282" s="69"/>
      <c r="K282" s="69"/>
      <c r="L282" s="69"/>
      <c r="M282" s="69"/>
      <c r="N282" s="69"/>
      <c r="O282" s="69"/>
      <c r="P282" s="69"/>
      <c r="Q282" s="69"/>
    </row>
    <row r="283" spans="2:17" x14ac:dyDescent="0.25">
      <c r="B283" s="79"/>
      <c r="C283" s="79"/>
      <c r="D283" s="70"/>
      <c r="E283" s="70"/>
      <c r="F283" s="70"/>
      <c r="G283" s="70"/>
      <c r="H283" s="70"/>
      <c r="I283" s="70"/>
      <c r="J283" s="70"/>
      <c r="K283" s="70"/>
      <c r="L283" s="70"/>
      <c r="M283" s="70"/>
      <c r="N283" s="70"/>
      <c r="O283" s="70"/>
      <c r="P283" s="70"/>
      <c r="Q283" s="70"/>
    </row>
    <row r="284" spans="2:17" x14ac:dyDescent="0.25">
      <c r="B284" s="80"/>
      <c r="C284" s="80"/>
      <c r="D284" s="71"/>
      <c r="E284" s="71"/>
      <c r="F284" s="71"/>
      <c r="G284" s="71"/>
      <c r="H284" s="71"/>
      <c r="I284" s="71"/>
      <c r="J284" s="71"/>
      <c r="K284" s="71"/>
      <c r="L284" s="71"/>
      <c r="M284" s="71"/>
      <c r="N284" s="71"/>
      <c r="O284" s="71"/>
      <c r="P284" s="71"/>
      <c r="Q284" s="71"/>
    </row>
    <row r="285" spans="2:17" x14ac:dyDescent="0.25">
      <c r="B285" s="79"/>
      <c r="C285" s="79"/>
      <c r="D285" s="68"/>
      <c r="E285" s="68"/>
      <c r="F285" s="68"/>
      <c r="G285" s="68"/>
      <c r="H285" s="68"/>
      <c r="I285" s="68"/>
      <c r="J285" s="68"/>
      <c r="K285" s="68"/>
      <c r="L285" s="68"/>
      <c r="M285" s="68"/>
      <c r="N285" s="68"/>
      <c r="O285" s="68"/>
      <c r="P285" s="68"/>
      <c r="Q285" s="68"/>
    </row>
    <row r="286" spans="2:17" x14ac:dyDescent="0.25">
      <c r="B286" s="80"/>
      <c r="C286" s="80"/>
      <c r="D286" s="69"/>
      <c r="E286" s="69"/>
      <c r="F286" s="69"/>
      <c r="G286" s="69"/>
      <c r="H286" s="69"/>
      <c r="I286" s="69"/>
      <c r="J286" s="69"/>
      <c r="K286" s="69"/>
      <c r="L286" s="69"/>
      <c r="M286" s="69"/>
      <c r="N286" s="69"/>
      <c r="O286" s="69"/>
      <c r="P286" s="69"/>
      <c r="Q286" s="69"/>
    </row>
    <row r="287" spans="2:17" x14ac:dyDescent="0.25">
      <c r="B287" s="79"/>
      <c r="C287" s="79"/>
      <c r="D287" s="70"/>
      <c r="E287" s="70"/>
      <c r="F287" s="70"/>
      <c r="G287" s="70"/>
      <c r="H287" s="70"/>
      <c r="I287" s="70"/>
      <c r="J287" s="70"/>
      <c r="K287" s="70"/>
      <c r="L287" s="70"/>
      <c r="M287" s="70"/>
      <c r="N287" s="70"/>
      <c r="O287" s="70"/>
      <c r="P287" s="70"/>
      <c r="Q287" s="70"/>
    </row>
    <row r="288" spans="2:17" x14ac:dyDescent="0.25">
      <c r="B288" s="80"/>
      <c r="C288" s="80"/>
      <c r="D288" s="71"/>
      <c r="E288" s="71"/>
      <c r="F288" s="71"/>
      <c r="G288" s="71"/>
      <c r="H288" s="71"/>
      <c r="I288" s="71"/>
      <c r="J288" s="71"/>
      <c r="K288" s="71"/>
      <c r="L288" s="71"/>
      <c r="M288" s="71"/>
      <c r="N288" s="71"/>
      <c r="O288" s="71"/>
      <c r="P288" s="71"/>
      <c r="Q288" s="71"/>
    </row>
    <row r="289" spans="2:17" x14ac:dyDescent="0.25">
      <c r="B289" s="79"/>
      <c r="C289" s="79"/>
      <c r="D289" s="68"/>
      <c r="E289" s="68"/>
      <c r="F289" s="68"/>
      <c r="G289" s="68"/>
      <c r="H289" s="68"/>
      <c r="I289" s="68"/>
      <c r="J289" s="68"/>
      <c r="K289" s="68"/>
      <c r="L289" s="68"/>
      <c r="M289" s="68"/>
      <c r="N289" s="68"/>
      <c r="O289" s="68"/>
      <c r="P289" s="68"/>
      <c r="Q289" s="68"/>
    </row>
    <row r="290" spans="2:17" x14ac:dyDescent="0.25">
      <c r="B290" s="80"/>
      <c r="C290" s="80"/>
      <c r="D290" s="69"/>
      <c r="E290" s="69"/>
      <c r="F290" s="69"/>
      <c r="G290" s="69"/>
      <c r="H290" s="69"/>
      <c r="I290" s="69"/>
      <c r="J290" s="69"/>
      <c r="K290" s="69"/>
      <c r="L290" s="69"/>
      <c r="M290" s="69"/>
      <c r="N290" s="69"/>
      <c r="O290" s="69"/>
      <c r="P290" s="69"/>
      <c r="Q290" s="69"/>
    </row>
    <row r="300" spans="2:17" x14ac:dyDescent="0.25">
      <c r="B300" s="75"/>
      <c r="C300" s="76"/>
      <c r="D300" s="75"/>
      <c r="E300" s="76"/>
      <c r="F300" s="75"/>
      <c r="G300" s="76"/>
      <c r="H300" s="75"/>
      <c r="I300" s="76"/>
      <c r="J300" s="75"/>
      <c r="K300" s="76"/>
      <c r="L300" s="75"/>
      <c r="M300" s="76"/>
      <c r="N300" s="75"/>
      <c r="O300" s="76"/>
      <c r="P300" s="75"/>
      <c r="Q300" s="76"/>
    </row>
    <row r="301" spans="2:17" x14ac:dyDescent="0.25">
      <c r="B301" s="81"/>
      <c r="C301" s="82"/>
      <c r="D301" s="72"/>
      <c r="E301" s="72"/>
      <c r="F301" s="72"/>
      <c r="G301" s="72"/>
      <c r="H301" s="72"/>
      <c r="I301" s="72"/>
      <c r="J301" s="72"/>
      <c r="K301" s="72"/>
      <c r="L301" s="72"/>
      <c r="M301" s="72"/>
      <c r="N301" s="72"/>
      <c r="O301" s="72"/>
      <c r="P301" s="72"/>
      <c r="Q301" s="72"/>
    </row>
    <row r="302" spans="2:17" x14ac:dyDescent="0.25">
      <c r="B302" s="73"/>
      <c r="C302" s="73"/>
      <c r="D302" s="74"/>
      <c r="E302" s="74"/>
      <c r="F302" s="74"/>
      <c r="G302" s="74"/>
      <c r="H302" s="74"/>
      <c r="I302" s="74"/>
      <c r="J302" s="74"/>
      <c r="K302" s="74"/>
      <c r="L302" s="74"/>
      <c r="M302" s="74"/>
      <c r="N302" s="74"/>
      <c r="O302" s="74"/>
      <c r="P302" s="74"/>
      <c r="Q302" s="74"/>
    </row>
    <row r="303" spans="2:17" x14ac:dyDescent="0.25">
      <c r="B303" s="79"/>
      <c r="C303" s="79"/>
      <c r="D303" s="70"/>
      <c r="E303" s="70"/>
      <c r="F303" s="70"/>
      <c r="G303" s="70"/>
      <c r="H303" s="70"/>
      <c r="I303" s="70"/>
      <c r="J303" s="70"/>
      <c r="K303" s="70"/>
      <c r="L303" s="70"/>
      <c r="M303" s="70"/>
      <c r="N303" s="70"/>
      <c r="O303" s="70"/>
      <c r="P303" s="70"/>
      <c r="Q303" s="70"/>
    </row>
    <row r="304" spans="2:17" x14ac:dyDescent="0.25">
      <c r="B304" s="80"/>
      <c r="C304" s="80"/>
      <c r="D304" s="71"/>
      <c r="E304" s="71"/>
      <c r="F304" s="71"/>
      <c r="G304" s="71"/>
      <c r="H304" s="71"/>
      <c r="I304" s="71"/>
      <c r="J304" s="71"/>
      <c r="K304" s="71"/>
      <c r="L304" s="71"/>
      <c r="M304" s="71"/>
      <c r="N304" s="71"/>
      <c r="O304" s="71"/>
      <c r="P304" s="71"/>
      <c r="Q304" s="71"/>
    </row>
    <row r="305" spans="2:17" x14ac:dyDescent="0.25">
      <c r="B305" s="79"/>
      <c r="C305" s="79"/>
      <c r="D305" s="68"/>
      <c r="E305" s="68"/>
      <c r="F305" s="68"/>
      <c r="G305" s="68"/>
      <c r="H305" s="68"/>
      <c r="I305" s="68"/>
      <c r="J305" s="68"/>
      <c r="K305" s="68"/>
      <c r="L305" s="68"/>
      <c r="M305" s="68"/>
      <c r="N305" s="68"/>
      <c r="O305" s="68"/>
      <c r="P305" s="68"/>
      <c r="Q305" s="68"/>
    </row>
    <row r="306" spans="2:17" x14ac:dyDescent="0.25">
      <c r="B306" s="80"/>
      <c r="C306" s="80"/>
      <c r="D306" s="69"/>
      <c r="E306" s="69"/>
      <c r="F306" s="69"/>
      <c r="G306" s="69"/>
      <c r="H306" s="69"/>
      <c r="I306" s="69"/>
      <c r="J306" s="69"/>
      <c r="K306" s="69"/>
      <c r="L306" s="69"/>
      <c r="M306" s="69"/>
      <c r="N306" s="69"/>
      <c r="O306" s="69"/>
      <c r="P306" s="69"/>
      <c r="Q306" s="69"/>
    </row>
    <row r="307" spans="2:17" x14ac:dyDescent="0.25">
      <c r="B307" s="79"/>
      <c r="C307" s="79"/>
      <c r="D307" s="70"/>
      <c r="E307" s="70"/>
      <c r="F307" s="70"/>
      <c r="G307" s="70"/>
      <c r="H307" s="70"/>
      <c r="I307" s="70"/>
      <c r="J307" s="70"/>
      <c r="K307" s="70"/>
      <c r="L307" s="70"/>
      <c r="M307" s="70"/>
      <c r="N307" s="70"/>
      <c r="O307" s="70"/>
      <c r="P307" s="70"/>
      <c r="Q307" s="70"/>
    </row>
    <row r="308" spans="2:17" x14ac:dyDescent="0.25">
      <c r="B308" s="80"/>
      <c r="C308" s="80"/>
      <c r="D308" s="71"/>
      <c r="E308" s="71"/>
      <c r="F308" s="71"/>
      <c r="G308" s="71"/>
      <c r="H308" s="71"/>
      <c r="I308" s="71"/>
      <c r="J308" s="71"/>
      <c r="K308" s="71"/>
      <c r="L308" s="71"/>
      <c r="M308" s="71"/>
      <c r="N308" s="71"/>
      <c r="O308" s="71"/>
      <c r="P308" s="71"/>
      <c r="Q308" s="71"/>
    </row>
    <row r="309" spans="2:17" x14ac:dyDescent="0.25">
      <c r="B309" s="79"/>
      <c r="C309" s="79"/>
      <c r="D309" s="68"/>
      <c r="E309" s="68"/>
      <c r="F309" s="68"/>
      <c r="G309" s="68"/>
      <c r="H309" s="68"/>
      <c r="I309" s="68"/>
      <c r="J309" s="68"/>
      <c r="K309" s="68"/>
      <c r="L309" s="68"/>
      <c r="M309" s="68"/>
      <c r="N309" s="68"/>
      <c r="O309" s="68"/>
      <c r="P309" s="68"/>
      <c r="Q309" s="68"/>
    </row>
    <row r="310" spans="2:17" x14ac:dyDescent="0.25">
      <c r="B310" s="80"/>
      <c r="C310" s="80"/>
      <c r="D310" s="69"/>
      <c r="E310" s="69"/>
      <c r="F310" s="69"/>
      <c r="G310" s="69"/>
      <c r="H310" s="69"/>
      <c r="I310" s="69"/>
      <c r="J310" s="69"/>
      <c r="K310" s="69"/>
      <c r="L310" s="69"/>
      <c r="M310" s="69"/>
      <c r="N310" s="69"/>
      <c r="O310" s="69"/>
      <c r="P310" s="69"/>
      <c r="Q310" s="69"/>
    </row>
    <row r="311" spans="2:17" x14ac:dyDescent="0.25">
      <c r="B311" s="79"/>
      <c r="C311" s="79"/>
      <c r="D311" s="70"/>
      <c r="E311" s="70"/>
      <c r="F311" s="70"/>
      <c r="G311" s="70"/>
      <c r="H311" s="70"/>
      <c r="I311" s="70"/>
      <c r="J311" s="70"/>
      <c r="K311" s="70"/>
      <c r="L311" s="70"/>
      <c r="M311" s="70"/>
      <c r="N311" s="70"/>
      <c r="O311" s="70"/>
      <c r="P311" s="70"/>
      <c r="Q311" s="70"/>
    </row>
    <row r="312" spans="2:17" x14ac:dyDescent="0.25">
      <c r="B312" s="80"/>
      <c r="C312" s="80"/>
      <c r="D312" s="71"/>
      <c r="E312" s="71"/>
      <c r="F312" s="71"/>
      <c r="G312" s="71"/>
      <c r="H312" s="71"/>
      <c r="I312" s="71"/>
      <c r="J312" s="71"/>
      <c r="K312" s="71"/>
      <c r="L312" s="71"/>
      <c r="M312" s="71"/>
      <c r="N312" s="71"/>
      <c r="O312" s="71"/>
      <c r="P312" s="71"/>
      <c r="Q312" s="71"/>
    </row>
    <row r="313" spans="2:17" x14ac:dyDescent="0.25">
      <c r="B313" s="79"/>
      <c r="C313" s="79"/>
      <c r="D313" s="68"/>
      <c r="E313" s="68"/>
      <c r="F313" s="68"/>
      <c r="G313" s="68"/>
      <c r="H313" s="68"/>
      <c r="I313" s="68"/>
      <c r="J313" s="68"/>
      <c r="K313" s="68"/>
      <c r="L313" s="68"/>
      <c r="M313" s="68"/>
      <c r="N313" s="68"/>
      <c r="O313" s="68"/>
      <c r="P313" s="68"/>
      <c r="Q313" s="68"/>
    </row>
    <row r="314" spans="2:17" x14ac:dyDescent="0.25">
      <c r="B314" s="80"/>
      <c r="C314" s="80"/>
      <c r="D314" s="69"/>
      <c r="E314" s="69"/>
      <c r="F314" s="69"/>
      <c r="G314" s="69"/>
      <c r="H314" s="69"/>
      <c r="I314" s="69"/>
      <c r="J314" s="69"/>
      <c r="K314" s="69"/>
      <c r="L314" s="69"/>
      <c r="M314" s="69"/>
      <c r="N314" s="69"/>
      <c r="O314" s="69"/>
      <c r="P314" s="69"/>
      <c r="Q314" s="69"/>
    </row>
    <row r="315" spans="2:17" x14ac:dyDescent="0.25">
      <c r="B315" s="79"/>
      <c r="C315" s="79"/>
      <c r="D315" s="70"/>
      <c r="E315" s="70"/>
      <c r="F315" s="70"/>
      <c r="G315" s="70"/>
      <c r="H315" s="70"/>
      <c r="I315" s="70"/>
      <c r="J315" s="70"/>
      <c r="K315" s="70"/>
      <c r="L315" s="70"/>
      <c r="M315" s="70"/>
      <c r="N315" s="70"/>
      <c r="O315" s="70"/>
      <c r="P315" s="70"/>
      <c r="Q315" s="70"/>
    </row>
    <row r="316" spans="2:17" x14ac:dyDescent="0.25">
      <c r="B316" s="80"/>
      <c r="C316" s="80"/>
      <c r="D316" s="71"/>
      <c r="E316" s="71"/>
      <c r="F316" s="71"/>
      <c r="G316" s="71"/>
      <c r="H316" s="71"/>
      <c r="I316" s="71"/>
      <c r="J316" s="71"/>
      <c r="K316" s="71"/>
      <c r="L316" s="71"/>
      <c r="M316" s="71"/>
      <c r="N316" s="71"/>
      <c r="O316" s="71"/>
      <c r="P316" s="71"/>
      <c r="Q316" s="71"/>
    </row>
    <row r="317" spans="2:17" x14ac:dyDescent="0.25">
      <c r="B317" s="79"/>
      <c r="C317" s="79"/>
      <c r="D317" s="68"/>
      <c r="E317" s="68"/>
      <c r="F317" s="68"/>
      <c r="G317" s="68"/>
      <c r="H317" s="68"/>
      <c r="I317" s="68"/>
      <c r="J317" s="68"/>
      <c r="K317" s="68"/>
      <c r="L317" s="68"/>
      <c r="M317" s="68"/>
      <c r="N317" s="68"/>
      <c r="O317" s="68"/>
      <c r="P317" s="68"/>
      <c r="Q317" s="68"/>
    </row>
    <row r="318" spans="2:17" x14ac:dyDescent="0.25">
      <c r="B318" s="80"/>
      <c r="C318" s="80"/>
      <c r="D318" s="69"/>
      <c r="E318" s="69"/>
      <c r="F318" s="69"/>
      <c r="G318" s="69"/>
      <c r="H318" s="69"/>
      <c r="I318" s="69"/>
      <c r="J318" s="69"/>
      <c r="K318" s="69"/>
      <c r="L318" s="69"/>
      <c r="M318" s="69"/>
      <c r="N318" s="69"/>
      <c r="O318" s="69"/>
      <c r="P318" s="69"/>
      <c r="Q318" s="69"/>
    </row>
    <row r="326" spans="2:17" x14ac:dyDescent="0.25">
      <c r="B326" s="75"/>
      <c r="C326" s="76"/>
      <c r="D326" s="75"/>
      <c r="E326" s="76"/>
      <c r="F326" s="75"/>
      <c r="G326" s="76"/>
      <c r="H326" s="75"/>
      <c r="I326" s="76"/>
      <c r="J326" s="75"/>
      <c r="K326" s="76"/>
      <c r="L326" s="75"/>
      <c r="M326" s="76"/>
      <c r="N326" s="75"/>
      <c r="O326" s="76"/>
      <c r="P326" s="75"/>
      <c r="Q326" s="76"/>
    </row>
    <row r="327" spans="2:17" x14ac:dyDescent="0.25">
      <c r="B327" s="81"/>
      <c r="C327" s="82"/>
      <c r="D327" s="72"/>
      <c r="E327" s="72"/>
      <c r="F327" s="72"/>
      <c r="G327" s="72"/>
      <c r="H327" s="72"/>
      <c r="I327" s="72"/>
      <c r="J327" s="72"/>
      <c r="K327" s="72"/>
      <c r="L327" s="72"/>
      <c r="M327" s="72"/>
      <c r="N327" s="72"/>
      <c r="O327" s="72"/>
      <c r="P327" s="72"/>
      <c r="Q327" s="72"/>
    </row>
    <row r="328" spans="2:17" x14ac:dyDescent="0.25">
      <c r="B328" s="73"/>
      <c r="C328" s="73"/>
      <c r="D328" s="74"/>
      <c r="E328" s="74"/>
      <c r="F328" s="74"/>
      <c r="G328" s="74"/>
      <c r="H328" s="74"/>
      <c r="I328" s="74"/>
      <c r="J328" s="74"/>
      <c r="K328" s="74"/>
      <c r="L328" s="74"/>
      <c r="M328" s="74"/>
      <c r="N328" s="74"/>
      <c r="O328" s="74"/>
      <c r="P328" s="74"/>
      <c r="Q328" s="74"/>
    </row>
    <row r="329" spans="2:17" x14ac:dyDescent="0.25">
      <c r="B329" s="79"/>
      <c r="C329" s="79"/>
      <c r="D329" s="70"/>
      <c r="E329" s="70"/>
      <c r="F329" s="70"/>
      <c r="G329" s="70"/>
      <c r="H329" s="70"/>
      <c r="I329" s="70"/>
      <c r="J329" s="70"/>
      <c r="K329" s="70"/>
      <c r="L329" s="70"/>
      <c r="M329" s="70"/>
      <c r="N329" s="70"/>
      <c r="O329" s="70"/>
      <c r="P329" s="70"/>
      <c r="Q329" s="70"/>
    </row>
    <row r="330" spans="2:17" x14ac:dyDescent="0.25">
      <c r="B330" s="80"/>
      <c r="C330" s="80"/>
      <c r="D330" s="71"/>
      <c r="E330" s="71"/>
      <c r="F330" s="71"/>
      <c r="G330" s="71"/>
      <c r="H330" s="71"/>
      <c r="I330" s="71"/>
      <c r="J330" s="71"/>
      <c r="K330" s="71"/>
      <c r="L330" s="71"/>
      <c r="M330" s="71"/>
      <c r="N330" s="71"/>
      <c r="O330" s="71"/>
      <c r="P330" s="71"/>
      <c r="Q330" s="71"/>
    </row>
    <row r="331" spans="2:17" x14ac:dyDescent="0.25">
      <c r="B331" s="79"/>
      <c r="C331" s="79"/>
      <c r="D331" s="68"/>
      <c r="E331" s="68"/>
      <c r="F331" s="68"/>
      <c r="G331" s="68"/>
      <c r="H331" s="68"/>
      <c r="I331" s="68"/>
      <c r="J331" s="68"/>
      <c r="K331" s="68"/>
      <c r="L331" s="68"/>
      <c r="M331" s="68"/>
      <c r="N331" s="68"/>
      <c r="O331" s="68"/>
      <c r="P331" s="68"/>
      <c r="Q331" s="68"/>
    </row>
    <row r="332" spans="2:17" x14ac:dyDescent="0.25">
      <c r="B332" s="80"/>
      <c r="C332" s="80"/>
      <c r="D332" s="69"/>
      <c r="E332" s="69"/>
      <c r="F332" s="69"/>
      <c r="G332" s="69"/>
      <c r="H332" s="69"/>
      <c r="I332" s="69"/>
      <c r="J332" s="69"/>
      <c r="K332" s="69"/>
      <c r="L332" s="69"/>
      <c r="M332" s="69"/>
      <c r="N332" s="69"/>
      <c r="O332" s="69"/>
      <c r="P332" s="69"/>
      <c r="Q332" s="69"/>
    </row>
    <row r="333" spans="2:17" x14ac:dyDescent="0.25">
      <c r="B333" s="79"/>
      <c r="C333" s="79"/>
      <c r="D333" s="70"/>
      <c r="E333" s="70"/>
      <c r="F333" s="70"/>
      <c r="G333" s="70"/>
      <c r="H333" s="70"/>
      <c r="I333" s="70"/>
      <c r="J333" s="70"/>
      <c r="K333" s="70"/>
      <c r="L333" s="70"/>
      <c r="M333" s="70"/>
      <c r="N333" s="70"/>
      <c r="O333" s="70"/>
      <c r="P333" s="70"/>
      <c r="Q333" s="70"/>
    </row>
    <row r="334" spans="2:17" x14ac:dyDescent="0.25">
      <c r="B334" s="80"/>
      <c r="C334" s="80"/>
      <c r="D334" s="71"/>
      <c r="E334" s="71"/>
      <c r="F334" s="71"/>
      <c r="G334" s="71"/>
      <c r="H334" s="71"/>
      <c r="I334" s="71"/>
      <c r="J334" s="71"/>
      <c r="K334" s="71"/>
      <c r="L334" s="71"/>
      <c r="M334" s="71"/>
      <c r="N334" s="71"/>
      <c r="O334" s="71"/>
      <c r="P334" s="71"/>
      <c r="Q334" s="71"/>
    </row>
    <row r="335" spans="2:17" x14ac:dyDescent="0.25">
      <c r="B335" s="79"/>
      <c r="C335" s="79"/>
      <c r="D335" s="68"/>
      <c r="E335" s="68"/>
      <c r="F335" s="68"/>
      <c r="G335" s="68"/>
      <c r="H335" s="68"/>
      <c r="I335" s="68"/>
      <c r="J335" s="68"/>
      <c r="K335" s="68"/>
      <c r="L335" s="68"/>
      <c r="M335" s="68"/>
      <c r="N335" s="68"/>
      <c r="O335" s="68"/>
      <c r="P335" s="68"/>
      <c r="Q335" s="68"/>
    </row>
    <row r="336" spans="2:17" x14ac:dyDescent="0.25">
      <c r="B336" s="80"/>
      <c r="C336" s="80"/>
      <c r="D336" s="69"/>
      <c r="E336" s="69"/>
      <c r="F336" s="69"/>
      <c r="G336" s="69"/>
      <c r="H336" s="69"/>
      <c r="I336" s="69"/>
      <c r="J336" s="69"/>
      <c r="K336" s="69"/>
      <c r="L336" s="69"/>
      <c r="M336" s="69"/>
      <c r="N336" s="69"/>
      <c r="O336" s="69"/>
      <c r="P336" s="69"/>
      <c r="Q336" s="69"/>
    </row>
    <row r="337" spans="2:17" x14ac:dyDescent="0.25">
      <c r="B337" s="79"/>
      <c r="C337" s="79"/>
      <c r="D337" s="70"/>
      <c r="E337" s="70"/>
      <c r="F337" s="70"/>
      <c r="G337" s="70"/>
      <c r="H337" s="70"/>
      <c r="I337" s="70"/>
      <c r="J337" s="70"/>
      <c r="K337" s="70"/>
      <c r="L337" s="70"/>
      <c r="M337" s="70"/>
      <c r="N337" s="70"/>
      <c r="O337" s="70"/>
      <c r="P337" s="70"/>
      <c r="Q337" s="70"/>
    </row>
    <row r="338" spans="2:17" x14ac:dyDescent="0.25">
      <c r="B338" s="80"/>
      <c r="C338" s="80"/>
      <c r="D338" s="71"/>
      <c r="E338" s="71"/>
      <c r="F338" s="71"/>
      <c r="G338" s="71"/>
      <c r="H338" s="71"/>
      <c r="I338" s="71"/>
      <c r="J338" s="71"/>
      <c r="K338" s="71"/>
      <c r="L338" s="71"/>
      <c r="M338" s="71"/>
      <c r="N338" s="71"/>
      <c r="O338" s="71"/>
      <c r="P338" s="71"/>
      <c r="Q338" s="71"/>
    </row>
    <row r="339" spans="2:17" x14ac:dyDescent="0.25">
      <c r="B339" s="79"/>
      <c r="C339" s="79"/>
      <c r="D339" s="68"/>
      <c r="E339" s="68"/>
      <c r="F339" s="68"/>
      <c r="G339" s="68"/>
      <c r="H339" s="68"/>
      <c r="I339" s="68"/>
      <c r="J339" s="68"/>
      <c r="K339" s="68"/>
      <c r="L339" s="68"/>
      <c r="M339" s="68"/>
      <c r="N339" s="68"/>
      <c r="O339" s="68"/>
      <c r="P339" s="68"/>
      <c r="Q339" s="68"/>
    </row>
    <row r="340" spans="2:17" x14ac:dyDescent="0.25">
      <c r="B340" s="80"/>
      <c r="C340" s="80"/>
      <c r="D340" s="69"/>
      <c r="E340" s="69"/>
      <c r="F340" s="69"/>
      <c r="G340" s="69"/>
      <c r="H340" s="69"/>
      <c r="I340" s="69"/>
      <c r="J340" s="69"/>
      <c r="K340" s="69"/>
      <c r="L340" s="69"/>
      <c r="M340" s="69"/>
      <c r="N340" s="69"/>
      <c r="O340" s="69"/>
      <c r="P340" s="69"/>
      <c r="Q340" s="69"/>
    </row>
    <row r="341" spans="2:17" x14ac:dyDescent="0.25">
      <c r="B341" s="79"/>
      <c r="C341" s="79"/>
      <c r="D341" s="70"/>
      <c r="E341" s="70"/>
      <c r="F341" s="70"/>
      <c r="G341" s="70"/>
      <c r="H341" s="70"/>
      <c r="I341" s="70"/>
      <c r="J341" s="70"/>
      <c r="K341" s="70"/>
      <c r="L341" s="70"/>
      <c r="M341" s="70"/>
      <c r="N341" s="70"/>
      <c r="O341" s="70"/>
      <c r="P341" s="70"/>
      <c r="Q341" s="70"/>
    </row>
    <row r="342" spans="2:17" x14ac:dyDescent="0.25">
      <c r="B342" s="80"/>
      <c r="C342" s="80"/>
      <c r="D342" s="71"/>
      <c r="E342" s="71"/>
      <c r="F342" s="71"/>
      <c r="G342" s="71"/>
      <c r="H342" s="71"/>
      <c r="I342" s="71"/>
      <c r="J342" s="71"/>
      <c r="K342" s="71"/>
      <c r="L342" s="71"/>
      <c r="M342" s="71"/>
      <c r="N342" s="71"/>
      <c r="O342" s="71"/>
      <c r="P342" s="71"/>
      <c r="Q342" s="71"/>
    </row>
    <row r="343" spans="2:17" x14ac:dyDescent="0.25">
      <c r="B343" s="79"/>
      <c r="C343" s="79"/>
      <c r="D343" s="68"/>
      <c r="E343" s="68"/>
      <c r="F343" s="68"/>
      <c r="G343" s="68"/>
      <c r="H343" s="68"/>
      <c r="I343" s="68"/>
      <c r="J343" s="68"/>
      <c r="K343" s="68"/>
      <c r="L343" s="68"/>
      <c r="M343" s="68"/>
      <c r="N343" s="68"/>
      <c r="O343" s="68"/>
      <c r="P343" s="68"/>
      <c r="Q343" s="68"/>
    </row>
    <row r="344" spans="2:17" x14ac:dyDescent="0.25">
      <c r="B344" s="80"/>
      <c r="C344" s="80"/>
      <c r="D344" s="69"/>
      <c r="E344" s="69"/>
      <c r="F344" s="69"/>
      <c r="G344" s="69"/>
      <c r="H344" s="69"/>
      <c r="I344" s="69"/>
      <c r="J344" s="69"/>
      <c r="K344" s="69"/>
      <c r="L344" s="69"/>
      <c r="M344" s="69"/>
      <c r="N344" s="69"/>
      <c r="O344" s="69"/>
      <c r="P344" s="69"/>
      <c r="Q344" s="69"/>
    </row>
    <row r="353" spans="2:17" x14ac:dyDescent="0.25">
      <c r="B353" s="75"/>
      <c r="C353" s="76"/>
      <c r="D353" s="75"/>
      <c r="E353" s="76"/>
      <c r="F353" s="75"/>
      <c r="G353" s="76"/>
      <c r="H353" s="75"/>
      <c r="I353" s="76"/>
      <c r="J353" s="75"/>
      <c r="K353" s="76"/>
      <c r="L353" s="75"/>
      <c r="M353" s="76"/>
      <c r="N353" s="75"/>
      <c r="O353" s="76"/>
      <c r="P353" s="75"/>
      <c r="Q353" s="76"/>
    </row>
    <row r="354" spans="2:17" x14ac:dyDescent="0.25">
      <c r="B354" s="81"/>
      <c r="C354" s="82"/>
      <c r="D354" s="72"/>
      <c r="E354" s="72"/>
      <c r="F354" s="72"/>
      <c r="G354" s="72"/>
      <c r="H354" s="72"/>
      <c r="I354" s="72"/>
      <c r="J354" s="72"/>
      <c r="K354" s="72"/>
      <c r="L354" s="72"/>
      <c r="M354" s="72"/>
      <c r="N354" s="72"/>
      <c r="O354" s="72"/>
      <c r="P354" s="72"/>
      <c r="Q354" s="72"/>
    </row>
    <row r="355" spans="2:17" x14ac:dyDescent="0.25">
      <c r="B355" s="73"/>
      <c r="C355" s="73"/>
      <c r="D355" s="74"/>
      <c r="E355" s="74"/>
      <c r="F355" s="74"/>
      <c r="G355" s="74"/>
      <c r="H355" s="74"/>
      <c r="I355" s="74"/>
      <c r="J355" s="74"/>
      <c r="K355" s="74"/>
      <c r="L355" s="74"/>
      <c r="M355" s="74"/>
      <c r="N355" s="74"/>
      <c r="O355" s="74"/>
      <c r="P355" s="74"/>
      <c r="Q355" s="74"/>
    </row>
    <row r="356" spans="2:17" x14ac:dyDescent="0.25">
      <c r="B356" s="79"/>
      <c r="C356" s="79"/>
      <c r="D356" s="70"/>
      <c r="E356" s="70"/>
      <c r="F356" s="70"/>
      <c r="G356" s="70"/>
      <c r="H356" s="70"/>
      <c r="I356" s="70"/>
      <c r="J356" s="70"/>
      <c r="K356" s="70"/>
      <c r="L356" s="70"/>
      <c r="M356" s="70"/>
      <c r="N356" s="70"/>
      <c r="O356" s="70"/>
      <c r="P356" s="70"/>
      <c r="Q356" s="70"/>
    </row>
    <row r="357" spans="2:17" x14ac:dyDescent="0.25">
      <c r="B357" s="80"/>
      <c r="C357" s="80"/>
      <c r="D357" s="71"/>
      <c r="E357" s="71"/>
      <c r="F357" s="71"/>
      <c r="G357" s="71"/>
      <c r="H357" s="71"/>
      <c r="I357" s="71"/>
      <c r="J357" s="71"/>
      <c r="K357" s="71"/>
      <c r="L357" s="71"/>
      <c r="M357" s="71"/>
      <c r="N357" s="71"/>
      <c r="O357" s="71"/>
      <c r="P357" s="71"/>
      <c r="Q357" s="71"/>
    </row>
    <row r="358" spans="2:17" x14ac:dyDescent="0.25">
      <c r="B358" s="79"/>
      <c r="C358" s="79"/>
      <c r="D358" s="68"/>
      <c r="E358" s="68"/>
      <c r="F358" s="68"/>
      <c r="G358" s="68"/>
      <c r="H358" s="68"/>
      <c r="I358" s="68"/>
      <c r="J358" s="68"/>
      <c r="K358" s="68"/>
      <c r="L358" s="68"/>
      <c r="M358" s="68"/>
      <c r="N358" s="68"/>
      <c r="O358" s="68"/>
      <c r="P358" s="68"/>
      <c r="Q358" s="68"/>
    </row>
    <row r="359" spans="2:17" x14ac:dyDescent="0.25">
      <c r="B359" s="80"/>
      <c r="C359" s="80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</row>
    <row r="360" spans="2:17" x14ac:dyDescent="0.25">
      <c r="B360" s="79"/>
      <c r="C360" s="79"/>
      <c r="D360" s="70"/>
      <c r="E360" s="70"/>
      <c r="F360" s="70"/>
      <c r="G360" s="70"/>
      <c r="H360" s="70"/>
      <c r="I360" s="70"/>
      <c r="J360" s="70"/>
      <c r="K360" s="70"/>
      <c r="L360" s="70"/>
      <c r="M360" s="70"/>
      <c r="N360" s="70"/>
      <c r="O360" s="70"/>
      <c r="P360" s="70"/>
      <c r="Q360" s="70"/>
    </row>
    <row r="361" spans="2:17" x14ac:dyDescent="0.25">
      <c r="B361" s="80"/>
      <c r="C361" s="80"/>
      <c r="D361" s="71"/>
      <c r="E361" s="71"/>
      <c r="F361" s="71"/>
      <c r="G361" s="71"/>
      <c r="H361" s="71"/>
      <c r="I361" s="71"/>
      <c r="J361" s="71"/>
      <c r="K361" s="71"/>
      <c r="L361" s="71"/>
      <c r="M361" s="71"/>
      <c r="N361" s="71"/>
      <c r="O361" s="71"/>
      <c r="P361" s="71"/>
      <c r="Q361" s="71"/>
    </row>
    <row r="362" spans="2:17" x14ac:dyDescent="0.25">
      <c r="B362" s="79"/>
      <c r="C362" s="79"/>
      <c r="D362" s="68"/>
      <c r="E362" s="68"/>
      <c r="F362" s="68"/>
      <c r="G362" s="68"/>
      <c r="H362" s="68"/>
      <c r="I362" s="68"/>
      <c r="J362" s="68"/>
      <c r="K362" s="68"/>
      <c r="L362" s="68"/>
      <c r="M362" s="68"/>
      <c r="N362" s="68"/>
      <c r="O362" s="68"/>
      <c r="P362" s="68"/>
      <c r="Q362" s="68"/>
    </row>
    <row r="363" spans="2:17" x14ac:dyDescent="0.25">
      <c r="B363" s="80"/>
      <c r="C363" s="80"/>
      <c r="D363" s="69"/>
      <c r="E363" s="69"/>
      <c r="F363" s="69"/>
      <c r="G363" s="69"/>
      <c r="H363" s="69"/>
      <c r="I363" s="69"/>
      <c r="J363" s="69"/>
      <c r="K363" s="69"/>
      <c r="L363" s="69"/>
      <c r="M363" s="69"/>
      <c r="N363" s="69"/>
      <c r="O363" s="69"/>
      <c r="P363" s="69"/>
      <c r="Q363" s="69"/>
    </row>
    <row r="364" spans="2:17" x14ac:dyDescent="0.25">
      <c r="B364" s="79"/>
      <c r="C364" s="79"/>
      <c r="D364" s="70"/>
      <c r="E364" s="70"/>
      <c r="F364" s="70"/>
      <c r="G364" s="70"/>
      <c r="H364" s="70"/>
      <c r="I364" s="70"/>
      <c r="J364" s="70"/>
      <c r="K364" s="70"/>
      <c r="L364" s="70"/>
      <c r="M364" s="70"/>
      <c r="N364" s="70"/>
      <c r="O364" s="70"/>
      <c r="P364" s="70"/>
      <c r="Q364" s="70"/>
    </row>
    <row r="365" spans="2:17" x14ac:dyDescent="0.25">
      <c r="B365" s="80"/>
      <c r="C365" s="80"/>
      <c r="D365" s="71"/>
      <c r="E365" s="71"/>
      <c r="F365" s="71"/>
      <c r="G365" s="71"/>
      <c r="H365" s="71"/>
      <c r="I365" s="71"/>
      <c r="J365" s="71"/>
      <c r="K365" s="71"/>
      <c r="L365" s="71"/>
      <c r="M365" s="71"/>
      <c r="N365" s="71"/>
      <c r="O365" s="71"/>
      <c r="P365" s="71"/>
      <c r="Q365" s="71"/>
    </row>
    <row r="366" spans="2:17" x14ac:dyDescent="0.25">
      <c r="B366" s="79"/>
      <c r="C366" s="79"/>
      <c r="D366" s="68"/>
      <c r="E366" s="68"/>
      <c r="F366" s="68"/>
      <c r="G366" s="68"/>
      <c r="H366" s="68"/>
      <c r="I366" s="68"/>
      <c r="J366" s="68"/>
      <c r="K366" s="68"/>
      <c r="L366" s="68"/>
      <c r="M366" s="68"/>
      <c r="N366" s="68"/>
      <c r="O366" s="68"/>
      <c r="P366" s="68"/>
      <c r="Q366" s="68"/>
    </row>
    <row r="367" spans="2:17" x14ac:dyDescent="0.25">
      <c r="B367" s="80"/>
      <c r="C367" s="80"/>
      <c r="D367" s="69"/>
      <c r="E367" s="69"/>
      <c r="F367" s="69"/>
      <c r="G367" s="69"/>
      <c r="H367" s="69"/>
      <c r="I367" s="69"/>
      <c r="J367" s="69"/>
      <c r="K367" s="69"/>
      <c r="L367" s="69"/>
      <c r="M367" s="69"/>
      <c r="N367" s="69"/>
      <c r="O367" s="69"/>
      <c r="P367" s="69"/>
      <c r="Q367" s="69"/>
    </row>
    <row r="368" spans="2:17" x14ac:dyDescent="0.25">
      <c r="B368" s="79"/>
      <c r="C368" s="79"/>
      <c r="D368" s="70"/>
      <c r="E368" s="70"/>
      <c r="F368" s="70"/>
      <c r="G368" s="70"/>
      <c r="H368" s="70"/>
      <c r="I368" s="70"/>
      <c r="J368" s="70"/>
      <c r="K368" s="70"/>
      <c r="L368" s="70"/>
      <c r="M368" s="70"/>
      <c r="N368" s="70"/>
      <c r="O368" s="70"/>
      <c r="P368" s="70"/>
      <c r="Q368" s="70"/>
    </row>
    <row r="369" spans="2:17" x14ac:dyDescent="0.25">
      <c r="B369" s="80"/>
      <c r="C369" s="80"/>
      <c r="D369" s="71"/>
      <c r="E369" s="71"/>
      <c r="F369" s="71"/>
      <c r="G369" s="71"/>
      <c r="H369" s="71"/>
      <c r="I369" s="71"/>
      <c r="J369" s="71"/>
      <c r="K369" s="71"/>
      <c r="L369" s="71"/>
      <c r="M369" s="71"/>
      <c r="N369" s="71"/>
      <c r="O369" s="71"/>
      <c r="P369" s="71"/>
      <c r="Q369" s="71"/>
    </row>
    <row r="370" spans="2:17" x14ac:dyDescent="0.25">
      <c r="B370" s="79"/>
      <c r="C370" s="79"/>
      <c r="D370" s="68"/>
      <c r="E370" s="68"/>
      <c r="F370" s="68"/>
      <c r="G370" s="68"/>
      <c r="H370" s="68"/>
      <c r="I370" s="68"/>
      <c r="J370" s="68"/>
      <c r="K370" s="68"/>
      <c r="L370" s="68"/>
      <c r="M370" s="68"/>
      <c r="N370" s="68"/>
      <c r="O370" s="68"/>
      <c r="P370" s="68"/>
      <c r="Q370" s="68"/>
    </row>
    <row r="371" spans="2:17" x14ac:dyDescent="0.25">
      <c r="B371" s="80"/>
      <c r="C371" s="80"/>
      <c r="D371" s="69"/>
      <c r="E371" s="69"/>
      <c r="F371" s="69"/>
      <c r="G371" s="69"/>
      <c r="H371" s="69"/>
      <c r="I371" s="69"/>
      <c r="J371" s="69"/>
      <c r="K371" s="69"/>
      <c r="L371" s="69"/>
      <c r="M371" s="69"/>
      <c r="N371" s="69"/>
      <c r="O371" s="69"/>
      <c r="P371" s="69"/>
      <c r="Q371" s="69"/>
    </row>
    <row r="380" spans="2:17" x14ac:dyDescent="0.25">
      <c r="B380" s="75"/>
      <c r="C380" s="76"/>
      <c r="D380" s="75"/>
      <c r="E380" s="76"/>
      <c r="F380" s="75"/>
      <c r="G380" s="76"/>
      <c r="H380" s="75"/>
      <c r="I380" s="76"/>
      <c r="J380" s="75"/>
      <c r="K380" s="76"/>
      <c r="L380" s="75"/>
      <c r="M380" s="76"/>
      <c r="N380" s="75"/>
      <c r="O380" s="76"/>
      <c r="P380" s="75"/>
      <c r="Q380" s="76"/>
    </row>
    <row r="381" spans="2:17" x14ac:dyDescent="0.25">
      <c r="B381" s="81"/>
      <c r="C381" s="82"/>
      <c r="D381" s="72"/>
      <c r="E381" s="72"/>
      <c r="F381" s="72"/>
      <c r="G381" s="72"/>
      <c r="H381" s="72"/>
      <c r="I381" s="72"/>
      <c r="J381" s="72"/>
      <c r="K381" s="72"/>
      <c r="L381" s="72"/>
      <c r="M381" s="72"/>
      <c r="N381" s="72"/>
      <c r="O381" s="72"/>
      <c r="P381" s="72"/>
      <c r="Q381" s="72"/>
    </row>
    <row r="382" spans="2:17" x14ac:dyDescent="0.25">
      <c r="B382" s="73"/>
      <c r="C382" s="73"/>
      <c r="D382" s="74"/>
      <c r="E382" s="74"/>
      <c r="F382" s="74"/>
      <c r="G382" s="74"/>
      <c r="H382" s="74"/>
      <c r="I382" s="74"/>
      <c r="J382" s="74"/>
      <c r="K382" s="74"/>
      <c r="L382" s="74"/>
      <c r="M382" s="74"/>
      <c r="N382" s="74"/>
      <c r="O382" s="74"/>
      <c r="P382" s="74"/>
      <c r="Q382" s="74"/>
    </row>
    <row r="383" spans="2:17" x14ac:dyDescent="0.25">
      <c r="B383" s="79"/>
      <c r="C383" s="79"/>
      <c r="D383" s="70"/>
      <c r="E383" s="70"/>
      <c r="F383" s="70"/>
      <c r="G383" s="70"/>
      <c r="H383" s="70"/>
      <c r="I383" s="70"/>
      <c r="J383" s="70"/>
      <c r="K383" s="70"/>
      <c r="L383" s="70"/>
      <c r="M383" s="70"/>
      <c r="N383" s="70"/>
      <c r="O383" s="70"/>
      <c r="P383" s="70"/>
      <c r="Q383" s="70"/>
    </row>
    <row r="384" spans="2:17" x14ac:dyDescent="0.25">
      <c r="B384" s="80"/>
      <c r="C384" s="80"/>
      <c r="D384" s="71"/>
      <c r="E384" s="71"/>
      <c r="F384" s="71"/>
      <c r="G384" s="71"/>
      <c r="H384" s="71"/>
      <c r="I384" s="71"/>
      <c r="J384" s="71"/>
      <c r="K384" s="71"/>
      <c r="L384" s="71"/>
      <c r="M384" s="71"/>
      <c r="N384" s="71"/>
      <c r="O384" s="71"/>
      <c r="P384" s="71"/>
      <c r="Q384" s="71"/>
    </row>
    <row r="385" spans="2:17" x14ac:dyDescent="0.25">
      <c r="B385" s="79"/>
      <c r="C385" s="79"/>
      <c r="D385" s="68"/>
      <c r="E385" s="68"/>
      <c r="F385" s="68"/>
      <c r="G385" s="68"/>
      <c r="H385" s="68"/>
      <c r="I385" s="68"/>
      <c r="J385" s="68"/>
      <c r="K385" s="68"/>
      <c r="L385" s="68"/>
      <c r="M385" s="68"/>
      <c r="N385" s="68"/>
      <c r="O385" s="68"/>
      <c r="P385" s="68"/>
      <c r="Q385" s="68"/>
    </row>
    <row r="386" spans="2:17" x14ac:dyDescent="0.25">
      <c r="B386" s="80"/>
      <c r="C386" s="80"/>
      <c r="D386" s="69"/>
      <c r="E386" s="69"/>
      <c r="F386" s="69"/>
      <c r="G386" s="69"/>
      <c r="H386" s="69"/>
      <c r="I386" s="69"/>
      <c r="J386" s="69"/>
      <c r="K386" s="69"/>
      <c r="L386" s="69"/>
      <c r="M386" s="69"/>
      <c r="N386" s="69"/>
      <c r="O386" s="69"/>
      <c r="P386" s="69"/>
      <c r="Q386" s="69"/>
    </row>
    <row r="387" spans="2:17" x14ac:dyDescent="0.25">
      <c r="B387" s="79"/>
      <c r="C387" s="79"/>
      <c r="D387" s="70"/>
      <c r="E387" s="70"/>
      <c r="F387" s="70"/>
      <c r="G387" s="70"/>
      <c r="H387" s="70"/>
      <c r="I387" s="70"/>
      <c r="J387" s="70"/>
      <c r="K387" s="70"/>
      <c r="L387" s="70"/>
      <c r="M387" s="70"/>
      <c r="N387" s="70"/>
      <c r="O387" s="70"/>
      <c r="P387" s="70"/>
      <c r="Q387" s="70"/>
    </row>
    <row r="388" spans="2:17" x14ac:dyDescent="0.25">
      <c r="B388" s="80"/>
      <c r="C388" s="80"/>
      <c r="D388" s="71"/>
      <c r="E388" s="71"/>
      <c r="F388" s="71"/>
      <c r="G388" s="71"/>
      <c r="H388" s="71"/>
      <c r="I388" s="71"/>
      <c r="J388" s="71"/>
      <c r="K388" s="71"/>
      <c r="L388" s="71"/>
      <c r="M388" s="71"/>
      <c r="N388" s="71"/>
      <c r="O388" s="71"/>
      <c r="P388" s="71"/>
      <c r="Q388" s="71"/>
    </row>
    <row r="389" spans="2:17" x14ac:dyDescent="0.25">
      <c r="B389" s="79"/>
      <c r="C389" s="79"/>
      <c r="D389" s="68"/>
      <c r="E389" s="68"/>
      <c r="F389" s="68"/>
      <c r="G389" s="68"/>
      <c r="H389" s="68"/>
      <c r="I389" s="68"/>
      <c r="J389" s="68"/>
      <c r="K389" s="68"/>
      <c r="L389" s="68"/>
      <c r="M389" s="68"/>
      <c r="N389" s="68"/>
      <c r="O389" s="68"/>
      <c r="P389" s="68"/>
      <c r="Q389" s="68"/>
    </row>
    <row r="390" spans="2:17" x14ac:dyDescent="0.25">
      <c r="B390" s="80"/>
      <c r="C390" s="80"/>
      <c r="D390" s="69"/>
      <c r="E390" s="69"/>
      <c r="F390" s="69"/>
      <c r="G390" s="69"/>
      <c r="H390" s="69"/>
      <c r="I390" s="69"/>
      <c r="J390" s="69"/>
      <c r="K390" s="69"/>
      <c r="L390" s="69"/>
      <c r="M390" s="69"/>
      <c r="N390" s="69"/>
      <c r="O390" s="69"/>
      <c r="P390" s="69"/>
      <c r="Q390" s="69"/>
    </row>
    <row r="391" spans="2:17" x14ac:dyDescent="0.25">
      <c r="B391" s="79"/>
      <c r="C391" s="79"/>
      <c r="D391" s="70"/>
      <c r="E391" s="70"/>
      <c r="F391" s="70"/>
      <c r="G391" s="70"/>
      <c r="H391" s="70"/>
      <c r="I391" s="70"/>
      <c r="J391" s="70"/>
      <c r="K391" s="70"/>
      <c r="L391" s="70"/>
      <c r="M391" s="70"/>
      <c r="N391" s="70"/>
      <c r="O391" s="70"/>
      <c r="P391" s="70"/>
      <c r="Q391" s="70"/>
    </row>
    <row r="392" spans="2:17" x14ac:dyDescent="0.25">
      <c r="B392" s="80"/>
      <c r="C392" s="80"/>
      <c r="D392" s="71"/>
      <c r="E392" s="71"/>
      <c r="F392" s="71"/>
      <c r="G392" s="71"/>
      <c r="H392" s="71"/>
      <c r="I392" s="71"/>
      <c r="J392" s="71"/>
      <c r="K392" s="71"/>
      <c r="L392" s="71"/>
      <c r="M392" s="71"/>
      <c r="N392" s="71"/>
      <c r="O392" s="71"/>
      <c r="P392" s="71"/>
      <c r="Q392" s="71"/>
    </row>
    <row r="393" spans="2:17" x14ac:dyDescent="0.25">
      <c r="B393" s="79"/>
      <c r="C393" s="79"/>
      <c r="D393" s="68"/>
      <c r="E393" s="68"/>
      <c r="F393" s="68"/>
      <c r="G393" s="68"/>
      <c r="H393" s="68"/>
      <c r="I393" s="68"/>
      <c r="J393" s="68"/>
      <c r="K393" s="68"/>
      <c r="L393" s="68"/>
      <c r="M393" s="68"/>
      <c r="N393" s="68"/>
      <c r="O393" s="68"/>
      <c r="P393" s="68"/>
      <c r="Q393" s="68"/>
    </row>
    <row r="394" spans="2:17" x14ac:dyDescent="0.25">
      <c r="B394" s="80"/>
      <c r="C394" s="80"/>
      <c r="D394" s="69"/>
      <c r="E394" s="69"/>
      <c r="F394" s="69"/>
      <c r="G394" s="69"/>
      <c r="H394" s="69"/>
      <c r="I394" s="69"/>
      <c r="J394" s="69"/>
      <c r="K394" s="69"/>
      <c r="L394" s="69"/>
      <c r="M394" s="69"/>
      <c r="N394" s="69"/>
      <c r="O394" s="69"/>
      <c r="P394" s="69"/>
      <c r="Q394" s="69"/>
    </row>
    <row r="395" spans="2:17" x14ac:dyDescent="0.25">
      <c r="B395" s="79"/>
      <c r="C395" s="79"/>
      <c r="D395" s="70"/>
      <c r="E395" s="70"/>
      <c r="F395" s="70"/>
      <c r="G395" s="70"/>
      <c r="H395" s="70"/>
      <c r="I395" s="70"/>
      <c r="J395" s="70"/>
      <c r="K395" s="70"/>
      <c r="L395" s="70"/>
      <c r="M395" s="70"/>
      <c r="N395" s="70"/>
      <c r="O395" s="70"/>
      <c r="P395" s="70"/>
      <c r="Q395" s="70"/>
    </row>
    <row r="396" spans="2:17" x14ac:dyDescent="0.25">
      <c r="B396" s="80"/>
      <c r="C396" s="80"/>
      <c r="D396" s="71"/>
      <c r="E396" s="71"/>
      <c r="F396" s="71"/>
      <c r="G396" s="71"/>
      <c r="H396" s="71"/>
      <c r="I396" s="71"/>
      <c r="J396" s="71"/>
      <c r="K396" s="71"/>
      <c r="L396" s="71"/>
      <c r="M396" s="71"/>
      <c r="N396" s="71"/>
      <c r="O396" s="71"/>
      <c r="P396" s="71"/>
      <c r="Q396" s="71"/>
    </row>
    <row r="397" spans="2:17" x14ac:dyDescent="0.25">
      <c r="B397" s="79"/>
      <c r="C397" s="79"/>
      <c r="D397" s="68"/>
      <c r="E397" s="68"/>
      <c r="F397" s="68"/>
      <c r="G397" s="68"/>
      <c r="H397" s="68"/>
      <c r="I397" s="68"/>
      <c r="J397" s="68"/>
      <c r="K397" s="68"/>
      <c r="L397" s="68"/>
      <c r="M397" s="68"/>
      <c r="N397" s="68"/>
      <c r="O397" s="68"/>
      <c r="P397" s="68"/>
      <c r="Q397" s="68"/>
    </row>
    <row r="398" spans="2:17" x14ac:dyDescent="0.25">
      <c r="B398" s="80"/>
      <c r="C398" s="80"/>
      <c r="D398" s="69"/>
      <c r="E398" s="69"/>
      <c r="F398" s="69"/>
      <c r="G398" s="69"/>
      <c r="H398" s="69"/>
      <c r="I398" s="69"/>
      <c r="J398" s="69"/>
      <c r="K398" s="69"/>
      <c r="L398" s="69"/>
      <c r="M398" s="69"/>
      <c r="N398" s="69"/>
      <c r="O398" s="69"/>
      <c r="P398" s="69"/>
      <c r="Q398" s="69"/>
    </row>
    <row r="407" spans="2:17" x14ac:dyDescent="0.25">
      <c r="B407" s="75"/>
      <c r="C407" s="76"/>
      <c r="D407" s="75"/>
      <c r="E407" s="76"/>
      <c r="F407" s="75"/>
      <c r="G407" s="76"/>
      <c r="H407" s="75"/>
      <c r="I407" s="76"/>
      <c r="J407" s="75"/>
      <c r="K407" s="76"/>
      <c r="L407" s="75"/>
      <c r="M407" s="76"/>
      <c r="N407" s="75"/>
      <c r="O407" s="76"/>
      <c r="P407" s="75"/>
      <c r="Q407" s="76"/>
    </row>
    <row r="408" spans="2:17" x14ac:dyDescent="0.25">
      <c r="B408" s="81"/>
      <c r="C408" s="82"/>
      <c r="D408" s="72"/>
      <c r="E408" s="72"/>
      <c r="F408" s="72"/>
      <c r="G408" s="72"/>
      <c r="H408" s="72"/>
      <c r="I408" s="72"/>
      <c r="J408" s="72"/>
      <c r="K408" s="72"/>
      <c r="L408" s="72"/>
      <c r="M408" s="72"/>
      <c r="N408" s="72"/>
      <c r="O408" s="72"/>
      <c r="P408" s="72"/>
      <c r="Q408" s="72"/>
    </row>
    <row r="409" spans="2:17" x14ac:dyDescent="0.25">
      <c r="B409" s="73"/>
      <c r="C409" s="73"/>
      <c r="D409" s="74"/>
      <c r="E409" s="74"/>
      <c r="F409" s="74"/>
      <c r="G409" s="74"/>
      <c r="H409" s="74"/>
      <c r="I409" s="74"/>
      <c r="J409" s="74"/>
      <c r="K409" s="74"/>
      <c r="L409" s="74"/>
      <c r="M409" s="74"/>
      <c r="N409" s="74"/>
      <c r="O409" s="74"/>
      <c r="P409" s="74"/>
      <c r="Q409" s="74"/>
    </row>
    <row r="410" spans="2:17" x14ac:dyDescent="0.25">
      <c r="B410" s="79"/>
      <c r="C410" s="79"/>
      <c r="D410" s="70"/>
      <c r="E410" s="70"/>
      <c r="F410" s="70"/>
      <c r="G410" s="70"/>
      <c r="H410" s="70"/>
      <c r="I410" s="70"/>
      <c r="J410" s="70"/>
      <c r="K410" s="70"/>
      <c r="L410" s="70"/>
      <c r="M410" s="70"/>
      <c r="N410" s="70"/>
      <c r="O410" s="70"/>
      <c r="P410" s="70"/>
      <c r="Q410" s="70"/>
    </row>
    <row r="411" spans="2:17" x14ac:dyDescent="0.25">
      <c r="B411" s="80"/>
      <c r="C411" s="80"/>
      <c r="D411" s="71"/>
      <c r="E411" s="71"/>
      <c r="F411" s="71"/>
      <c r="G411" s="71"/>
      <c r="H411" s="71"/>
      <c r="I411" s="71"/>
      <c r="J411" s="71"/>
      <c r="K411" s="71"/>
      <c r="L411" s="71"/>
      <c r="M411" s="71"/>
      <c r="N411" s="71"/>
      <c r="O411" s="71"/>
      <c r="P411" s="71"/>
      <c r="Q411" s="71"/>
    </row>
    <row r="412" spans="2:17" x14ac:dyDescent="0.25">
      <c r="B412" s="79"/>
      <c r="C412" s="79"/>
      <c r="D412" s="68"/>
      <c r="E412" s="68"/>
      <c r="F412" s="68"/>
      <c r="G412" s="68"/>
      <c r="H412" s="68"/>
      <c r="I412" s="68"/>
      <c r="J412" s="68"/>
      <c r="K412" s="68"/>
      <c r="L412" s="68"/>
      <c r="M412" s="68"/>
      <c r="N412" s="68"/>
      <c r="O412" s="68"/>
      <c r="P412" s="68"/>
      <c r="Q412" s="68"/>
    </row>
    <row r="413" spans="2:17" x14ac:dyDescent="0.25">
      <c r="B413" s="80"/>
      <c r="C413" s="80"/>
      <c r="D413" s="69"/>
      <c r="E413" s="69"/>
      <c r="F413" s="69"/>
      <c r="G413" s="69"/>
      <c r="H413" s="69"/>
      <c r="I413" s="69"/>
      <c r="J413" s="69"/>
      <c r="K413" s="69"/>
      <c r="L413" s="69"/>
      <c r="M413" s="69"/>
      <c r="N413" s="69"/>
      <c r="O413" s="69"/>
      <c r="P413" s="69"/>
      <c r="Q413" s="69"/>
    </row>
    <row r="414" spans="2:17" x14ac:dyDescent="0.25">
      <c r="B414" s="79"/>
      <c r="C414" s="79"/>
      <c r="D414" s="70"/>
      <c r="E414" s="70"/>
      <c r="F414" s="70"/>
      <c r="G414" s="70"/>
      <c r="H414" s="70"/>
      <c r="I414" s="70"/>
      <c r="J414" s="70"/>
      <c r="K414" s="70"/>
      <c r="L414" s="70"/>
      <c r="M414" s="70"/>
      <c r="N414" s="70"/>
      <c r="O414" s="70"/>
      <c r="P414" s="70"/>
      <c r="Q414" s="70"/>
    </row>
    <row r="415" spans="2:17" x14ac:dyDescent="0.25">
      <c r="B415" s="80"/>
      <c r="C415" s="80"/>
      <c r="D415" s="71"/>
      <c r="E415" s="71"/>
      <c r="F415" s="71"/>
      <c r="G415" s="71"/>
      <c r="H415" s="71"/>
      <c r="I415" s="71"/>
      <c r="J415" s="71"/>
      <c r="K415" s="71"/>
      <c r="L415" s="71"/>
      <c r="M415" s="71"/>
      <c r="N415" s="71"/>
      <c r="O415" s="71"/>
      <c r="P415" s="71"/>
      <c r="Q415" s="71"/>
    </row>
    <row r="416" spans="2:17" x14ac:dyDescent="0.25">
      <c r="B416" s="79"/>
      <c r="C416" s="79"/>
      <c r="D416" s="68"/>
      <c r="E416" s="68"/>
      <c r="F416" s="68"/>
      <c r="G416" s="68"/>
      <c r="H416" s="68"/>
      <c r="I416" s="68"/>
      <c r="J416" s="68"/>
      <c r="K416" s="68"/>
      <c r="L416" s="68"/>
      <c r="M416" s="68"/>
      <c r="N416" s="68"/>
      <c r="O416" s="68"/>
      <c r="P416" s="68"/>
      <c r="Q416" s="68"/>
    </row>
    <row r="417" spans="2:17" x14ac:dyDescent="0.25">
      <c r="B417" s="80"/>
      <c r="C417" s="80"/>
      <c r="D417" s="69"/>
      <c r="E417" s="69"/>
      <c r="F417" s="69"/>
      <c r="G417" s="69"/>
      <c r="H417" s="69"/>
      <c r="I417" s="69"/>
      <c r="J417" s="69"/>
      <c r="K417" s="69"/>
      <c r="L417" s="69"/>
      <c r="M417" s="69"/>
      <c r="N417" s="69"/>
      <c r="O417" s="69"/>
      <c r="P417" s="69"/>
      <c r="Q417" s="69"/>
    </row>
    <row r="418" spans="2:17" x14ac:dyDescent="0.25">
      <c r="B418" s="79"/>
      <c r="C418" s="79"/>
      <c r="D418" s="70"/>
      <c r="E418" s="70"/>
      <c r="F418" s="70"/>
      <c r="G418" s="70"/>
      <c r="H418" s="70"/>
      <c r="I418" s="70"/>
      <c r="J418" s="70"/>
      <c r="K418" s="70"/>
      <c r="L418" s="70"/>
      <c r="M418" s="70"/>
      <c r="N418" s="70"/>
      <c r="O418" s="70"/>
      <c r="P418" s="70"/>
      <c r="Q418" s="70"/>
    </row>
    <row r="419" spans="2:17" x14ac:dyDescent="0.25">
      <c r="B419" s="80"/>
      <c r="C419" s="80"/>
      <c r="D419" s="71"/>
      <c r="E419" s="71"/>
      <c r="F419" s="71"/>
      <c r="G419" s="71"/>
      <c r="H419" s="71"/>
      <c r="I419" s="71"/>
      <c r="J419" s="71"/>
      <c r="K419" s="71"/>
      <c r="L419" s="71"/>
      <c r="M419" s="71"/>
      <c r="N419" s="71"/>
      <c r="O419" s="71"/>
      <c r="P419" s="71"/>
      <c r="Q419" s="71"/>
    </row>
    <row r="420" spans="2:17" x14ac:dyDescent="0.25">
      <c r="B420" s="79"/>
      <c r="C420" s="79"/>
      <c r="D420" s="68"/>
      <c r="E420" s="68"/>
      <c r="F420" s="68"/>
      <c r="G420" s="68"/>
      <c r="H420" s="68"/>
      <c r="I420" s="68"/>
      <c r="J420" s="68"/>
      <c r="K420" s="68"/>
      <c r="L420" s="68"/>
      <c r="M420" s="68"/>
      <c r="N420" s="68"/>
      <c r="O420" s="68"/>
      <c r="P420" s="68"/>
      <c r="Q420" s="68"/>
    </row>
    <row r="421" spans="2:17" x14ac:dyDescent="0.25">
      <c r="B421" s="80"/>
      <c r="C421" s="80"/>
      <c r="D421" s="69"/>
      <c r="E421" s="69"/>
      <c r="F421" s="69"/>
      <c r="G421" s="69"/>
      <c r="H421" s="69"/>
      <c r="I421" s="69"/>
      <c r="J421" s="69"/>
      <c r="K421" s="69"/>
      <c r="L421" s="69"/>
      <c r="M421" s="69"/>
      <c r="N421" s="69"/>
      <c r="O421" s="69"/>
      <c r="P421" s="69"/>
      <c r="Q421" s="69"/>
    </row>
    <row r="422" spans="2:17" x14ac:dyDescent="0.25">
      <c r="B422" s="79"/>
      <c r="C422" s="79"/>
      <c r="D422" s="70"/>
      <c r="E422" s="70"/>
      <c r="F422" s="70"/>
      <c r="G422" s="70"/>
      <c r="H422" s="70"/>
      <c r="I422" s="70"/>
      <c r="J422" s="70"/>
      <c r="K422" s="70"/>
      <c r="L422" s="70"/>
      <c r="M422" s="70"/>
      <c r="N422" s="70"/>
      <c r="O422" s="70"/>
      <c r="P422" s="70"/>
      <c r="Q422" s="70"/>
    </row>
    <row r="423" spans="2:17" x14ac:dyDescent="0.25">
      <c r="B423" s="80"/>
      <c r="C423" s="80"/>
      <c r="D423" s="71"/>
      <c r="E423" s="71"/>
      <c r="F423" s="71"/>
      <c r="G423" s="71"/>
      <c r="H423" s="71"/>
      <c r="I423" s="71"/>
      <c r="J423" s="71"/>
      <c r="K423" s="71"/>
      <c r="L423" s="71"/>
      <c r="M423" s="71"/>
      <c r="N423" s="71"/>
      <c r="O423" s="71"/>
      <c r="P423" s="71"/>
      <c r="Q423" s="71"/>
    </row>
    <row r="424" spans="2:17" x14ac:dyDescent="0.25">
      <c r="B424" s="79"/>
      <c r="C424" s="79"/>
      <c r="D424" s="68"/>
      <c r="E424" s="68"/>
      <c r="F424" s="68"/>
      <c r="G424" s="68"/>
      <c r="H424" s="68"/>
      <c r="I424" s="68"/>
      <c r="J424" s="68"/>
      <c r="K424" s="68"/>
      <c r="L424" s="68"/>
      <c r="M424" s="68"/>
      <c r="N424" s="68"/>
      <c r="O424" s="68"/>
      <c r="P424" s="68"/>
      <c r="Q424" s="68"/>
    </row>
    <row r="425" spans="2:17" x14ac:dyDescent="0.25">
      <c r="B425" s="80"/>
      <c r="C425" s="80"/>
      <c r="D425" s="69"/>
      <c r="E425" s="69"/>
      <c r="F425" s="69"/>
      <c r="G425" s="69"/>
      <c r="H425" s="69"/>
      <c r="I425" s="69"/>
      <c r="J425" s="69"/>
      <c r="K425" s="69"/>
      <c r="L425" s="69"/>
      <c r="M425" s="69"/>
      <c r="N425" s="69"/>
      <c r="O425" s="69"/>
      <c r="P425" s="69"/>
      <c r="Q425" s="69"/>
    </row>
    <row r="434" spans="2:17" x14ac:dyDescent="0.25">
      <c r="B434" s="75"/>
      <c r="C434" s="76"/>
      <c r="D434" s="75"/>
      <c r="E434" s="76"/>
      <c r="F434" s="75"/>
      <c r="G434" s="76"/>
      <c r="H434" s="75"/>
      <c r="I434" s="76"/>
      <c r="J434" s="75"/>
      <c r="K434" s="76"/>
      <c r="L434" s="75"/>
      <c r="M434" s="76"/>
      <c r="N434" s="75"/>
      <c r="O434" s="76"/>
      <c r="P434" s="75"/>
      <c r="Q434" s="76"/>
    </row>
    <row r="435" spans="2:17" x14ac:dyDescent="0.25">
      <c r="B435" s="81"/>
      <c r="C435" s="82"/>
      <c r="D435" s="72"/>
      <c r="E435" s="72"/>
      <c r="F435" s="72"/>
      <c r="G435" s="72"/>
      <c r="H435" s="72"/>
      <c r="I435" s="72"/>
      <c r="J435" s="72"/>
      <c r="K435" s="72"/>
      <c r="L435" s="72"/>
      <c r="M435" s="72"/>
      <c r="N435" s="72"/>
      <c r="O435" s="72"/>
      <c r="P435" s="72"/>
      <c r="Q435" s="72"/>
    </row>
    <row r="436" spans="2:17" x14ac:dyDescent="0.25">
      <c r="B436" s="73"/>
      <c r="C436" s="73"/>
      <c r="D436" s="74"/>
      <c r="E436" s="74"/>
      <c r="F436" s="74"/>
      <c r="G436" s="74"/>
      <c r="H436" s="74"/>
      <c r="I436" s="74"/>
      <c r="J436" s="74"/>
      <c r="K436" s="74"/>
      <c r="L436" s="74"/>
      <c r="M436" s="74"/>
      <c r="N436" s="74"/>
      <c r="O436" s="74"/>
      <c r="P436" s="74"/>
      <c r="Q436" s="74"/>
    </row>
    <row r="437" spans="2:17" x14ac:dyDescent="0.25">
      <c r="B437" s="79"/>
      <c r="C437" s="79"/>
      <c r="D437" s="70"/>
      <c r="E437" s="70"/>
      <c r="F437" s="70"/>
      <c r="G437" s="70"/>
      <c r="H437" s="70"/>
      <c r="I437" s="70"/>
      <c r="J437" s="70"/>
      <c r="K437" s="70"/>
      <c r="L437" s="70"/>
      <c r="M437" s="70"/>
      <c r="N437" s="70"/>
      <c r="O437" s="70"/>
      <c r="P437" s="70"/>
      <c r="Q437" s="70"/>
    </row>
    <row r="438" spans="2:17" x14ac:dyDescent="0.25">
      <c r="B438" s="80"/>
      <c r="C438" s="80"/>
      <c r="D438" s="71"/>
      <c r="E438" s="71"/>
      <c r="F438" s="71"/>
      <c r="G438" s="71"/>
      <c r="H438" s="71"/>
      <c r="I438" s="71"/>
      <c r="J438" s="71"/>
      <c r="K438" s="71"/>
      <c r="L438" s="71"/>
      <c r="M438" s="71"/>
      <c r="N438" s="71"/>
      <c r="O438" s="71"/>
      <c r="P438" s="71"/>
      <c r="Q438" s="71"/>
    </row>
    <row r="439" spans="2:17" x14ac:dyDescent="0.25">
      <c r="B439" s="79"/>
      <c r="C439" s="79"/>
      <c r="D439" s="68"/>
      <c r="E439" s="68"/>
      <c r="F439" s="68"/>
      <c r="G439" s="68"/>
      <c r="H439" s="68"/>
      <c r="I439" s="68"/>
      <c r="J439" s="68"/>
      <c r="K439" s="68"/>
      <c r="L439" s="68"/>
      <c r="M439" s="68"/>
      <c r="N439" s="68"/>
      <c r="O439" s="68"/>
      <c r="P439" s="68"/>
      <c r="Q439" s="68"/>
    </row>
    <row r="440" spans="2:17" x14ac:dyDescent="0.25">
      <c r="B440" s="80"/>
      <c r="C440" s="80"/>
      <c r="D440" s="69"/>
      <c r="E440" s="69"/>
      <c r="F440" s="69"/>
      <c r="G440" s="69"/>
      <c r="H440" s="69"/>
      <c r="I440" s="69"/>
      <c r="J440" s="69"/>
      <c r="K440" s="69"/>
      <c r="L440" s="69"/>
      <c r="M440" s="69"/>
      <c r="N440" s="69"/>
      <c r="O440" s="69"/>
      <c r="P440" s="69"/>
      <c r="Q440" s="69"/>
    </row>
    <row r="441" spans="2:17" x14ac:dyDescent="0.25">
      <c r="B441" s="79"/>
      <c r="C441" s="79"/>
      <c r="D441" s="70"/>
      <c r="E441" s="70"/>
      <c r="F441" s="70"/>
      <c r="G441" s="70"/>
      <c r="H441" s="70"/>
      <c r="I441" s="70"/>
      <c r="J441" s="70"/>
      <c r="K441" s="70"/>
      <c r="L441" s="70"/>
      <c r="M441" s="70"/>
      <c r="N441" s="70"/>
      <c r="O441" s="70"/>
      <c r="P441" s="70"/>
      <c r="Q441" s="70"/>
    </row>
    <row r="442" spans="2:17" x14ac:dyDescent="0.25">
      <c r="B442" s="80"/>
      <c r="C442" s="80"/>
      <c r="D442" s="71"/>
      <c r="E442" s="71"/>
      <c r="F442" s="71"/>
      <c r="G442" s="71"/>
      <c r="H442" s="71"/>
      <c r="I442" s="71"/>
      <c r="J442" s="71"/>
      <c r="K442" s="71"/>
      <c r="L442" s="71"/>
      <c r="M442" s="71"/>
      <c r="N442" s="71"/>
      <c r="O442" s="71"/>
      <c r="P442" s="71"/>
      <c r="Q442" s="71"/>
    </row>
    <row r="443" spans="2:17" x14ac:dyDescent="0.25">
      <c r="B443" s="79"/>
      <c r="C443" s="79"/>
      <c r="D443" s="68"/>
      <c r="E443" s="68"/>
      <c r="F443" s="68"/>
      <c r="G443" s="68"/>
      <c r="H443" s="68"/>
      <c r="I443" s="68"/>
      <c r="J443" s="68"/>
      <c r="K443" s="68"/>
      <c r="L443" s="68"/>
      <c r="M443" s="68"/>
      <c r="N443" s="68"/>
      <c r="O443" s="68"/>
      <c r="P443" s="68"/>
      <c r="Q443" s="68"/>
    </row>
    <row r="444" spans="2:17" x14ac:dyDescent="0.25">
      <c r="B444" s="80"/>
      <c r="C444" s="80"/>
      <c r="D444" s="69"/>
      <c r="E444" s="69"/>
      <c r="F444" s="69"/>
      <c r="G444" s="69"/>
      <c r="H444" s="69"/>
      <c r="I444" s="69"/>
      <c r="J444" s="69"/>
      <c r="K444" s="69"/>
      <c r="L444" s="69"/>
      <c r="M444" s="69"/>
      <c r="N444" s="69"/>
      <c r="O444" s="69"/>
      <c r="P444" s="69"/>
      <c r="Q444" s="69"/>
    </row>
    <row r="445" spans="2:17" x14ac:dyDescent="0.25">
      <c r="B445" s="79"/>
      <c r="C445" s="79"/>
      <c r="D445" s="70"/>
      <c r="E445" s="70"/>
      <c r="F445" s="70"/>
      <c r="G445" s="70"/>
      <c r="H445" s="70"/>
      <c r="I445" s="70"/>
      <c r="J445" s="70"/>
      <c r="K445" s="70"/>
      <c r="L445" s="70"/>
      <c r="M445" s="70"/>
      <c r="N445" s="70"/>
      <c r="O445" s="70"/>
      <c r="P445" s="70"/>
      <c r="Q445" s="70"/>
    </row>
    <row r="446" spans="2:17" x14ac:dyDescent="0.25">
      <c r="B446" s="80"/>
      <c r="C446" s="80"/>
      <c r="D446" s="71"/>
      <c r="E446" s="71"/>
      <c r="F446" s="71"/>
      <c r="G446" s="71"/>
      <c r="H446" s="71"/>
      <c r="I446" s="71"/>
      <c r="J446" s="71"/>
      <c r="K446" s="71"/>
      <c r="L446" s="71"/>
      <c r="M446" s="71"/>
      <c r="N446" s="71"/>
      <c r="O446" s="71"/>
      <c r="P446" s="71"/>
      <c r="Q446" s="71"/>
    </row>
    <row r="447" spans="2:17" x14ac:dyDescent="0.25">
      <c r="B447" s="79"/>
      <c r="C447" s="79"/>
      <c r="D447" s="68"/>
      <c r="E447" s="68"/>
      <c r="F447" s="68"/>
      <c r="G447" s="68"/>
      <c r="H447" s="68"/>
      <c r="I447" s="68"/>
      <c r="J447" s="68"/>
      <c r="K447" s="68"/>
      <c r="L447" s="68"/>
      <c r="M447" s="68"/>
      <c r="N447" s="68"/>
      <c r="O447" s="68"/>
      <c r="P447" s="68"/>
      <c r="Q447" s="68"/>
    </row>
    <row r="448" spans="2:17" x14ac:dyDescent="0.25">
      <c r="B448" s="80"/>
      <c r="C448" s="80"/>
      <c r="D448" s="69"/>
      <c r="E448" s="69"/>
      <c r="F448" s="69"/>
      <c r="G448" s="69"/>
      <c r="H448" s="69"/>
      <c r="I448" s="69"/>
      <c r="J448" s="69"/>
      <c r="K448" s="69"/>
      <c r="L448" s="69"/>
      <c r="M448" s="69"/>
      <c r="N448" s="69"/>
      <c r="O448" s="69"/>
      <c r="P448" s="69"/>
      <c r="Q448" s="69"/>
    </row>
    <row r="449" spans="2:17" x14ac:dyDescent="0.25">
      <c r="B449" s="79"/>
      <c r="C449" s="79"/>
      <c r="D449" s="70"/>
      <c r="E449" s="70"/>
      <c r="F449" s="70"/>
      <c r="G449" s="70"/>
      <c r="H449" s="70"/>
      <c r="I449" s="70"/>
      <c r="J449" s="70"/>
      <c r="K449" s="70"/>
      <c r="L449" s="70"/>
      <c r="M449" s="70"/>
      <c r="N449" s="70"/>
      <c r="O449" s="70"/>
      <c r="P449" s="70"/>
      <c r="Q449" s="70"/>
    </row>
    <row r="450" spans="2:17" x14ac:dyDescent="0.25">
      <c r="B450" s="80"/>
      <c r="C450" s="80"/>
      <c r="D450" s="71"/>
      <c r="E450" s="71"/>
      <c r="F450" s="71"/>
      <c r="G450" s="71"/>
      <c r="H450" s="71"/>
      <c r="I450" s="71"/>
      <c r="J450" s="71"/>
      <c r="K450" s="71"/>
      <c r="L450" s="71"/>
      <c r="M450" s="71"/>
      <c r="N450" s="71"/>
      <c r="O450" s="71"/>
      <c r="P450" s="71"/>
      <c r="Q450" s="71"/>
    </row>
    <row r="451" spans="2:17" x14ac:dyDescent="0.25">
      <c r="B451" s="79"/>
      <c r="C451" s="79"/>
      <c r="D451" s="68"/>
      <c r="E451" s="68"/>
      <c r="F451" s="68"/>
      <c r="G451" s="68"/>
      <c r="H451" s="68"/>
      <c r="I451" s="68"/>
      <c r="J451" s="68"/>
      <c r="K451" s="68"/>
      <c r="L451" s="68"/>
      <c r="M451" s="68"/>
      <c r="N451" s="68"/>
      <c r="O451" s="68"/>
      <c r="P451" s="68"/>
      <c r="Q451" s="68"/>
    </row>
    <row r="452" spans="2:17" x14ac:dyDescent="0.25">
      <c r="B452" s="80"/>
      <c r="C452" s="80"/>
      <c r="D452" s="69"/>
      <c r="E452" s="69"/>
      <c r="F452" s="69"/>
      <c r="G452" s="69"/>
      <c r="H452" s="69"/>
      <c r="I452" s="69"/>
      <c r="J452" s="69"/>
      <c r="K452" s="69"/>
      <c r="L452" s="69"/>
      <c r="M452" s="69"/>
      <c r="N452" s="69"/>
      <c r="O452" s="69"/>
      <c r="P452" s="69"/>
      <c r="Q452" s="69"/>
    </row>
    <row r="462" spans="2:17" x14ac:dyDescent="0.25">
      <c r="B462" s="75"/>
      <c r="C462" s="76"/>
      <c r="D462" s="75"/>
      <c r="E462" s="76"/>
      <c r="F462" s="75"/>
      <c r="G462" s="76"/>
      <c r="H462" s="75"/>
      <c r="I462" s="76"/>
      <c r="J462" s="75"/>
      <c r="K462" s="76"/>
      <c r="L462" s="75"/>
      <c r="M462" s="76"/>
      <c r="N462" s="75"/>
      <c r="O462" s="76"/>
      <c r="P462" s="75"/>
      <c r="Q462" s="76"/>
    </row>
    <row r="463" spans="2:17" x14ac:dyDescent="0.25">
      <c r="B463" s="81"/>
      <c r="C463" s="82"/>
      <c r="D463" s="72"/>
      <c r="E463" s="72"/>
      <c r="F463" s="72"/>
      <c r="G463" s="72"/>
      <c r="H463" s="72"/>
      <c r="I463" s="72"/>
      <c r="J463" s="72"/>
      <c r="K463" s="72"/>
      <c r="L463" s="72"/>
      <c r="M463" s="72"/>
      <c r="N463" s="72"/>
      <c r="O463" s="72"/>
      <c r="P463" s="72"/>
      <c r="Q463" s="72"/>
    </row>
    <row r="464" spans="2:17" x14ac:dyDescent="0.25">
      <c r="B464" s="73"/>
      <c r="C464" s="73"/>
      <c r="D464" s="74"/>
      <c r="E464" s="74"/>
      <c r="F464" s="74"/>
      <c r="G464" s="74"/>
      <c r="H464" s="74"/>
      <c r="I464" s="74"/>
      <c r="J464" s="74"/>
      <c r="K464" s="74"/>
      <c r="L464" s="74"/>
      <c r="M464" s="74"/>
      <c r="N464" s="74"/>
      <c r="O464" s="74"/>
      <c r="P464" s="74"/>
      <c r="Q464" s="74"/>
    </row>
    <row r="465" spans="2:17" x14ac:dyDescent="0.25">
      <c r="B465" s="79"/>
      <c r="C465" s="79"/>
      <c r="D465" s="70"/>
      <c r="E465" s="70"/>
      <c r="F465" s="70"/>
      <c r="G465" s="70"/>
      <c r="H465" s="70"/>
      <c r="I465" s="70"/>
      <c r="J465" s="70"/>
      <c r="K465" s="70"/>
      <c r="L465" s="70"/>
      <c r="M465" s="70"/>
      <c r="N465" s="70"/>
      <c r="O465" s="70"/>
      <c r="P465" s="70"/>
      <c r="Q465" s="70"/>
    </row>
    <row r="466" spans="2:17" x14ac:dyDescent="0.25">
      <c r="B466" s="80"/>
      <c r="C466" s="80"/>
      <c r="D466" s="71"/>
      <c r="E466" s="71"/>
      <c r="F466" s="71"/>
      <c r="G466" s="71"/>
      <c r="H466" s="71"/>
      <c r="I466" s="71"/>
      <c r="J466" s="71"/>
      <c r="K466" s="71"/>
      <c r="L466" s="71"/>
      <c r="M466" s="71"/>
      <c r="N466" s="71"/>
      <c r="O466" s="71"/>
      <c r="P466" s="71"/>
      <c r="Q466" s="71"/>
    </row>
    <row r="467" spans="2:17" x14ac:dyDescent="0.25">
      <c r="B467" s="79"/>
      <c r="C467" s="79"/>
      <c r="D467" s="68"/>
      <c r="E467" s="68"/>
      <c r="F467" s="68"/>
      <c r="G467" s="68"/>
      <c r="H467" s="68"/>
      <c r="I467" s="68"/>
      <c r="J467" s="68"/>
      <c r="K467" s="68"/>
      <c r="L467" s="68"/>
      <c r="M467" s="68"/>
      <c r="N467" s="68"/>
      <c r="O467" s="68"/>
      <c r="P467" s="68"/>
      <c r="Q467" s="68"/>
    </row>
    <row r="468" spans="2:17" x14ac:dyDescent="0.25">
      <c r="B468" s="80"/>
      <c r="C468" s="80"/>
      <c r="D468" s="69"/>
      <c r="E468" s="69"/>
      <c r="F468" s="69"/>
      <c r="G468" s="69"/>
      <c r="H468" s="69"/>
      <c r="I468" s="69"/>
      <c r="J468" s="69"/>
      <c r="K468" s="69"/>
      <c r="L468" s="69"/>
      <c r="M468" s="69"/>
      <c r="N468" s="69"/>
      <c r="O468" s="69"/>
      <c r="P468" s="69"/>
      <c r="Q468" s="69"/>
    </row>
    <row r="469" spans="2:17" x14ac:dyDescent="0.25">
      <c r="B469" s="79"/>
      <c r="C469" s="79"/>
      <c r="D469" s="70"/>
      <c r="E469" s="70"/>
      <c r="F469" s="70"/>
      <c r="G469" s="70"/>
      <c r="H469" s="70"/>
      <c r="I469" s="70"/>
      <c r="J469" s="70"/>
      <c r="K469" s="70"/>
      <c r="L469" s="70"/>
      <c r="M469" s="70"/>
      <c r="N469" s="70"/>
      <c r="O469" s="70"/>
      <c r="P469" s="70"/>
      <c r="Q469" s="70"/>
    </row>
    <row r="470" spans="2:17" x14ac:dyDescent="0.25">
      <c r="B470" s="80"/>
      <c r="C470" s="80"/>
      <c r="D470" s="71"/>
      <c r="E470" s="71"/>
      <c r="F470" s="71"/>
      <c r="G470" s="71"/>
      <c r="H470" s="71"/>
      <c r="I470" s="71"/>
      <c r="J470" s="71"/>
      <c r="K470" s="71"/>
      <c r="L470" s="71"/>
      <c r="M470" s="71"/>
      <c r="N470" s="71"/>
      <c r="O470" s="71"/>
      <c r="P470" s="71"/>
      <c r="Q470" s="71"/>
    </row>
    <row r="471" spans="2:17" x14ac:dyDescent="0.25">
      <c r="B471" s="79"/>
      <c r="C471" s="79"/>
      <c r="D471" s="68"/>
      <c r="E471" s="68"/>
      <c r="F471" s="68"/>
      <c r="G471" s="68"/>
      <c r="H471" s="68"/>
      <c r="I471" s="68"/>
      <c r="J471" s="68"/>
      <c r="K471" s="68"/>
      <c r="L471" s="68"/>
      <c r="M471" s="68"/>
      <c r="N471" s="68"/>
      <c r="O471" s="68"/>
      <c r="P471" s="68"/>
      <c r="Q471" s="68"/>
    </row>
    <row r="472" spans="2:17" x14ac:dyDescent="0.25">
      <c r="B472" s="80"/>
      <c r="C472" s="80"/>
      <c r="D472" s="69"/>
      <c r="E472" s="69"/>
      <c r="F472" s="69"/>
      <c r="G472" s="69"/>
      <c r="H472" s="69"/>
      <c r="I472" s="69"/>
      <c r="J472" s="69"/>
      <c r="K472" s="69"/>
      <c r="L472" s="69"/>
      <c r="M472" s="69"/>
      <c r="N472" s="69"/>
      <c r="O472" s="69"/>
      <c r="P472" s="69"/>
      <c r="Q472" s="69"/>
    </row>
    <row r="473" spans="2:17" x14ac:dyDescent="0.25">
      <c r="B473" s="79"/>
      <c r="C473" s="79"/>
      <c r="D473" s="70"/>
      <c r="E473" s="70"/>
      <c r="F473" s="70"/>
      <c r="G473" s="70"/>
      <c r="H473" s="70"/>
      <c r="I473" s="70"/>
      <c r="J473" s="70"/>
      <c r="K473" s="70"/>
      <c r="L473" s="70"/>
      <c r="M473" s="70"/>
      <c r="N473" s="70"/>
      <c r="O473" s="70"/>
      <c r="P473" s="70"/>
      <c r="Q473" s="70"/>
    </row>
    <row r="474" spans="2:17" x14ac:dyDescent="0.25">
      <c r="B474" s="80"/>
      <c r="C474" s="80"/>
      <c r="D474" s="71"/>
      <c r="E474" s="71"/>
      <c r="F474" s="71"/>
      <c r="G474" s="71"/>
      <c r="H474" s="71"/>
      <c r="I474" s="71"/>
      <c r="J474" s="71"/>
      <c r="K474" s="71"/>
      <c r="L474" s="71"/>
      <c r="M474" s="71"/>
      <c r="N474" s="71"/>
      <c r="O474" s="71"/>
      <c r="P474" s="71"/>
      <c r="Q474" s="71"/>
    </row>
    <row r="475" spans="2:17" x14ac:dyDescent="0.25">
      <c r="B475" s="79"/>
      <c r="C475" s="79"/>
      <c r="D475" s="68"/>
      <c r="E475" s="68"/>
      <c r="F475" s="68"/>
      <c r="G475" s="68"/>
      <c r="H475" s="68"/>
      <c r="I475" s="68"/>
      <c r="J475" s="68"/>
      <c r="K475" s="68"/>
      <c r="L475" s="68"/>
      <c r="M475" s="68"/>
      <c r="N475" s="68"/>
      <c r="O475" s="68"/>
      <c r="P475" s="68"/>
      <c r="Q475" s="68"/>
    </row>
    <row r="476" spans="2:17" x14ac:dyDescent="0.25">
      <c r="B476" s="80"/>
      <c r="C476" s="80"/>
      <c r="D476" s="69"/>
      <c r="E476" s="69"/>
      <c r="F476" s="69"/>
      <c r="G476" s="69"/>
      <c r="H476" s="69"/>
      <c r="I476" s="69"/>
      <c r="J476" s="69"/>
      <c r="K476" s="69"/>
      <c r="L476" s="69"/>
      <c r="M476" s="69"/>
      <c r="N476" s="69"/>
      <c r="O476" s="69"/>
      <c r="P476" s="69"/>
      <c r="Q476" s="69"/>
    </row>
    <row r="477" spans="2:17" x14ac:dyDescent="0.25">
      <c r="B477" s="79"/>
      <c r="C477" s="79"/>
      <c r="D477" s="70"/>
      <c r="E477" s="70"/>
      <c r="F477" s="70"/>
      <c r="G477" s="70"/>
      <c r="H477" s="70"/>
      <c r="I477" s="70"/>
      <c r="J477" s="70"/>
      <c r="K477" s="70"/>
      <c r="L477" s="70"/>
      <c r="M477" s="70"/>
      <c r="N477" s="70"/>
      <c r="O477" s="70"/>
      <c r="P477" s="70"/>
      <c r="Q477" s="70"/>
    </row>
    <row r="478" spans="2:17" x14ac:dyDescent="0.25">
      <c r="B478" s="80"/>
      <c r="C478" s="80"/>
      <c r="D478" s="71"/>
      <c r="E478" s="71"/>
      <c r="F478" s="71"/>
      <c r="G478" s="71"/>
      <c r="H478" s="71"/>
      <c r="I478" s="71"/>
      <c r="J478" s="71"/>
      <c r="K478" s="71"/>
      <c r="L478" s="71"/>
      <c r="M478" s="71"/>
      <c r="N478" s="71"/>
      <c r="O478" s="71"/>
      <c r="P478" s="71"/>
      <c r="Q478" s="71"/>
    </row>
    <row r="479" spans="2:17" x14ac:dyDescent="0.25">
      <c r="B479" s="79"/>
      <c r="C479" s="79"/>
      <c r="D479" s="68"/>
      <c r="E479" s="68"/>
      <c r="F479" s="68"/>
      <c r="G479" s="68"/>
      <c r="H479" s="68"/>
      <c r="I479" s="68"/>
      <c r="J479" s="68"/>
      <c r="K479" s="68"/>
      <c r="L479" s="68"/>
      <c r="M479" s="68"/>
      <c r="N479" s="68"/>
      <c r="O479" s="68"/>
      <c r="P479" s="68"/>
      <c r="Q479" s="68"/>
    </row>
    <row r="480" spans="2:17" x14ac:dyDescent="0.25">
      <c r="B480" s="80"/>
      <c r="C480" s="80"/>
      <c r="D480" s="69"/>
      <c r="E480" s="69"/>
      <c r="F480" s="69"/>
      <c r="G480" s="69"/>
      <c r="H480" s="69"/>
      <c r="I480" s="69"/>
      <c r="J480" s="69"/>
      <c r="K480" s="69"/>
      <c r="L480" s="69"/>
      <c r="M480" s="69"/>
      <c r="N480" s="69"/>
      <c r="O480" s="69"/>
      <c r="P480" s="69"/>
      <c r="Q480" s="69"/>
    </row>
    <row r="488" spans="2:17" x14ac:dyDescent="0.25">
      <c r="B488" s="75"/>
      <c r="C488" s="76"/>
      <c r="D488" s="75"/>
      <c r="E488" s="76"/>
      <c r="F488" s="75"/>
      <c r="G488" s="76"/>
      <c r="H488" s="75"/>
      <c r="I488" s="76"/>
      <c r="J488" s="75"/>
      <c r="K488" s="76"/>
      <c r="L488" s="75"/>
      <c r="M488" s="76"/>
      <c r="N488" s="75"/>
      <c r="O488" s="76"/>
      <c r="P488" s="75"/>
      <c r="Q488" s="76"/>
    </row>
    <row r="489" spans="2:17" x14ac:dyDescent="0.25">
      <c r="B489" s="81"/>
      <c r="C489" s="82"/>
      <c r="D489" s="72"/>
      <c r="E489" s="72"/>
      <c r="F489" s="72"/>
      <c r="G489" s="72"/>
      <c r="H489" s="72"/>
      <c r="I489" s="72"/>
      <c r="J489" s="72"/>
      <c r="K489" s="72"/>
      <c r="L489" s="72"/>
      <c r="M489" s="72"/>
      <c r="N489" s="72"/>
      <c r="O489" s="72"/>
      <c r="P489" s="72"/>
      <c r="Q489" s="72"/>
    </row>
    <row r="490" spans="2:17" x14ac:dyDescent="0.25">
      <c r="B490" s="73"/>
      <c r="C490" s="73"/>
      <c r="D490" s="74"/>
      <c r="E490" s="74"/>
      <c r="F490" s="74"/>
      <c r="G490" s="74"/>
      <c r="H490" s="74"/>
      <c r="I490" s="74"/>
      <c r="J490" s="74"/>
      <c r="K490" s="74"/>
      <c r="L490" s="74"/>
      <c r="M490" s="74"/>
      <c r="N490" s="74"/>
      <c r="O490" s="74"/>
      <c r="P490" s="74"/>
      <c r="Q490" s="74"/>
    </row>
    <row r="491" spans="2:17" x14ac:dyDescent="0.25">
      <c r="B491" s="79"/>
      <c r="C491" s="79"/>
      <c r="D491" s="70"/>
      <c r="E491" s="70"/>
      <c r="F491" s="70"/>
      <c r="G491" s="70"/>
      <c r="H491" s="70"/>
      <c r="I491" s="70"/>
      <c r="J491" s="70"/>
      <c r="K491" s="70"/>
      <c r="L491" s="70"/>
      <c r="M491" s="70"/>
      <c r="N491" s="70"/>
      <c r="O491" s="70"/>
      <c r="P491" s="70"/>
      <c r="Q491" s="70"/>
    </row>
    <row r="492" spans="2:17" x14ac:dyDescent="0.25">
      <c r="B492" s="80"/>
      <c r="C492" s="80"/>
      <c r="D492" s="71"/>
      <c r="E492" s="71"/>
      <c r="F492" s="71"/>
      <c r="G492" s="71"/>
      <c r="H492" s="71"/>
      <c r="I492" s="71"/>
      <c r="J492" s="71"/>
      <c r="K492" s="71"/>
      <c r="L492" s="71"/>
      <c r="M492" s="71"/>
      <c r="N492" s="71"/>
      <c r="O492" s="71"/>
      <c r="P492" s="71"/>
      <c r="Q492" s="71"/>
    </row>
    <row r="493" spans="2:17" x14ac:dyDescent="0.25">
      <c r="B493" s="79"/>
      <c r="C493" s="79"/>
      <c r="D493" s="68"/>
      <c r="E493" s="68"/>
      <c r="F493" s="68"/>
      <c r="G493" s="68"/>
      <c r="H493" s="68"/>
      <c r="I493" s="68"/>
      <c r="J493" s="68"/>
      <c r="K493" s="68"/>
      <c r="L493" s="68"/>
      <c r="M493" s="68"/>
      <c r="N493" s="68"/>
      <c r="O493" s="68"/>
      <c r="P493" s="68"/>
      <c r="Q493" s="68"/>
    </row>
    <row r="494" spans="2:17" x14ac:dyDescent="0.25">
      <c r="B494" s="80"/>
      <c r="C494" s="80"/>
      <c r="D494" s="69"/>
      <c r="E494" s="69"/>
      <c r="F494" s="69"/>
      <c r="G494" s="69"/>
      <c r="H494" s="69"/>
      <c r="I494" s="69"/>
      <c r="J494" s="69"/>
      <c r="K494" s="69"/>
      <c r="L494" s="69"/>
      <c r="M494" s="69"/>
      <c r="N494" s="69"/>
      <c r="O494" s="69"/>
      <c r="P494" s="69"/>
      <c r="Q494" s="69"/>
    </row>
    <row r="495" spans="2:17" x14ac:dyDescent="0.25">
      <c r="B495" s="79"/>
      <c r="C495" s="79"/>
      <c r="D495" s="70"/>
      <c r="E495" s="70"/>
      <c r="F495" s="70"/>
      <c r="G495" s="70"/>
      <c r="H495" s="70"/>
      <c r="I495" s="70"/>
      <c r="J495" s="70"/>
      <c r="K495" s="70"/>
      <c r="L495" s="70"/>
      <c r="M495" s="70"/>
      <c r="N495" s="70"/>
      <c r="O495" s="70"/>
      <c r="P495" s="70"/>
      <c r="Q495" s="70"/>
    </row>
    <row r="496" spans="2:17" x14ac:dyDescent="0.25">
      <c r="B496" s="80"/>
      <c r="C496" s="80"/>
      <c r="D496" s="71"/>
      <c r="E496" s="71"/>
      <c r="F496" s="71"/>
      <c r="G496" s="71"/>
      <c r="H496" s="71"/>
      <c r="I496" s="71"/>
      <c r="J496" s="71"/>
      <c r="K496" s="71"/>
      <c r="L496" s="71"/>
      <c r="M496" s="71"/>
      <c r="N496" s="71"/>
      <c r="O496" s="71"/>
      <c r="P496" s="71"/>
      <c r="Q496" s="71"/>
    </row>
    <row r="497" spans="2:17" x14ac:dyDescent="0.25">
      <c r="B497" s="79"/>
      <c r="C497" s="79"/>
      <c r="D497" s="68"/>
      <c r="E497" s="68"/>
      <c r="F497" s="68"/>
      <c r="G497" s="68"/>
      <c r="H497" s="68"/>
      <c r="I497" s="68"/>
      <c r="J497" s="68"/>
      <c r="K497" s="68"/>
      <c r="L497" s="68"/>
      <c r="M497" s="68"/>
      <c r="N497" s="68"/>
      <c r="O497" s="68"/>
      <c r="P497" s="68"/>
      <c r="Q497" s="68"/>
    </row>
    <row r="498" spans="2:17" x14ac:dyDescent="0.25">
      <c r="B498" s="80"/>
      <c r="C498" s="80"/>
      <c r="D498" s="69"/>
      <c r="E498" s="69"/>
      <c r="F498" s="69"/>
      <c r="G498" s="69"/>
      <c r="H498" s="69"/>
      <c r="I498" s="69"/>
      <c r="J498" s="69"/>
      <c r="K498" s="69"/>
      <c r="L498" s="69"/>
      <c r="M498" s="69"/>
      <c r="N498" s="69"/>
      <c r="O498" s="69"/>
      <c r="P498" s="69"/>
      <c r="Q498" s="69"/>
    </row>
    <row r="499" spans="2:17" x14ac:dyDescent="0.25">
      <c r="B499" s="79"/>
      <c r="C499" s="79"/>
      <c r="D499" s="70"/>
      <c r="E499" s="70"/>
      <c r="F499" s="70"/>
      <c r="G499" s="70"/>
      <c r="H499" s="70"/>
      <c r="I499" s="70"/>
      <c r="J499" s="70"/>
      <c r="K499" s="70"/>
      <c r="L499" s="70"/>
      <c r="M499" s="70"/>
      <c r="N499" s="70"/>
      <c r="O499" s="70"/>
      <c r="P499" s="70"/>
      <c r="Q499" s="70"/>
    </row>
    <row r="500" spans="2:17" x14ac:dyDescent="0.25">
      <c r="B500" s="80"/>
      <c r="C500" s="80"/>
      <c r="D500" s="71"/>
      <c r="E500" s="71"/>
      <c r="F500" s="71"/>
      <c r="G500" s="71"/>
      <c r="H500" s="71"/>
      <c r="I500" s="71"/>
      <c r="J500" s="71"/>
      <c r="K500" s="71"/>
      <c r="L500" s="71"/>
      <c r="M500" s="71"/>
      <c r="N500" s="71"/>
      <c r="O500" s="71"/>
      <c r="P500" s="71"/>
      <c r="Q500" s="71"/>
    </row>
    <row r="501" spans="2:17" x14ac:dyDescent="0.25">
      <c r="B501" s="79"/>
      <c r="C501" s="79"/>
      <c r="D501" s="68"/>
      <c r="E501" s="68"/>
      <c r="F501" s="68"/>
      <c r="G501" s="68"/>
      <c r="H501" s="68"/>
      <c r="I501" s="68"/>
      <c r="J501" s="68"/>
      <c r="K501" s="68"/>
      <c r="L501" s="68"/>
      <c r="M501" s="68"/>
      <c r="N501" s="68"/>
      <c r="O501" s="68"/>
      <c r="P501" s="68"/>
      <c r="Q501" s="68"/>
    </row>
    <row r="502" spans="2:17" x14ac:dyDescent="0.25">
      <c r="B502" s="80"/>
      <c r="C502" s="80"/>
      <c r="D502" s="69"/>
      <c r="E502" s="69"/>
      <c r="F502" s="69"/>
      <c r="G502" s="69"/>
      <c r="H502" s="69"/>
      <c r="I502" s="69"/>
      <c r="J502" s="69"/>
      <c r="K502" s="69"/>
      <c r="L502" s="69"/>
      <c r="M502" s="69"/>
      <c r="N502" s="69"/>
      <c r="O502" s="69"/>
      <c r="P502" s="69"/>
      <c r="Q502" s="69"/>
    </row>
    <row r="503" spans="2:17" x14ac:dyDescent="0.25">
      <c r="B503" s="79"/>
      <c r="C503" s="79"/>
      <c r="D503" s="70"/>
      <c r="E503" s="70"/>
      <c r="F503" s="70"/>
      <c r="G503" s="70"/>
      <c r="H503" s="70"/>
      <c r="I503" s="70"/>
      <c r="J503" s="70"/>
      <c r="K503" s="70"/>
      <c r="L503" s="70"/>
      <c r="M503" s="70"/>
      <c r="N503" s="70"/>
      <c r="O503" s="70"/>
      <c r="P503" s="70"/>
      <c r="Q503" s="70"/>
    </row>
    <row r="504" spans="2:17" x14ac:dyDescent="0.25">
      <c r="B504" s="80"/>
      <c r="C504" s="80"/>
      <c r="D504" s="71"/>
      <c r="E504" s="71"/>
      <c r="F504" s="71"/>
      <c r="G504" s="71"/>
      <c r="H504" s="71"/>
      <c r="I504" s="71"/>
      <c r="J504" s="71"/>
      <c r="K504" s="71"/>
      <c r="L504" s="71"/>
      <c r="M504" s="71"/>
      <c r="N504" s="71"/>
      <c r="O504" s="71"/>
      <c r="P504" s="71"/>
      <c r="Q504" s="71"/>
    </row>
    <row r="505" spans="2:17" x14ac:dyDescent="0.25">
      <c r="B505" s="79"/>
      <c r="C505" s="79"/>
      <c r="D505" s="68"/>
      <c r="E505" s="68"/>
      <c r="F505" s="68"/>
      <c r="G505" s="68"/>
      <c r="H505" s="68"/>
      <c r="I505" s="68"/>
      <c r="J505" s="68"/>
      <c r="K505" s="68"/>
      <c r="L505" s="68"/>
      <c r="M505" s="68"/>
      <c r="N505" s="68"/>
      <c r="O505" s="68"/>
      <c r="P505" s="68"/>
      <c r="Q505" s="68"/>
    </row>
    <row r="506" spans="2:17" x14ac:dyDescent="0.25">
      <c r="B506" s="80"/>
      <c r="C506" s="80"/>
      <c r="D506" s="69"/>
      <c r="E506" s="69"/>
      <c r="F506" s="69"/>
      <c r="G506" s="69"/>
      <c r="H506" s="69"/>
      <c r="I506" s="69"/>
      <c r="J506" s="69"/>
      <c r="K506" s="69"/>
      <c r="L506" s="69"/>
      <c r="M506" s="69"/>
      <c r="N506" s="69"/>
      <c r="O506" s="69"/>
      <c r="P506" s="69"/>
      <c r="Q506" s="69"/>
    </row>
    <row r="515" spans="2:17" x14ac:dyDescent="0.25">
      <c r="B515" s="75"/>
      <c r="C515" s="76"/>
      <c r="D515" s="75"/>
      <c r="E515" s="76"/>
      <c r="F515" s="75"/>
      <c r="G515" s="76"/>
      <c r="H515" s="75"/>
      <c r="I515" s="76"/>
      <c r="J515" s="75"/>
      <c r="K515" s="76"/>
      <c r="L515" s="75"/>
      <c r="M515" s="76"/>
      <c r="N515" s="75"/>
      <c r="O515" s="76"/>
      <c r="P515" s="75"/>
      <c r="Q515" s="76"/>
    </row>
    <row r="516" spans="2:17" x14ac:dyDescent="0.25">
      <c r="B516" s="81"/>
      <c r="C516" s="82"/>
      <c r="D516" s="72"/>
      <c r="E516" s="72"/>
      <c r="F516" s="72"/>
      <c r="G516" s="72"/>
      <c r="H516" s="72"/>
      <c r="I516" s="72"/>
      <c r="J516" s="72"/>
      <c r="K516" s="72"/>
      <c r="L516" s="72"/>
      <c r="M516" s="72"/>
      <c r="N516" s="72"/>
      <c r="O516" s="72"/>
      <c r="P516" s="72"/>
      <c r="Q516" s="72"/>
    </row>
    <row r="517" spans="2:17" x14ac:dyDescent="0.25">
      <c r="B517" s="73"/>
      <c r="C517" s="73"/>
      <c r="D517" s="74"/>
      <c r="E517" s="74"/>
      <c r="F517" s="74"/>
      <c r="G517" s="74"/>
      <c r="H517" s="74"/>
      <c r="I517" s="74"/>
      <c r="J517" s="74"/>
      <c r="K517" s="74"/>
      <c r="L517" s="74"/>
      <c r="M517" s="74"/>
      <c r="N517" s="74"/>
      <c r="O517" s="74"/>
      <c r="P517" s="74"/>
      <c r="Q517" s="74"/>
    </row>
    <row r="518" spans="2:17" x14ac:dyDescent="0.25">
      <c r="B518" s="79"/>
      <c r="C518" s="79"/>
      <c r="D518" s="70"/>
      <c r="E518" s="70"/>
      <c r="F518" s="70"/>
      <c r="G518" s="70"/>
      <c r="H518" s="70"/>
      <c r="I518" s="70"/>
      <c r="J518" s="70"/>
      <c r="K518" s="70"/>
      <c r="L518" s="70"/>
      <c r="M518" s="70"/>
      <c r="N518" s="70"/>
      <c r="O518" s="70"/>
      <c r="P518" s="70"/>
      <c r="Q518" s="70"/>
    </row>
    <row r="519" spans="2:17" x14ac:dyDescent="0.25">
      <c r="B519" s="80"/>
      <c r="C519" s="80"/>
      <c r="D519" s="71"/>
      <c r="E519" s="71"/>
      <c r="F519" s="71"/>
      <c r="G519" s="71"/>
      <c r="H519" s="71"/>
      <c r="I519" s="71"/>
      <c r="J519" s="71"/>
      <c r="K519" s="71"/>
      <c r="L519" s="71"/>
      <c r="M519" s="71"/>
      <c r="N519" s="71"/>
      <c r="O519" s="71"/>
      <c r="P519" s="71"/>
      <c r="Q519" s="71"/>
    </row>
    <row r="520" spans="2:17" x14ac:dyDescent="0.25">
      <c r="B520" s="79"/>
      <c r="C520" s="79"/>
      <c r="D520" s="68"/>
      <c r="E520" s="68"/>
      <c r="F520" s="68"/>
      <c r="G520" s="68"/>
      <c r="H520" s="68"/>
      <c r="I520" s="68"/>
      <c r="J520" s="68"/>
      <c r="K520" s="68"/>
      <c r="L520" s="68"/>
      <c r="M520" s="68"/>
      <c r="N520" s="68"/>
      <c r="O520" s="68"/>
      <c r="P520" s="68"/>
      <c r="Q520" s="68"/>
    </row>
    <row r="521" spans="2:17" x14ac:dyDescent="0.25">
      <c r="B521" s="80"/>
      <c r="C521" s="80"/>
      <c r="D521" s="69"/>
      <c r="E521" s="69"/>
      <c r="F521" s="69"/>
      <c r="G521" s="69"/>
      <c r="H521" s="69"/>
      <c r="I521" s="69"/>
      <c r="J521" s="69"/>
      <c r="K521" s="69"/>
      <c r="L521" s="69"/>
      <c r="M521" s="69"/>
      <c r="N521" s="69"/>
      <c r="O521" s="69"/>
      <c r="P521" s="69"/>
      <c r="Q521" s="69"/>
    </row>
    <row r="522" spans="2:17" x14ac:dyDescent="0.25">
      <c r="B522" s="79"/>
      <c r="C522" s="79"/>
      <c r="D522" s="70"/>
      <c r="E522" s="70"/>
      <c r="F522" s="70"/>
      <c r="G522" s="70"/>
      <c r="H522" s="70"/>
      <c r="I522" s="70"/>
      <c r="J522" s="70"/>
      <c r="K522" s="70"/>
      <c r="L522" s="70"/>
      <c r="M522" s="70"/>
      <c r="N522" s="70"/>
      <c r="O522" s="70"/>
      <c r="P522" s="70"/>
      <c r="Q522" s="70"/>
    </row>
    <row r="523" spans="2:17" x14ac:dyDescent="0.25">
      <c r="B523" s="80"/>
      <c r="C523" s="80"/>
      <c r="D523" s="71"/>
      <c r="E523" s="71"/>
      <c r="F523" s="71"/>
      <c r="G523" s="71"/>
      <c r="H523" s="71"/>
      <c r="I523" s="71"/>
      <c r="J523" s="71"/>
      <c r="K523" s="71"/>
      <c r="L523" s="71"/>
      <c r="M523" s="71"/>
      <c r="N523" s="71"/>
      <c r="O523" s="71"/>
      <c r="P523" s="71"/>
      <c r="Q523" s="71"/>
    </row>
    <row r="524" spans="2:17" x14ac:dyDescent="0.25">
      <c r="B524" s="79"/>
      <c r="C524" s="79"/>
      <c r="D524" s="68"/>
      <c r="E524" s="68"/>
      <c r="F524" s="68"/>
      <c r="G524" s="68"/>
      <c r="H524" s="68"/>
      <c r="I524" s="68"/>
      <c r="J524" s="68"/>
      <c r="K524" s="68"/>
      <c r="L524" s="68"/>
      <c r="M524" s="68"/>
      <c r="N524" s="68"/>
      <c r="O524" s="68"/>
      <c r="P524" s="68"/>
      <c r="Q524" s="68"/>
    </row>
    <row r="525" spans="2:17" x14ac:dyDescent="0.25">
      <c r="B525" s="80"/>
      <c r="C525" s="80"/>
      <c r="D525" s="69"/>
      <c r="E525" s="69"/>
      <c r="F525" s="69"/>
      <c r="G525" s="69"/>
      <c r="H525" s="69"/>
      <c r="I525" s="69"/>
      <c r="J525" s="69"/>
      <c r="K525" s="69"/>
      <c r="L525" s="69"/>
      <c r="M525" s="69"/>
      <c r="N525" s="69"/>
      <c r="O525" s="69"/>
      <c r="P525" s="69"/>
      <c r="Q525" s="69"/>
    </row>
    <row r="526" spans="2:17" x14ac:dyDescent="0.25">
      <c r="B526" s="79"/>
      <c r="C526" s="79"/>
      <c r="D526" s="70"/>
      <c r="E526" s="70"/>
      <c r="F526" s="70"/>
      <c r="G526" s="70"/>
      <c r="H526" s="70"/>
      <c r="I526" s="70"/>
      <c r="J526" s="70"/>
      <c r="K526" s="70"/>
      <c r="L526" s="70"/>
      <c r="M526" s="70"/>
      <c r="N526" s="70"/>
      <c r="O526" s="70"/>
      <c r="P526" s="70"/>
      <c r="Q526" s="70"/>
    </row>
    <row r="527" spans="2:17" x14ac:dyDescent="0.25">
      <c r="B527" s="80"/>
      <c r="C527" s="80"/>
      <c r="D527" s="71"/>
      <c r="E527" s="71"/>
      <c r="F527" s="71"/>
      <c r="G527" s="71"/>
      <c r="H527" s="71"/>
      <c r="I527" s="71"/>
      <c r="J527" s="71"/>
      <c r="K527" s="71"/>
      <c r="L527" s="71"/>
      <c r="M527" s="71"/>
      <c r="N527" s="71"/>
      <c r="O527" s="71"/>
      <c r="P527" s="71"/>
      <c r="Q527" s="71"/>
    </row>
    <row r="528" spans="2:17" x14ac:dyDescent="0.25">
      <c r="B528" s="79"/>
      <c r="C528" s="79"/>
      <c r="D528" s="68"/>
      <c r="E528" s="68"/>
      <c r="F528" s="68"/>
      <c r="G528" s="68"/>
      <c r="H528" s="68"/>
      <c r="I528" s="68"/>
      <c r="J528" s="68"/>
      <c r="K528" s="68"/>
      <c r="L528" s="68"/>
      <c r="M528" s="68"/>
      <c r="N528" s="68"/>
      <c r="O528" s="68"/>
      <c r="P528" s="68"/>
      <c r="Q528" s="68"/>
    </row>
    <row r="529" spans="2:17" x14ac:dyDescent="0.25">
      <c r="B529" s="80"/>
      <c r="C529" s="80"/>
      <c r="D529" s="69"/>
      <c r="E529" s="69"/>
      <c r="F529" s="69"/>
      <c r="G529" s="69"/>
      <c r="H529" s="69"/>
      <c r="I529" s="69"/>
      <c r="J529" s="69"/>
      <c r="K529" s="69"/>
      <c r="L529" s="69"/>
      <c r="M529" s="69"/>
      <c r="N529" s="69"/>
      <c r="O529" s="69"/>
      <c r="P529" s="69"/>
      <c r="Q529" s="69"/>
    </row>
    <row r="530" spans="2:17" x14ac:dyDescent="0.25">
      <c r="B530" s="79"/>
      <c r="C530" s="79"/>
      <c r="D530" s="70"/>
      <c r="E530" s="70"/>
      <c r="F530" s="70"/>
      <c r="G530" s="70"/>
      <c r="H530" s="70"/>
      <c r="I530" s="70"/>
      <c r="J530" s="70"/>
      <c r="K530" s="70"/>
      <c r="L530" s="70"/>
      <c r="M530" s="70"/>
      <c r="N530" s="70"/>
      <c r="O530" s="70"/>
      <c r="P530" s="70"/>
      <c r="Q530" s="70"/>
    </row>
    <row r="531" spans="2:17" x14ac:dyDescent="0.25">
      <c r="B531" s="80"/>
      <c r="C531" s="80"/>
      <c r="D531" s="71"/>
      <c r="E531" s="71"/>
      <c r="F531" s="71"/>
      <c r="G531" s="71"/>
      <c r="H531" s="71"/>
      <c r="I531" s="71"/>
      <c r="J531" s="71"/>
      <c r="K531" s="71"/>
      <c r="L531" s="71"/>
      <c r="M531" s="71"/>
      <c r="N531" s="71"/>
      <c r="O531" s="71"/>
      <c r="P531" s="71"/>
      <c r="Q531" s="71"/>
    </row>
    <row r="532" spans="2:17" x14ac:dyDescent="0.25">
      <c r="B532" s="79"/>
      <c r="C532" s="79"/>
      <c r="D532" s="68"/>
      <c r="E532" s="68"/>
      <c r="F532" s="68"/>
      <c r="G532" s="68"/>
      <c r="H532" s="68"/>
      <c r="I532" s="68"/>
      <c r="J532" s="68"/>
      <c r="K532" s="68"/>
      <c r="L532" s="68"/>
      <c r="M532" s="68"/>
      <c r="N532" s="68"/>
      <c r="O532" s="68"/>
      <c r="P532" s="68"/>
      <c r="Q532" s="68"/>
    </row>
    <row r="533" spans="2:17" x14ac:dyDescent="0.25">
      <c r="B533" s="80"/>
      <c r="C533" s="80"/>
      <c r="D533" s="69"/>
      <c r="E533" s="69"/>
      <c r="F533" s="69"/>
      <c r="G533" s="69"/>
      <c r="H533" s="69"/>
      <c r="I533" s="69"/>
      <c r="J533" s="69"/>
      <c r="K533" s="69"/>
      <c r="L533" s="69"/>
      <c r="M533" s="69"/>
      <c r="N533" s="69"/>
      <c r="O533" s="69"/>
      <c r="P533" s="69"/>
      <c r="Q533" s="69"/>
    </row>
    <row r="542" spans="2:17" x14ac:dyDescent="0.25">
      <c r="B542" s="75"/>
      <c r="C542" s="76"/>
      <c r="D542" s="75"/>
      <c r="E542" s="76"/>
      <c r="F542" s="75"/>
      <c r="G542" s="76"/>
      <c r="H542" s="75"/>
      <c r="I542" s="76"/>
      <c r="J542" s="75"/>
      <c r="K542" s="76"/>
      <c r="L542" s="75"/>
      <c r="M542" s="76"/>
      <c r="N542" s="75"/>
      <c r="O542" s="76"/>
      <c r="P542" s="75"/>
      <c r="Q542" s="76"/>
    </row>
    <row r="543" spans="2:17" x14ac:dyDescent="0.25">
      <c r="B543" s="81"/>
      <c r="C543" s="82"/>
      <c r="D543" s="72"/>
      <c r="E543" s="72"/>
      <c r="F543" s="72"/>
      <c r="G543" s="72"/>
      <c r="H543" s="72"/>
      <c r="I543" s="72"/>
      <c r="J543" s="72"/>
      <c r="K543" s="72"/>
      <c r="L543" s="72"/>
      <c r="M543" s="72"/>
      <c r="N543" s="72"/>
      <c r="O543" s="72"/>
      <c r="P543" s="72"/>
      <c r="Q543" s="72"/>
    </row>
    <row r="544" spans="2:17" x14ac:dyDescent="0.25">
      <c r="B544" s="73"/>
      <c r="C544" s="73"/>
      <c r="D544" s="74"/>
      <c r="E544" s="74"/>
      <c r="F544" s="74"/>
      <c r="G544" s="74"/>
      <c r="H544" s="74"/>
      <c r="I544" s="74"/>
      <c r="J544" s="74"/>
      <c r="K544" s="74"/>
      <c r="L544" s="74"/>
      <c r="M544" s="74"/>
      <c r="N544" s="74"/>
      <c r="O544" s="74"/>
      <c r="P544" s="74"/>
      <c r="Q544" s="74"/>
    </row>
    <row r="545" spans="2:17" x14ac:dyDescent="0.25">
      <c r="B545" s="79"/>
      <c r="C545" s="79"/>
      <c r="D545" s="70"/>
      <c r="E545" s="70"/>
      <c r="F545" s="70"/>
      <c r="G545" s="70"/>
      <c r="H545" s="70"/>
      <c r="I545" s="70"/>
      <c r="J545" s="70"/>
      <c r="K545" s="70"/>
      <c r="L545" s="70"/>
      <c r="M545" s="70"/>
      <c r="N545" s="70"/>
      <c r="O545" s="70"/>
      <c r="P545" s="70"/>
      <c r="Q545" s="70"/>
    </row>
    <row r="546" spans="2:17" x14ac:dyDescent="0.25">
      <c r="B546" s="80"/>
      <c r="C546" s="80"/>
      <c r="D546" s="71"/>
      <c r="E546" s="71"/>
      <c r="F546" s="71"/>
      <c r="G546" s="71"/>
      <c r="H546" s="71"/>
      <c r="I546" s="71"/>
      <c r="J546" s="71"/>
      <c r="K546" s="71"/>
      <c r="L546" s="71"/>
      <c r="M546" s="71"/>
      <c r="N546" s="71"/>
      <c r="O546" s="71"/>
      <c r="P546" s="71"/>
      <c r="Q546" s="71"/>
    </row>
    <row r="547" spans="2:17" x14ac:dyDescent="0.25">
      <c r="B547" s="79"/>
      <c r="C547" s="79"/>
      <c r="D547" s="68"/>
      <c r="E547" s="68"/>
      <c r="F547" s="68"/>
      <c r="G547" s="68"/>
      <c r="H547" s="68"/>
      <c r="I547" s="68"/>
      <c r="J547" s="68"/>
      <c r="K547" s="68"/>
      <c r="L547" s="68"/>
      <c r="M547" s="68"/>
      <c r="N547" s="68"/>
      <c r="O547" s="68"/>
      <c r="P547" s="68"/>
      <c r="Q547" s="68"/>
    </row>
    <row r="548" spans="2:17" x14ac:dyDescent="0.25">
      <c r="B548" s="80"/>
      <c r="C548" s="80"/>
      <c r="D548" s="69"/>
      <c r="E548" s="69"/>
      <c r="F548" s="69"/>
      <c r="G548" s="69"/>
      <c r="H548" s="69"/>
      <c r="I548" s="69"/>
      <c r="J548" s="69"/>
      <c r="K548" s="69"/>
      <c r="L548" s="69"/>
      <c r="M548" s="69"/>
      <c r="N548" s="69"/>
      <c r="O548" s="69"/>
      <c r="P548" s="69"/>
      <c r="Q548" s="69"/>
    </row>
    <row r="549" spans="2:17" x14ac:dyDescent="0.25">
      <c r="B549" s="79"/>
      <c r="C549" s="79"/>
      <c r="D549" s="70"/>
      <c r="E549" s="70"/>
      <c r="F549" s="70"/>
      <c r="G549" s="70"/>
      <c r="H549" s="70"/>
      <c r="I549" s="70"/>
      <c r="J549" s="70"/>
      <c r="K549" s="70"/>
      <c r="L549" s="70"/>
      <c r="M549" s="70"/>
      <c r="N549" s="70"/>
      <c r="O549" s="70"/>
      <c r="P549" s="70"/>
      <c r="Q549" s="70"/>
    </row>
    <row r="550" spans="2:17" x14ac:dyDescent="0.25">
      <c r="B550" s="80"/>
      <c r="C550" s="80"/>
      <c r="D550" s="71"/>
      <c r="E550" s="71"/>
      <c r="F550" s="71"/>
      <c r="G550" s="71"/>
      <c r="H550" s="71"/>
      <c r="I550" s="71"/>
      <c r="J550" s="71"/>
      <c r="K550" s="71"/>
      <c r="L550" s="71"/>
      <c r="M550" s="71"/>
      <c r="N550" s="71"/>
      <c r="O550" s="71"/>
      <c r="P550" s="71"/>
      <c r="Q550" s="71"/>
    </row>
    <row r="551" spans="2:17" x14ac:dyDescent="0.25">
      <c r="B551" s="79"/>
      <c r="C551" s="79"/>
      <c r="D551" s="68"/>
      <c r="E551" s="68"/>
      <c r="F551" s="68"/>
      <c r="G551" s="68"/>
      <c r="H551" s="68"/>
      <c r="I551" s="68"/>
      <c r="J551" s="68"/>
      <c r="K551" s="68"/>
      <c r="L551" s="68"/>
      <c r="M551" s="68"/>
      <c r="N551" s="68"/>
      <c r="O551" s="68"/>
      <c r="P551" s="68"/>
      <c r="Q551" s="68"/>
    </row>
    <row r="552" spans="2:17" x14ac:dyDescent="0.25">
      <c r="B552" s="80"/>
      <c r="C552" s="80"/>
      <c r="D552" s="69"/>
      <c r="E552" s="69"/>
      <c r="F552" s="69"/>
      <c r="G552" s="69"/>
      <c r="H552" s="69"/>
      <c r="I552" s="69"/>
      <c r="J552" s="69"/>
      <c r="K552" s="69"/>
      <c r="L552" s="69"/>
      <c r="M552" s="69"/>
      <c r="N552" s="69"/>
      <c r="O552" s="69"/>
      <c r="P552" s="69"/>
      <c r="Q552" s="69"/>
    </row>
    <row r="553" spans="2:17" x14ac:dyDescent="0.25">
      <c r="B553" s="79"/>
      <c r="C553" s="79"/>
      <c r="D553" s="70"/>
      <c r="E553" s="70"/>
      <c r="F553" s="70"/>
      <c r="G553" s="70"/>
      <c r="H553" s="70"/>
      <c r="I553" s="70"/>
      <c r="J553" s="70"/>
      <c r="K553" s="70"/>
      <c r="L553" s="70"/>
      <c r="M553" s="70"/>
      <c r="N553" s="70"/>
      <c r="O553" s="70"/>
      <c r="P553" s="70"/>
      <c r="Q553" s="70"/>
    </row>
    <row r="554" spans="2:17" x14ac:dyDescent="0.25">
      <c r="B554" s="80"/>
      <c r="C554" s="80"/>
      <c r="D554" s="71"/>
      <c r="E554" s="71"/>
      <c r="F554" s="71"/>
      <c r="G554" s="71"/>
      <c r="H554" s="71"/>
      <c r="I554" s="71"/>
      <c r="J554" s="71"/>
      <c r="K554" s="71"/>
      <c r="L554" s="71"/>
      <c r="M554" s="71"/>
      <c r="N554" s="71"/>
      <c r="O554" s="71"/>
      <c r="P554" s="71"/>
      <c r="Q554" s="71"/>
    </row>
    <row r="555" spans="2:17" x14ac:dyDescent="0.25">
      <c r="B555" s="79"/>
      <c r="C555" s="79"/>
      <c r="D555" s="68"/>
      <c r="E555" s="68"/>
      <c r="F555" s="68"/>
      <c r="G555" s="68"/>
      <c r="H555" s="68"/>
      <c r="I555" s="68"/>
      <c r="J555" s="68"/>
      <c r="K555" s="68"/>
      <c r="L555" s="68"/>
      <c r="M555" s="68"/>
      <c r="N555" s="68"/>
      <c r="O555" s="68"/>
      <c r="P555" s="68"/>
      <c r="Q555" s="68"/>
    </row>
    <row r="556" spans="2:17" x14ac:dyDescent="0.25">
      <c r="B556" s="80"/>
      <c r="C556" s="80"/>
      <c r="D556" s="69"/>
      <c r="E556" s="69"/>
      <c r="F556" s="69"/>
      <c r="G556" s="69"/>
      <c r="H556" s="69"/>
      <c r="I556" s="69"/>
      <c r="J556" s="69"/>
      <c r="K556" s="69"/>
      <c r="L556" s="69"/>
      <c r="M556" s="69"/>
      <c r="N556" s="69"/>
      <c r="O556" s="69"/>
      <c r="P556" s="69"/>
      <c r="Q556" s="69"/>
    </row>
    <row r="557" spans="2:17" x14ac:dyDescent="0.25">
      <c r="B557" s="79"/>
      <c r="C557" s="79"/>
      <c r="D557" s="70"/>
      <c r="E557" s="70"/>
      <c r="F557" s="70"/>
      <c r="G557" s="70"/>
      <c r="H557" s="70"/>
      <c r="I557" s="70"/>
      <c r="J557" s="70"/>
      <c r="K557" s="70"/>
      <c r="L557" s="70"/>
      <c r="M557" s="70"/>
      <c r="N557" s="70"/>
      <c r="O557" s="70"/>
      <c r="P557" s="70"/>
      <c r="Q557" s="70"/>
    </row>
    <row r="558" spans="2:17" x14ac:dyDescent="0.25">
      <c r="B558" s="80"/>
      <c r="C558" s="80"/>
      <c r="D558" s="71"/>
      <c r="E558" s="71"/>
      <c r="F558" s="71"/>
      <c r="G558" s="71"/>
      <c r="H558" s="71"/>
      <c r="I558" s="71"/>
      <c r="J558" s="71"/>
      <c r="K558" s="71"/>
      <c r="L558" s="71"/>
      <c r="M558" s="71"/>
      <c r="N558" s="71"/>
      <c r="O558" s="71"/>
      <c r="P558" s="71"/>
      <c r="Q558" s="71"/>
    </row>
    <row r="559" spans="2:17" x14ac:dyDescent="0.25">
      <c r="B559" s="79"/>
      <c r="C559" s="79"/>
      <c r="D559" s="68"/>
      <c r="E559" s="68"/>
      <c r="F559" s="68"/>
      <c r="G559" s="68"/>
      <c r="H559" s="68"/>
      <c r="I559" s="68"/>
      <c r="J559" s="68"/>
      <c r="K559" s="68"/>
      <c r="L559" s="68"/>
      <c r="M559" s="68"/>
      <c r="N559" s="68"/>
      <c r="O559" s="68"/>
      <c r="P559" s="68"/>
      <c r="Q559" s="68"/>
    </row>
    <row r="560" spans="2:17" x14ac:dyDescent="0.25">
      <c r="B560" s="80"/>
      <c r="C560" s="80"/>
      <c r="D560" s="69"/>
      <c r="E560" s="69"/>
      <c r="F560" s="69"/>
      <c r="G560" s="69"/>
      <c r="H560" s="69"/>
      <c r="I560" s="69"/>
      <c r="J560" s="69"/>
      <c r="K560" s="69"/>
      <c r="L560" s="69"/>
      <c r="M560" s="69"/>
      <c r="N560" s="69"/>
      <c r="O560" s="69"/>
      <c r="P560" s="69"/>
      <c r="Q560" s="69"/>
    </row>
    <row r="569" spans="2:17" x14ac:dyDescent="0.25">
      <c r="B569" s="75"/>
      <c r="C569" s="76"/>
      <c r="D569" s="75"/>
      <c r="E569" s="76"/>
      <c r="F569" s="75"/>
      <c r="G569" s="76"/>
      <c r="H569" s="75"/>
      <c r="I569" s="76"/>
      <c r="J569" s="75"/>
      <c r="K569" s="76"/>
      <c r="L569" s="75"/>
      <c r="M569" s="76"/>
      <c r="N569" s="75"/>
      <c r="O569" s="76"/>
      <c r="P569" s="75"/>
      <c r="Q569" s="76"/>
    </row>
    <row r="570" spans="2:17" x14ac:dyDescent="0.25">
      <c r="B570" s="81"/>
      <c r="C570" s="82"/>
      <c r="D570" s="72"/>
      <c r="E570" s="72"/>
      <c r="F570" s="72"/>
      <c r="G570" s="72"/>
      <c r="H570" s="72"/>
      <c r="I570" s="72"/>
      <c r="J570" s="72"/>
      <c r="K570" s="72"/>
      <c r="L570" s="72"/>
      <c r="M570" s="72"/>
      <c r="N570" s="72"/>
      <c r="O570" s="72"/>
      <c r="P570" s="72"/>
      <c r="Q570" s="72"/>
    </row>
    <row r="571" spans="2:17" x14ac:dyDescent="0.25">
      <c r="B571" s="73"/>
      <c r="C571" s="73"/>
      <c r="D571" s="74"/>
      <c r="E571" s="74"/>
      <c r="F571" s="74"/>
      <c r="G571" s="74"/>
      <c r="H571" s="74"/>
      <c r="I571" s="74"/>
      <c r="J571" s="74"/>
      <c r="K571" s="74"/>
      <c r="L571" s="74"/>
      <c r="M571" s="74"/>
      <c r="N571" s="74"/>
      <c r="O571" s="74"/>
      <c r="P571" s="74"/>
      <c r="Q571" s="74"/>
    </row>
    <row r="572" spans="2:17" x14ac:dyDescent="0.25">
      <c r="B572" s="79"/>
      <c r="C572" s="79"/>
      <c r="D572" s="70"/>
      <c r="E572" s="70"/>
      <c r="F572" s="70"/>
      <c r="G572" s="70"/>
      <c r="H572" s="70"/>
      <c r="I572" s="70"/>
      <c r="J572" s="70"/>
      <c r="K572" s="70"/>
      <c r="L572" s="70"/>
      <c r="M572" s="70"/>
      <c r="N572" s="70"/>
      <c r="O572" s="70"/>
      <c r="P572" s="70"/>
      <c r="Q572" s="70"/>
    </row>
    <row r="573" spans="2:17" x14ac:dyDescent="0.25">
      <c r="B573" s="80"/>
      <c r="C573" s="80"/>
      <c r="D573" s="71"/>
      <c r="E573" s="71"/>
      <c r="F573" s="71"/>
      <c r="G573" s="71"/>
      <c r="H573" s="71"/>
      <c r="I573" s="71"/>
      <c r="J573" s="71"/>
      <c r="K573" s="71"/>
      <c r="L573" s="71"/>
      <c r="M573" s="71"/>
      <c r="N573" s="71"/>
      <c r="O573" s="71"/>
      <c r="P573" s="71"/>
      <c r="Q573" s="71"/>
    </row>
    <row r="574" spans="2:17" x14ac:dyDescent="0.25">
      <c r="B574" s="79"/>
      <c r="C574" s="79"/>
      <c r="D574" s="68"/>
      <c r="E574" s="68"/>
      <c r="F574" s="68"/>
      <c r="G574" s="68"/>
      <c r="H574" s="68"/>
      <c r="I574" s="68"/>
      <c r="J574" s="68"/>
      <c r="K574" s="68"/>
      <c r="L574" s="68"/>
      <c r="M574" s="68"/>
      <c r="N574" s="68"/>
      <c r="O574" s="68"/>
      <c r="P574" s="68"/>
      <c r="Q574" s="68"/>
    </row>
    <row r="575" spans="2:17" x14ac:dyDescent="0.25">
      <c r="B575" s="80"/>
      <c r="C575" s="80"/>
      <c r="D575" s="69"/>
      <c r="E575" s="69"/>
      <c r="F575" s="69"/>
      <c r="G575" s="69"/>
      <c r="H575" s="69"/>
      <c r="I575" s="69"/>
      <c r="J575" s="69"/>
      <c r="K575" s="69"/>
      <c r="L575" s="69"/>
      <c r="M575" s="69"/>
      <c r="N575" s="69"/>
      <c r="O575" s="69"/>
      <c r="P575" s="69"/>
      <c r="Q575" s="69"/>
    </row>
    <row r="576" spans="2:17" x14ac:dyDescent="0.25">
      <c r="B576" s="79"/>
      <c r="C576" s="79"/>
      <c r="D576" s="70"/>
      <c r="E576" s="70"/>
      <c r="F576" s="70"/>
      <c r="G576" s="70"/>
      <c r="H576" s="70"/>
      <c r="I576" s="70"/>
      <c r="J576" s="70"/>
      <c r="K576" s="70"/>
      <c r="L576" s="70"/>
      <c r="M576" s="70"/>
      <c r="N576" s="70"/>
      <c r="O576" s="70"/>
      <c r="P576" s="70"/>
      <c r="Q576" s="70"/>
    </row>
    <row r="577" spans="2:17" x14ac:dyDescent="0.25">
      <c r="B577" s="80"/>
      <c r="C577" s="80"/>
      <c r="D577" s="71"/>
      <c r="E577" s="71"/>
      <c r="F577" s="71"/>
      <c r="G577" s="71"/>
      <c r="H577" s="71"/>
      <c r="I577" s="71"/>
      <c r="J577" s="71"/>
      <c r="K577" s="71"/>
      <c r="L577" s="71"/>
      <c r="M577" s="71"/>
      <c r="N577" s="71"/>
      <c r="O577" s="71"/>
      <c r="P577" s="71"/>
      <c r="Q577" s="71"/>
    </row>
    <row r="578" spans="2:17" x14ac:dyDescent="0.25">
      <c r="B578" s="79"/>
      <c r="C578" s="79"/>
      <c r="D578" s="68"/>
      <c r="E578" s="68"/>
      <c r="F578" s="68"/>
      <c r="G578" s="68"/>
      <c r="H578" s="68"/>
      <c r="I578" s="68"/>
      <c r="J578" s="68"/>
      <c r="K578" s="68"/>
      <c r="L578" s="68"/>
      <c r="M578" s="68"/>
      <c r="N578" s="68"/>
      <c r="O578" s="68"/>
      <c r="P578" s="68"/>
      <c r="Q578" s="68"/>
    </row>
    <row r="579" spans="2:17" x14ac:dyDescent="0.25">
      <c r="B579" s="80"/>
      <c r="C579" s="80"/>
      <c r="D579" s="69"/>
      <c r="E579" s="69"/>
      <c r="F579" s="69"/>
      <c r="G579" s="69"/>
      <c r="H579" s="69"/>
      <c r="I579" s="69"/>
      <c r="J579" s="69"/>
      <c r="K579" s="69"/>
      <c r="L579" s="69"/>
      <c r="M579" s="69"/>
      <c r="N579" s="69"/>
      <c r="O579" s="69"/>
      <c r="P579" s="69"/>
      <c r="Q579" s="69"/>
    </row>
    <row r="580" spans="2:17" x14ac:dyDescent="0.25">
      <c r="B580" s="79"/>
      <c r="C580" s="79"/>
      <c r="D580" s="70"/>
      <c r="E580" s="70"/>
      <c r="F580" s="70"/>
      <c r="G580" s="70"/>
      <c r="H580" s="70"/>
      <c r="I580" s="70"/>
      <c r="J580" s="70"/>
      <c r="K580" s="70"/>
      <c r="L580" s="70"/>
      <c r="M580" s="70"/>
      <c r="N580" s="70"/>
      <c r="O580" s="70"/>
      <c r="P580" s="70"/>
      <c r="Q580" s="70"/>
    </row>
    <row r="581" spans="2:17" x14ac:dyDescent="0.25">
      <c r="B581" s="80"/>
      <c r="C581" s="80"/>
      <c r="D581" s="71"/>
      <c r="E581" s="71"/>
      <c r="F581" s="71"/>
      <c r="G581" s="71"/>
      <c r="H581" s="71"/>
      <c r="I581" s="71"/>
      <c r="J581" s="71"/>
      <c r="K581" s="71"/>
      <c r="L581" s="71"/>
      <c r="M581" s="71"/>
      <c r="N581" s="71"/>
      <c r="O581" s="71"/>
      <c r="P581" s="71"/>
      <c r="Q581" s="71"/>
    </row>
    <row r="582" spans="2:17" x14ac:dyDescent="0.25">
      <c r="B582" s="79"/>
      <c r="C582" s="79"/>
      <c r="D582" s="68"/>
      <c r="E582" s="68"/>
      <c r="F582" s="68"/>
      <c r="G582" s="68"/>
      <c r="H582" s="68"/>
      <c r="I582" s="68"/>
      <c r="J582" s="68"/>
      <c r="K582" s="68"/>
      <c r="L582" s="68"/>
      <c r="M582" s="68"/>
      <c r="N582" s="68"/>
      <c r="O582" s="68"/>
      <c r="P582" s="68"/>
      <c r="Q582" s="68"/>
    </row>
    <row r="583" spans="2:17" x14ac:dyDescent="0.25">
      <c r="B583" s="80"/>
      <c r="C583" s="80"/>
      <c r="D583" s="69"/>
      <c r="E583" s="69"/>
      <c r="F583" s="69"/>
      <c r="G583" s="69"/>
      <c r="H583" s="69"/>
      <c r="I583" s="69"/>
      <c r="J583" s="69"/>
      <c r="K583" s="69"/>
      <c r="L583" s="69"/>
      <c r="M583" s="69"/>
      <c r="N583" s="69"/>
      <c r="O583" s="69"/>
      <c r="P583" s="69"/>
      <c r="Q583" s="69"/>
    </row>
    <row r="584" spans="2:17" x14ac:dyDescent="0.25">
      <c r="B584" s="79"/>
      <c r="C584" s="79"/>
      <c r="D584" s="70"/>
      <c r="E584" s="70"/>
      <c r="F584" s="70"/>
      <c r="G584" s="70"/>
      <c r="H584" s="70"/>
      <c r="I584" s="70"/>
      <c r="J584" s="70"/>
      <c r="K584" s="70"/>
      <c r="L584" s="70"/>
      <c r="M584" s="70"/>
      <c r="N584" s="70"/>
      <c r="O584" s="70"/>
      <c r="P584" s="70"/>
      <c r="Q584" s="70"/>
    </row>
    <row r="585" spans="2:17" x14ac:dyDescent="0.25">
      <c r="B585" s="80"/>
      <c r="C585" s="80"/>
      <c r="D585" s="71"/>
      <c r="E585" s="71"/>
      <c r="F585" s="71"/>
      <c r="G585" s="71"/>
      <c r="H585" s="71"/>
      <c r="I585" s="71"/>
      <c r="J585" s="71"/>
      <c r="K585" s="71"/>
      <c r="L585" s="71"/>
      <c r="M585" s="71"/>
      <c r="N585" s="71"/>
      <c r="O585" s="71"/>
      <c r="P585" s="71"/>
      <c r="Q585" s="71"/>
    </row>
    <row r="586" spans="2:17" x14ac:dyDescent="0.25">
      <c r="B586" s="79"/>
      <c r="C586" s="79"/>
      <c r="D586" s="68"/>
      <c r="E586" s="68"/>
      <c r="F586" s="68"/>
      <c r="G586" s="68"/>
      <c r="H586" s="68"/>
      <c r="I586" s="68"/>
      <c r="J586" s="68"/>
      <c r="K586" s="68"/>
      <c r="L586" s="68"/>
      <c r="M586" s="68"/>
      <c r="N586" s="68"/>
      <c r="O586" s="68"/>
      <c r="P586" s="68"/>
      <c r="Q586" s="68"/>
    </row>
    <row r="587" spans="2:17" x14ac:dyDescent="0.25">
      <c r="B587" s="80"/>
      <c r="C587" s="80"/>
      <c r="D587" s="69"/>
      <c r="E587" s="69"/>
      <c r="F587" s="69"/>
      <c r="G587" s="69"/>
      <c r="H587" s="69"/>
      <c r="I587" s="69"/>
      <c r="J587" s="69"/>
      <c r="K587" s="69"/>
      <c r="L587" s="69"/>
      <c r="M587" s="69"/>
      <c r="N587" s="69"/>
      <c r="O587" s="69"/>
      <c r="P587" s="69"/>
      <c r="Q587" s="69"/>
    </row>
    <row r="596" spans="2:17" x14ac:dyDescent="0.25">
      <c r="B596" s="75"/>
      <c r="C596" s="76"/>
      <c r="D596" s="75"/>
      <c r="E596" s="76"/>
      <c r="F596" s="75"/>
      <c r="G596" s="76"/>
      <c r="H596" s="75"/>
      <c r="I596" s="76"/>
      <c r="J596" s="75"/>
      <c r="K596" s="76"/>
      <c r="L596" s="75"/>
      <c r="M596" s="76"/>
      <c r="N596" s="75"/>
      <c r="O596" s="76"/>
      <c r="P596" s="75"/>
      <c r="Q596" s="76"/>
    </row>
    <row r="597" spans="2:17" x14ac:dyDescent="0.25">
      <c r="B597" s="81"/>
      <c r="C597" s="82"/>
      <c r="D597" s="72"/>
      <c r="E597" s="72"/>
      <c r="F597" s="72"/>
      <c r="G597" s="72"/>
      <c r="H597" s="72"/>
      <c r="I597" s="72"/>
      <c r="J597" s="72"/>
      <c r="K597" s="72"/>
      <c r="L597" s="72"/>
      <c r="M597" s="72"/>
      <c r="N597" s="72"/>
      <c r="O597" s="72"/>
      <c r="P597" s="72"/>
      <c r="Q597" s="72"/>
    </row>
    <row r="598" spans="2:17" x14ac:dyDescent="0.25">
      <c r="B598" s="73"/>
      <c r="C598" s="73"/>
      <c r="D598" s="74"/>
      <c r="E598" s="74"/>
      <c r="F598" s="74"/>
      <c r="G598" s="74"/>
      <c r="H598" s="74"/>
      <c r="I598" s="74"/>
      <c r="J598" s="74"/>
      <c r="K598" s="74"/>
      <c r="L598" s="74"/>
      <c r="M598" s="74"/>
      <c r="N598" s="74"/>
      <c r="O598" s="74"/>
      <c r="P598" s="74"/>
      <c r="Q598" s="74"/>
    </row>
    <row r="599" spans="2:17" x14ac:dyDescent="0.25">
      <c r="B599" s="79"/>
      <c r="C599" s="79"/>
      <c r="D599" s="70"/>
      <c r="E599" s="70"/>
      <c r="F599" s="70"/>
      <c r="G599" s="70"/>
      <c r="H599" s="70"/>
      <c r="I599" s="70"/>
      <c r="J599" s="70"/>
      <c r="K599" s="70"/>
      <c r="L599" s="70"/>
      <c r="M599" s="70"/>
      <c r="N599" s="70"/>
      <c r="O599" s="70"/>
      <c r="P599" s="70"/>
      <c r="Q599" s="70"/>
    </row>
    <row r="600" spans="2:17" x14ac:dyDescent="0.25">
      <c r="B600" s="80"/>
      <c r="C600" s="80"/>
      <c r="D600" s="71"/>
      <c r="E600" s="71"/>
      <c r="F600" s="71"/>
      <c r="G600" s="71"/>
      <c r="H600" s="71"/>
      <c r="I600" s="71"/>
      <c r="J600" s="71"/>
      <c r="K600" s="71"/>
      <c r="L600" s="71"/>
      <c r="M600" s="71"/>
      <c r="N600" s="71"/>
      <c r="O600" s="71"/>
      <c r="P600" s="71"/>
      <c r="Q600" s="71"/>
    </row>
    <row r="601" spans="2:17" x14ac:dyDescent="0.25">
      <c r="B601" s="79"/>
      <c r="C601" s="79"/>
      <c r="D601" s="68"/>
      <c r="E601" s="68"/>
      <c r="F601" s="68"/>
      <c r="G601" s="68"/>
      <c r="H601" s="68"/>
      <c r="I601" s="68"/>
      <c r="J601" s="68"/>
      <c r="K601" s="68"/>
      <c r="L601" s="68"/>
      <c r="M601" s="68"/>
      <c r="N601" s="68"/>
      <c r="O601" s="68"/>
      <c r="P601" s="68"/>
      <c r="Q601" s="68"/>
    </row>
    <row r="602" spans="2:17" x14ac:dyDescent="0.25">
      <c r="B602" s="80"/>
      <c r="C602" s="80"/>
      <c r="D602" s="69"/>
      <c r="E602" s="69"/>
      <c r="F602" s="69"/>
      <c r="G602" s="69"/>
      <c r="H602" s="69"/>
      <c r="I602" s="69"/>
      <c r="J602" s="69"/>
      <c r="K602" s="69"/>
      <c r="L602" s="69"/>
      <c r="M602" s="69"/>
      <c r="N602" s="69"/>
      <c r="O602" s="69"/>
      <c r="P602" s="69"/>
      <c r="Q602" s="69"/>
    </row>
    <row r="603" spans="2:17" x14ac:dyDescent="0.25">
      <c r="B603" s="79"/>
      <c r="C603" s="79"/>
      <c r="D603" s="70"/>
      <c r="E603" s="70"/>
      <c r="F603" s="70"/>
      <c r="G603" s="70"/>
      <c r="H603" s="70"/>
      <c r="I603" s="70"/>
      <c r="J603" s="70"/>
      <c r="K603" s="70"/>
      <c r="L603" s="70"/>
      <c r="M603" s="70"/>
      <c r="N603" s="70"/>
      <c r="O603" s="70"/>
      <c r="P603" s="70"/>
      <c r="Q603" s="70"/>
    </row>
    <row r="604" spans="2:17" x14ac:dyDescent="0.25">
      <c r="B604" s="80"/>
      <c r="C604" s="80"/>
      <c r="D604" s="71"/>
      <c r="E604" s="71"/>
      <c r="F604" s="71"/>
      <c r="G604" s="71"/>
      <c r="H604" s="71"/>
      <c r="I604" s="71"/>
      <c r="J604" s="71"/>
      <c r="K604" s="71"/>
      <c r="L604" s="71"/>
      <c r="M604" s="71"/>
      <c r="N604" s="71"/>
      <c r="O604" s="71"/>
      <c r="P604" s="71"/>
      <c r="Q604" s="71"/>
    </row>
    <row r="605" spans="2:17" x14ac:dyDescent="0.25">
      <c r="B605" s="79"/>
      <c r="C605" s="79"/>
      <c r="D605" s="68"/>
      <c r="E605" s="68"/>
      <c r="F605" s="68"/>
      <c r="G605" s="68"/>
      <c r="H605" s="68"/>
      <c r="I605" s="68"/>
      <c r="J605" s="68"/>
      <c r="K605" s="68"/>
      <c r="L605" s="68"/>
      <c r="M605" s="68"/>
      <c r="N605" s="68"/>
      <c r="O605" s="68"/>
      <c r="P605" s="68"/>
      <c r="Q605" s="68"/>
    </row>
    <row r="606" spans="2:17" x14ac:dyDescent="0.25">
      <c r="B606" s="80"/>
      <c r="C606" s="80"/>
      <c r="D606" s="69"/>
      <c r="E606" s="69"/>
      <c r="F606" s="69"/>
      <c r="G606" s="69"/>
      <c r="H606" s="69"/>
      <c r="I606" s="69"/>
      <c r="J606" s="69"/>
      <c r="K606" s="69"/>
      <c r="L606" s="69"/>
      <c r="M606" s="69"/>
      <c r="N606" s="69"/>
      <c r="O606" s="69"/>
      <c r="P606" s="69"/>
      <c r="Q606" s="69"/>
    </row>
    <row r="607" spans="2:17" x14ac:dyDescent="0.25">
      <c r="B607" s="79"/>
      <c r="C607" s="79"/>
      <c r="D607" s="70"/>
      <c r="E607" s="70"/>
      <c r="F607" s="70"/>
      <c r="G607" s="70"/>
      <c r="H607" s="70"/>
      <c r="I607" s="70"/>
      <c r="J607" s="70"/>
      <c r="K607" s="70"/>
      <c r="L607" s="70"/>
      <c r="M607" s="70"/>
      <c r="N607" s="70"/>
      <c r="O607" s="70"/>
      <c r="P607" s="70"/>
      <c r="Q607" s="70"/>
    </row>
    <row r="608" spans="2:17" x14ac:dyDescent="0.25">
      <c r="B608" s="80"/>
      <c r="C608" s="80"/>
      <c r="D608" s="71"/>
      <c r="E608" s="71"/>
      <c r="F608" s="71"/>
      <c r="G608" s="71"/>
      <c r="H608" s="71"/>
      <c r="I608" s="71"/>
      <c r="J608" s="71"/>
      <c r="K608" s="71"/>
      <c r="L608" s="71"/>
      <c r="M608" s="71"/>
      <c r="N608" s="71"/>
      <c r="O608" s="71"/>
      <c r="P608" s="71"/>
      <c r="Q608" s="71"/>
    </row>
    <row r="609" spans="2:17" x14ac:dyDescent="0.25">
      <c r="B609" s="79"/>
      <c r="C609" s="79"/>
      <c r="D609" s="68"/>
      <c r="E609" s="68"/>
      <c r="F609" s="68"/>
      <c r="G609" s="68"/>
      <c r="H609" s="68"/>
      <c r="I609" s="68"/>
      <c r="J609" s="68"/>
      <c r="K609" s="68"/>
      <c r="L609" s="68"/>
      <c r="M609" s="68"/>
      <c r="N609" s="68"/>
      <c r="O609" s="68"/>
      <c r="P609" s="68"/>
      <c r="Q609" s="68"/>
    </row>
    <row r="610" spans="2:17" x14ac:dyDescent="0.25">
      <c r="B610" s="80"/>
      <c r="C610" s="80"/>
      <c r="D610" s="69"/>
      <c r="E610" s="69"/>
      <c r="F610" s="69"/>
      <c r="G610" s="69"/>
      <c r="H610" s="69"/>
      <c r="I610" s="69"/>
      <c r="J610" s="69"/>
      <c r="K610" s="69"/>
      <c r="L610" s="69"/>
      <c r="M610" s="69"/>
      <c r="N610" s="69"/>
      <c r="O610" s="69"/>
      <c r="P610" s="69"/>
      <c r="Q610" s="69"/>
    </row>
    <row r="611" spans="2:17" x14ac:dyDescent="0.25">
      <c r="B611" s="79"/>
      <c r="C611" s="79"/>
      <c r="D611" s="70"/>
      <c r="E611" s="70"/>
      <c r="F611" s="70"/>
      <c r="G611" s="70"/>
      <c r="H611" s="70"/>
      <c r="I611" s="70"/>
      <c r="J611" s="70"/>
      <c r="K611" s="70"/>
      <c r="L611" s="70"/>
      <c r="M611" s="70"/>
      <c r="N611" s="70"/>
      <c r="O611" s="70"/>
      <c r="P611" s="70"/>
      <c r="Q611" s="70"/>
    </row>
    <row r="612" spans="2:17" x14ac:dyDescent="0.25">
      <c r="B612" s="80"/>
      <c r="C612" s="80"/>
      <c r="D612" s="71"/>
      <c r="E612" s="71"/>
      <c r="F612" s="71"/>
      <c r="G612" s="71"/>
      <c r="H612" s="71"/>
      <c r="I612" s="71"/>
      <c r="J612" s="71"/>
      <c r="K612" s="71"/>
      <c r="L612" s="71"/>
      <c r="M612" s="71"/>
      <c r="N612" s="71"/>
      <c r="O612" s="71"/>
      <c r="P612" s="71"/>
      <c r="Q612" s="71"/>
    </row>
    <row r="613" spans="2:17" x14ac:dyDescent="0.25">
      <c r="B613" s="79"/>
      <c r="C613" s="79"/>
      <c r="D613" s="68"/>
      <c r="E613" s="68"/>
      <c r="F613" s="68"/>
      <c r="G613" s="68"/>
      <c r="H613" s="68"/>
      <c r="I613" s="68"/>
      <c r="J613" s="68"/>
      <c r="K613" s="68"/>
      <c r="L613" s="68"/>
      <c r="M613" s="68"/>
      <c r="N613" s="68"/>
      <c r="O613" s="68"/>
      <c r="P613" s="68"/>
      <c r="Q613" s="68"/>
    </row>
    <row r="614" spans="2:17" x14ac:dyDescent="0.25">
      <c r="B614" s="80"/>
      <c r="C614" s="80"/>
      <c r="D614" s="69"/>
      <c r="E614" s="69"/>
      <c r="F614" s="69"/>
      <c r="G614" s="69"/>
      <c r="H614" s="69"/>
      <c r="I614" s="69"/>
      <c r="J614" s="69"/>
      <c r="K614" s="69"/>
      <c r="L614" s="69"/>
      <c r="M614" s="69"/>
      <c r="N614" s="69"/>
      <c r="O614" s="69"/>
      <c r="P614" s="69"/>
      <c r="Q614" s="69"/>
    </row>
    <row r="624" spans="2:17" x14ac:dyDescent="0.25">
      <c r="B624" s="75"/>
      <c r="C624" s="76"/>
      <c r="D624" s="75"/>
      <c r="E624" s="76"/>
      <c r="F624" s="75"/>
      <c r="G624" s="76"/>
      <c r="H624" s="75"/>
      <c r="I624" s="76"/>
      <c r="J624" s="75"/>
      <c r="K624" s="76"/>
      <c r="L624" s="75"/>
      <c r="M624" s="76"/>
      <c r="N624" s="75"/>
      <c r="O624" s="76"/>
      <c r="P624" s="75"/>
      <c r="Q624" s="76"/>
    </row>
    <row r="625" spans="2:17" x14ac:dyDescent="0.25">
      <c r="B625" s="81"/>
      <c r="C625" s="82"/>
      <c r="D625" s="72"/>
      <c r="E625" s="72"/>
      <c r="F625" s="72"/>
      <c r="G625" s="72"/>
      <c r="H625" s="72"/>
      <c r="I625" s="72"/>
      <c r="J625" s="72"/>
      <c r="K625" s="72"/>
      <c r="L625" s="72"/>
      <c r="M625" s="72"/>
      <c r="N625" s="72"/>
      <c r="O625" s="72"/>
      <c r="P625" s="72"/>
      <c r="Q625" s="72"/>
    </row>
    <row r="626" spans="2:17" x14ac:dyDescent="0.25">
      <c r="B626" s="73"/>
      <c r="C626" s="73"/>
      <c r="D626" s="74"/>
      <c r="E626" s="74"/>
      <c r="F626" s="74"/>
      <c r="G626" s="74"/>
      <c r="H626" s="74"/>
      <c r="I626" s="74"/>
      <c r="J626" s="74"/>
      <c r="K626" s="74"/>
      <c r="L626" s="74"/>
      <c r="M626" s="74"/>
      <c r="N626" s="74"/>
      <c r="O626" s="74"/>
      <c r="P626" s="74"/>
      <c r="Q626" s="74"/>
    </row>
    <row r="627" spans="2:17" x14ac:dyDescent="0.25">
      <c r="B627" s="79"/>
      <c r="C627" s="79"/>
      <c r="D627" s="70"/>
      <c r="E627" s="70"/>
      <c r="F627" s="70"/>
      <c r="G627" s="70"/>
      <c r="H627" s="70"/>
      <c r="I627" s="70"/>
      <c r="J627" s="70"/>
      <c r="K627" s="70"/>
      <c r="L627" s="70"/>
      <c r="M627" s="70"/>
      <c r="N627" s="70"/>
      <c r="O627" s="70"/>
      <c r="P627" s="70"/>
      <c r="Q627" s="70"/>
    </row>
    <row r="628" spans="2:17" x14ac:dyDescent="0.25">
      <c r="B628" s="80"/>
      <c r="C628" s="80"/>
      <c r="D628" s="71"/>
      <c r="E628" s="71"/>
      <c r="F628" s="71"/>
      <c r="G628" s="71"/>
      <c r="H628" s="71"/>
      <c r="I628" s="71"/>
      <c r="J628" s="71"/>
      <c r="K628" s="71"/>
      <c r="L628" s="71"/>
      <c r="M628" s="71"/>
      <c r="N628" s="71"/>
      <c r="O628" s="71"/>
      <c r="P628" s="71"/>
      <c r="Q628" s="71"/>
    </row>
    <row r="629" spans="2:17" x14ac:dyDescent="0.25">
      <c r="B629" s="79"/>
      <c r="C629" s="79"/>
      <c r="D629" s="68"/>
      <c r="E629" s="68"/>
      <c r="F629" s="68"/>
      <c r="G629" s="68"/>
      <c r="H629" s="68"/>
      <c r="I629" s="68"/>
      <c r="J629" s="68"/>
      <c r="K629" s="68"/>
      <c r="L629" s="68"/>
      <c r="M629" s="68"/>
      <c r="N629" s="68"/>
      <c r="O629" s="68"/>
      <c r="P629" s="68"/>
      <c r="Q629" s="68"/>
    </row>
    <row r="630" spans="2:17" x14ac:dyDescent="0.25">
      <c r="B630" s="80"/>
      <c r="C630" s="80"/>
      <c r="D630" s="69"/>
      <c r="E630" s="69"/>
      <c r="F630" s="69"/>
      <c r="G630" s="69"/>
      <c r="H630" s="69"/>
      <c r="I630" s="69"/>
      <c r="J630" s="69"/>
      <c r="K630" s="69"/>
      <c r="L630" s="69"/>
      <c r="M630" s="69"/>
      <c r="N630" s="69"/>
      <c r="O630" s="69"/>
      <c r="P630" s="69"/>
      <c r="Q630" s="69"/>
    </row>
    <row r="631" spans="2:17" x14ac:dyDescent="0.25">
      <c r="B631" s="79"/>
      <c r="C631" s="79"/>
      <c r="D631" s="70"/>
      <c r="E631" s="70"/>
      <c r="F631" s="70"/>
      <c r="G631" s="70"/>
      <c r="H631" s="70"/>
      <c r="I631" s="70"/>
      <c r="J631" s="70"/>
      <c r="K631" s="70"/>
      <c r="L631" s="70"/>
      <c r="M631" s="70"/>
      <c r="N631" s="70"/>
      <c r="O631" s="70"/>
      <c r="P631" s="70"/>
      <c r="Q631" s="70"/>
    </row>
    <row r="632" spans="2:17" x14ac:dyDescent="0.25">
      <c r="B632" s="80"/>
      <c r="C632" s="80"/>
      <c r="D632" s="71"/>
      <c r="E632" s="71"/>
      <c r="F632" s="71"/>
      <c r="G632" s="71"/>
      <c r="H632" s="71"/>
      <c r="I632" s="71"/>
      <c r="J632" s="71"/>
      <c r="K632" s="71"/>
      <c r="L632" s="71"/>
      <c r="M632" s="71"/>
      <c r="N632" s="71"/>
      <c r="O632" s="71"/>
      <c r="P632" s="71"/>
      <c r="Q632" s="71"/>
    </row>
    <row r="633" spans="2:17" x14ac:dyDescent="0.25">
      <c r="B633" s="79"/>
      <c r="C633" s="79"/>
      <c r="D633" s="68"/>
      <c r="E633" s="68"/>
      <c r="F633" s="68"/>
      <c r="G633" s="68"/>
      <c r="H633" s="68"/>
      <c r="I633" s="68"/>
      <c r="J633" s="68"/>
      <c r="K633" s="68"/>
      <c r="L633" s="68"/>
      <c r="M633" s="68"/>
      <c r="N633" s="68"/>
      <c r="O633" s="68"/>
      <c r="P633" s="68"/>
      <c r="Q633" s="68"/>
    </row>
    <row r="634" spans="2:17" x14ac:dyDescent="0.25">
      <c r="B634" s="80"/>
      <c r="C634" s="80"/>
      <c r="D634" s="69"/>
      <c r="E634" s="69"/>
      <c r="F634" s="69"/>
      <c r="G634" s="69"/>
      <c r="H634" s="69"/>
      <c r="I634" s="69"/>
      <c r="J634" s="69"/>
      <c r="K634" s="69"/>
      <c r="L634" s="69"/>
      <c r="M634" s="69"/>
      <c r="N634" s="69"/>
      <c r="O634" s="69"/>
      <c r="P634" s="69"/>
      <c r="Q634" s="69"/>
    </row>
    <row r="635" spans="2:17" x14ac:dyDescent="0.25">
      <c r="B635" s="79"/>
      <c r="C635" s="79"/>
      <c r="D635" s="70"/>
      <c r="E635" s="70"/>
      <c r="F635" s="70"/>
      <c r="G635" s="70"/>
      <c r="H635" s="70"/>
      <c r="I635" s="70"/>
      <c r="J635" s="70"/>
      <c r="K635" s="70"/>
      <c r="L635" s="70"/>
      <c r="M635" s="70"/>
      <c r="N635" s="70"/>
      <c r="O635" s="70"/>
      <c r="P635" s="70"/>
      <c r="Q635" s="70"/>
    </row>
    <row r="636" spans="2:17" x14ac:dyDescent="0.25">
      <c r="B636" s="80"/>
      <c r="C636" s="80"/>
      <c r="D636" s="71"/>
      <c r="E636" s="71"/>
      <c r="F636" s="71"/>
      <c r="G636" s="71"/>
      <c r="H636" s="71"/>
      <c r="I636" s="71"/>
      <c r="J636" s="71"/>
      <c r="K636" s="71"/>
      <c r="L636" s="71"/>
      <c r="M636" s="71"/>
      <c r="N636" s="71"/>
      <c r="O636" s="71"/>
      <c r="P636" s="71"/>
      <c r="Q636" s="71"/>
    </row>
    <row r="637" spans="2:17" x14ac:dyDescent="0.25">
      <c r="B637" s="79"/>
      <c r="C637" s="79"/>
      <c r="D637" s="68"/>
      <c r="E637" s="68"/>
      <c r="F637" s="68"/>
      <c r="G637" s="68"/>
      <c r="H637" s="68"/>
      <c r="I637" s="68"/>
      <c r="J637" s="68"/>
      <c r="K637" s="68"/>
      <c r="L637" s="68"/>
      <c r="M637" s="68"/>
      <c r="N637" s="68"/>
      <c r="O637" s="68"/>
      <c r="P637" s="68"/>
      <c r="Q637" s="68"/>
    </row>
    <row r="638" spans="2:17" x14ac:dyDescent="0.25">
      <c r="B638" s="80"/>
      <c r="C638" s="80"/>
      <c r="D638" s="69"/>
      <c r="E638" s="69"/>
      <c r="F638" s="69"/>
      <c r="G638" s="69"/>
      <c r="H638" s="69"/>
      <c r="I638" s="69"/>
      <c r="J638" s="69"/>
      <c r="K638" s="69"/>
      <c r="L638" s="69"/>
      <c r="M638" s="69"/>
      <c r="N638" s="69"/>
      <c r="O638" s="69"/>
      <c r="P638" s="69"/>
      <c r="Q638" s="69"/>
    </row>
    <row r="639" spans="2:17" x14ac:dyDescent="0.25">
      <c r="B639" s="79"/>
      <c r="C639" s="79"/>
      <c r="D639" s="70"/>
      <c r="E639" s="70"/>
      <c r="F639" s="70"/>
      <c r="G639" s="70"/>
      <c r="H639" s="70"/>
      <c r="I639" s="70"/>
      <c r="J639" s="70"/>
      <c r="K639" s="70"/>
      <c r="L639" s="70"/>
      <c r="M639" s="70"/>
      <c r="N639" s="70"/>
      <c r="O639" s="70"/>
      <c r="P639" s="70"/>
      <c r="Q639" s="70"/>
    </row>
    <row r="640" spans="2:17" x14ac:dyDescent="0.25">
      <c r="B640" s="80"/>
      <c r="C640" s="80"/>
      <c r="D640" s="71"/>
      <c r="E640" s="71"/>
      <c r="F640" s="71"/>
      <c r="G640" s="71"/>
      <c r="H640" s="71"/>
      <c r="I640" s="71"/>
      <c r="J640" s="71"/>
      <c r="K640" s="71"/>
      <c r="L640" s="71"/>
      <c r="M640" s="71"/>
      <c r="N640" s="71"/>
      <c r="O640" s="71"/>
      <c r="P640" s="71"/>
      <c r="Q640" s="71"/>
    </row>
    <row r="641" spans="2:17" x14ac:dyDescent="0.25">
      <c r="B641" s="79"/>
      <c r="C641" s="79"/>
      <c r="D641" s="68"/>
      <c r="E641" s="68"/>
      <c r="F641" s="68"/>
      <c r="G641" s="68"/>
      <c r="H641" s="68"/>
      <c r="I641" s="68"/>
      <c r="J641" s="68"/>
      <c r="K641" s="68"/>
      <c r="L641" s="68"/>
      <c r="M641" s="68"/>
      <c r="N641" s="68"/>
      <c r="O641" s="68"/>
      <c r="P641" s="68"/>
      <c r="Q641" s="68"/>
    </row>
    <row r="642" spans="2:17" x14ac:dyDescent="0.25">
      <c r="B642" s="80"/>
      <c r="C642" s="80"/>
      <c r="D642" s="69"/>
      <c r="E642" s="69"/>
      <c r="F642" s="69"/>
      <c r="G642" s="69"/>
      <c r="H642" s="69"/>
      <c r="I642" s="69"/>
      <c r="J642" s="69"/>
      <c r="K642" s="69"/>
      <c r="L642" s="69"/>
      <c r="M642" s="69"/>
      <c r="N642" s="69"/>
      <c r="O642" s="69"/>
      <c r="P642" s="69"/>
      <c r="Q642" s="69"/>
    </row>
    <row r="650" spans="2:17" x14ac:dyDescent="0.25">
      <c r="B650" s="75"/>
      <c r="C650" s="76"/>
      <c r="D650" s="75"/>
      <c r="E650" s="76"/>
      <c r="F650" s="75"/>
      <c r="G650" s="76"/>
      <c r="H650" s="75"/>
      <c r="I650" s="76"/>
      <c r="J650" s="75"/>
      <c r="K650" s="76"/>
      <c r="L650" s="75"/>
      <c r="M650" s="76"/>
      <c r="N650" s="75"/>
      <c r="O650" s="76"/>
      <c r="P650" s="75"/>
      <c r="Q650" s="76"/>
    </row>
    <row r="651" spans="2:17" x14ac:dyDescent="0.25">
      <c r="B651" s="81"/>
      <c r="C651" s="82"/>
      <c r="D651" s="72"/>
      <c r="E651" s="72"/>
      <c r="F651" s="72"/>
      <c r="G651" s="72"/>
      <c r="H651" s="72"/>
      <c r="I651" s="72"/>
      <c r="J651" s="72"/>
      <c r="K651" s="72"/>
      <c r="L651" s="72"/>
      <c r="M651" s="72"/>
      <c r="N651" s="72"/>
      <c r="O651" s="72"/>
      <c r="P651" s="72"/>
      <c r="Q651" s="72"/>
    </row>
    <row r="652" spans="2:17" x14ac:dyDescent="0.25">
      <c r="B652" s="73"/>
      <c r="C652" s="73"/>
      <c r="D652" s="74"/>
      <c r="E652" s="74"/>
      <c r="F652" s="74"/>
      <c r="G652" s="74"/>
      <c r="H652" s="74"/>
      <c r="I652" s="74"/>
      <c r="J652" s="74"/>
      <c r="K652" s="74"/>
      <c r="L652" s="74"/>
      <c r="M652" s="74"/>
      <c r="N652" s="74"/>
      <c r="O652" s="74"/>
      <c r="P652" s="74"/>
      <c r="Q652" s="74"/>
    </row>
    <row r="653" spans="2:17" x14ac:dyDescent="0.25">
      <c r="B653" s="79"/>
      <c r="C653" s="79"/>
      <c r="D653" s="70"/>
      <c r="E653" s="70"/>
      <c r="F653" s="70"/>
      <c r="G653" s="70"/>
      <c r="H653" s="70"/>
      <c r="I653" s="70"/>
      <c r="J653" s="70"/>
      <c r="K653" s="70"/>
      <c r="L653" s="70"/>
      <c r="M653" s="70"/>
      <c r="N653" s="70"/>
      <c r="O653" s="70"/>
      <c r="P653" s="70"/>
      <c r="Q653" s="70"/>
    </row>
    <row r="654" spans="2:17" x14ac:dyDescent="0.25">
      <c r="B654" s="80"/>
      <c r="C654" s="80"/>
      <c r="D654" s="71"/>
      <c r="E654" s="71"/>
      <c r="F654" s="71"/>
      <c r="G654" s="71"/>
      <c r="H654" s="71"/>
      <c r="I654" s="71"/>
      <c r="J654" s="71"/>
      <c r="K654" s="71"/>
      <c r="L654" s="71"/>
      <c r="M654" s="71"/>
      <c r="N654" s="71"/>
      <c r="O654" s="71"/>
      <c r="P654" s="71"/>
      <c r="Q654" s="71"/>
    </row>
    <row r="655" spans="2:17" x14ac:dyDescent="0.25">
      <c r="B655" s="79"/>
      <c r="C655" s="79"/>
      <c r="D655" s="68"/>
      <c r="E655" s="68"/>
      <c r="F655" s="68"/>
      <c r="G655" s="68"/>
      <c r="H655" s="68"/>
      <c r="I655" s="68"/>
      <c r="J655" s="68"/>
      <c r="K655" s="68"/>
      <c r="L655" s="68"/>
      <c r="M655" s="68"/>
      <c r="N655" s="68"/>
      <c r="O655" s="68"/>
      <c r="P655" s="68"/>
      <c r="Q655" s="68"/>
    </row>
    <row r="656" spans="2:17" x14ac:dyDescent="0.25">
      <c r="B656" s="80"/>
      <c r="C656" s="80"/>
      <c r="D656" s="69"/>
      <c r="E656" s="69"/>
      <c r="F656" s="69"/>
      <c r="G656" s="69"/>
      <c r="H656" s="69"/>
      <c r="I656" s="69"/>
      <c r="J656" s="69"/>
      <c r="K656" s="69"/>
      <c r="L656" s="69"/>
      <c r="M656" s="69"/>
      <c r="N656" s="69"/>
      <c r="O656" s="69"/>
      <c r="P656" s="69"/>
      <c r="Q656" s="69"/>
    </row>
    <row r="657" spans="2:17" x14ac:dyDescent="0.25">
      <c r="B657" s="79"/>
      <c r="C657" s="79"/>
      <c r="D657" s="70"/>
      <c r="E657" s="70"/>
      <c r="F657" s="70"/>
      <c r="G657" s="70"/>
      <c r="H657" s="70"/>
      <c r="I657" s="70"/>
      <c r="J657" s="70"/>
      <c r="K657" s="70"/>
      <c r="L657" s="70"/>
      <c r="M657" s="70"/>
      <c r="N657" s="70"/>
      <c r="O657" s="70"/>
      <c r="P657" s="70"/>
      <c r="Q657" s="70"/>
    </row>
    <row r="658" spans="2:17" x14ac:dyDescent="0.25">
      <c r="B658" s="80"/>
      <c r="C658" s="80"/>
      <c r="D658" s="71"/>
      <c r="E658" s="71"/>
      <c r="F658" s="71"/>
      <c r="G658" s="71"/>
      <c r="H658" s="71"/>
      <c r="I658" s="71"/>
      <c r="J658" s="71"/>
      <c r="K658" s="71"/>
      <c r="L658" s="71"/>
      <c r="M658" s="71"/>
      <c r="N658" s="71"/>
      <c r="O658" s="71"/>
      <c r="P658" s="71"/>
      <c r="Q658" s="71"/>
    </row>
    <row r="659" spans="2:17" x14ac:dyDescent="0.25">
      <c r="B659" s="79"/>
      <c r="C659" s="79"/>
      <c r="D659" s="68"/>
      <c r="E659" s="68"/>
      <c r="F659" s="68"/>
      <c r="G659" s="68"/>
      <c r="H659" s="68"/>
      <c r="I659" s="68"/>
      <c r="J659" s="68"/>
      <c r="K659" s="68"/>
      <c r="L659" s="68"/>
      <c r="M659" s="68"/>
      <c r="N659" s="68"/>
      <c r="O659" s="68"/>
      <c r="P659" s="68"/>
      <c r="Q659" s="68"/>
    </row>
    <row r="660" spans="2:17" x14ac:dyDescent="0.25">
      <c r="B660" s="80"/>
      <c r="C660" s="80"/>
      <c r="D660" s="69"/>
      <c r="E660" s="69"/>
      <c r="F660" s="69"/>
      <c r="G660" s="69"/>
      <c r="H660" s="69"/>
      <c r="I660" s="69"/>
      <c r="J660" s="69"/>
      <c r="K660" s="69"/>
      <c r="L660" s="69"/>
      <c r="M660" s="69"/>
      <c r="N660" s="69"/>
      <c r="O660" s="69"/>
      <c r="P660" s="69"/>
      <c r="Q660" s="69"/>
    </row>
    <row r="661" spans="2:17" x14ac:dyDescent="0.25">
      <c r="B661" s="79"/>
      <c r="C661" s="79"/>
      <c r="D661" s="70"/>
      <c r="E661" s="70"/>
      <c r="F661" s="70"/>
      <c r="G661" s="70"/>
      <c r="H661" s="70"/>
      <c r="I661" s="70"/>
      <c r="J661" s="70"/>
      <c r="K661" s="70"/>
      <c r="L661" s="70"/>
      <c r="M661" s="70"/>
      <c r="N661" s="70"/>
      <c r="O661" s="70"/>
      <c r="P661" s="70"/>
      <c r="Q661" s="70"/>
    </row>
    <row r="662" spans="2:17" x14ac:dyDescent="0.25">
      <c r="B662" s="80"/>
      <c r="C662" s="80"/>
      <c r="D662" s="71"/>
      <c r="E662" s="71"/>
      <c r="F662" s="71"/>
      <c r="G662" s="71"/>
      <c r="H662" s="71"/>
      <c r="I662" s="71"/>
      <c r="J662" s="71"/>
      <c r="K662" s="71"/>
      <c r="L662" s="71"/>
      <c r="M662" s="71"/>
      <c r="N662" s="71"/>
      <c r="O662" s="71"/>
      <c r="P662" s="71"/>
      <c r="Q662" s="71"/>
    </row>
    <row r="663" spans="2:17" x14ac:dyDescent="0.25">
      <c r="B663" s="79"/>
      <c r="C663" s="79"/>
      <c r="D663" s="68"/>
      <c r="E663" s="68"/>
      <c r="F663" s="68"/>
      <c r="G663" s="68"/>
      <c r="H663" s="68"/>
      <c r="I663" s="68"/>
      <c r="J663" s="68"/>
      <c r="K663" s="68"/>
      <c r="L663" s="68"/>
      <c r="M663" s="68"/>
      <c r="N663" s="68"/>
      <c r="O663" s="68"/>
      <c r="P663" s="68"/>
      <c r="Q663" s="68"/>
    </row>
    <row r="664" spans="2:17" x14ac:dyDescent="0.25">
      <c r="B664" s="80"/>
      <c r="C664" s="80"/>
      <c r="D664" s="69"/>
      <c r="E664" s="69"/>
      <c r="F664" s="69"/>
      <c r="G664" s="69"/>
      <c r="H664" s="69"/>
      <c r="I664" s="69"/>
      <c r="J664" s="69"/>
      <c r="K664" s="69"/>
      <c r="L664" s="69"/>
      <c r="M664" s="69"/>
      <c r="N664" s="69"/>
      <c r="O664" s="69"/>
      <c r="P664" s="69"/>
      <c r="Q664" s="69"/>
    </row>
    <row r="665" spans="2:17" x14ac:dyDescent="0.25">
      <c r="B665" s="79"/>
      <c r="C665" s="79"/>
      <c r="D665" s="70"/>
      <c r="E665" s="70"/>
      <c r="F665" s="70"/>
      <c r="G665" s="70"/>
      <c r="H665" s="70"/>
      <c r="I665" s="70"/>
      <c r="J665" s="70"/>
      <c r="K665" s="70"/>
      <c r="L665" s="70"/>
      <c r="M665" s="70"/>
      <c r="N665" s="70"/>
      <c r="O665" s="70"/>
      <c r="P665" s="70"/>
      <c r="Q665" s="70"/>
    </row>
    <row r="666" spans="2:17" x14ac:dyDescent="0.25">
      <c r="B666" s="80"/>
      <c r="C666" s="80"/>
      <c r="D666" s="71"/>
      <c r="E666" s="71"/>
      <c r="F666" s="71"/>
      <c r="G666" s="71"/>
      <c r="H666" s="71"/>
      <c r="I666" s="71"/>
      <c r="J666" s="71"/>
      <c r="K666" s="71"/>
      <c r="L666" s="71"/>
      <c r="M666" s="71"/>
      <c r="N666" s="71"/>
      <c r="O666" s="71"/>
      <c r="P666" s="71"/>
      <c r="Q666" s="71"/>
    </row>
    <row r="667" spans="2:17" x14ac:dyDescent="0.25">
      <c r="B667" s="79"/>
      <c r="C667" s="79"/>
      <c r="D667" s="68"/>
      <c r="E667" s="68"/>
      <c r="F667" s="68"/>
      <c r="G667" s="68"/>
      <c r="H667" s="68"/>
      <c r="I667" s="68"/>
      <c r="J667" s="68"/>
      <c r="K667" s="68"/>
      <c r="L667" s="68"/>
      <c r="M667" s="68"/>
      <c r="N667" s="68"/>
      <c r="O667" s="68"/>
      <c r="P667" s="68"/>
      <c r="Q667" s="68"/>
    </row>
    <row r="668" spans="2:17" x14ac:dyDescent="0.25">
      <c r="B668" s="80"/>
      <c r="C668" s="80"/>
      <c r="D668" s="69"/>
      <c r="E668" s="69"/>
      <c r="F668" s="69"/>
      <c r="G668" s="69"/>
      <c r="H668" s="69"/>
      <c r="I668" s="69"/>
      <c r="J668" s="69"/>
      <c r="K668" s="69"/>
      <c r="L668" s="69"/>
      <c r="M668" s="69"/>
      <c r="N668" s="69"/>
      <c r="O668" s="69"/>
      <c r="P668" s="69"/>
      <c r="Q668" s="69"/>
    </row>
    <row r="677" spans="2:17" x14ac:dyDescent="0.25">
      <c r="B677" s="75"/>
      <c r="C677" s="76"/>
      <c r="D677" s="75"/>
      <c r="E677" s="76"/>
      <c r="F677" s="75"/>
      <c r="G677" s="76"/>
      <c r="H677" s="75"/>
      <c r="I677" s="76"/>
      <c r="J677" s="75"/>
      <c r="K677" s="76"/>
      <c r="L677" s="75"/>
      <c r="M677" s="76"/>
      <c r="N677" s="75"/>
      <c r="O677" s="76"/>
      <c r="P677" s="75"/>
      <c r="Q677" s="76"/>
    </row>
    <row r="678" spans="2:17" x14ac:dyDescent="0.25">
      <c r="B678" s="81"/>
      <c r="C678" s="82"/>
      <c r="D678" s="72"/>
      <c r="E678" s="72"/>
      <c r="F678" s="72"/>
      <c r="G678" s="72"/>
      <c r="H678" s="72"/>
      <c r="I678" s="72"/>
      <c r="J678" s="72"/>
      <c r="K678" s="72"/>
      <c r="L678" s="72"/>
      <c r="M678" s="72"/>
      <c r="N678" s="72"/>
      <c r="O678" s="72"/>
      <c r="P678" s="72"/>
      <c r="Q678" s="72"/>
    </row>
    <row r="679" spans="2:17" x14ac:dyDescent="0.25">
      <c r="B679" s="73"/>
      <c r="C679" s="73"/>
      <c r="D679" s="74"/>
      <c r="E679" s="74"/>
      <c r="F679" s="74"/>
      <c r="G679" s="74"/>
      <c r="H679" s="74"/>
      <c r="I679" s="74"/>
      <c r="J679" s="74"/>
      <c r="K679" s="74"/>
      <c r="L679" s="74"/>
      <c r="M679" s="74"/>
      <c r="N679" s="74"/>
      <c r="O679" s="74"/>
      <c r="P679" s="74"/>
      <c r="Q679" s="74"/>
    </row>
    <row r="680" spans="2:17" x14ac:dyDescent="0.25">
      <c r="B680" s="79"/>
      <c r="C680" s="79"/>
      <c r="D680" s="70"/>
      <c r="E680" s="70"/>
      <c r="F680" s="70"/>
      <c r="G680" s="70"/>
      <c r="H680" s="70"/>
      <c r="I680" s="70"/>
      <c r="J680" s="70"/>
      <c r="K680" s="70"/>
      <c r="L680" s="70"/>
      <c r="M680" s="70"/>
      <c r="N680" s="70"/>
      <c r="O680" s="70"/>
      <c r="P680" s="70"/>
      <c r="Q680" s="70"/>
    </row>
    <row r="681" spans="2:17" x14ac:dyDescent="0.25">
      <c r="B681" s="80"/>
      <c r="C681" s="80"/>
      <c r="D681" s="71"/>
      <c r="E681" s="71"/>
      <c r="F681" s="71"/>
      <c r="G681" s="71"/>
      <c r="H681" s="71"/>
      <c r="I681" s="71"/>
      <c r="J681" s="71"/>
      <c r="K681" s="71"/>
      <c r="L681" s="71"/>
      <c r="M681" s="71"/>
      <c r="N681" s="71"/>
      <c r="O681" s="71"/>
      <c r="P681" s="71"/>
      <c r="Q681" s="71"/>
    </row>
    <row r="682" spans="2:17" x14ac:dyDescent="0.25">
      <c r="B682" s="79"/>
      <c r="C682" s="79"/>
      <c r="D682" s="68"/>
      <c r="E682" s="68"/>
      <c r="F682" s="68"/>
      <c r="G682" s="68"/>
      <c r="H682" s="68"/>
      <c r="I682" s="68"/>
      <c r="J682" s="68"/>
      <c r="K682" s="68"/>
      <c r="L682" s="68"/>
      <c r="M682" s="68"/>
      <c r="N682" s="68"/>
      <c r="O682" s="68"/>
      <c r="P682" s="68"/>
      <c r="Q682" s="68"/>
    </row>
    <row r="683" spans="2:17" x14ac:dyDescent="0.25">
      <c r="B683" s="80"/>
      <c r="C683" s="80"/>
      <c r="D683" s="69"/>
      <c r="E683" s="69"/>
      <c r="F683" s="69"/>
      <c r="G683" s="69"/>
      <c r="H683" s="69"/>
      <c r="I683" s="69"/>
      <c r="J683" s="69"/>
      <c r="K683" s="69"/>
      <c r="L683" s="69"/>
      <c r="M683" s="69"/>
      <c r="N683" s="69"/>
      <c r="O683" s="69"/>
      <c r="P683" s="69"/>
      <c r="Q683" s="69"/>
    </row>
    <row r="684" spans="2:17" x14ac:dyDescent="0.25">
      <c r="B684" s="79"/>
      <c r="C684" s="79"/>
      <c r="D684" s="70"/>
      <c r="E684" s="70"/>
      <c r="F684" s="70"/>
      <c r="G684" s="70"/>
      <c r="H684" s="70"/>
      <c r="I684" s="70"/>
      <c r="J684" s="70"/>
      <c r="K684" s="70"/>
      <c r="L684" s="70"/>
      <c r="M684" s="70"/>
      <c r="N684" s="70"/>
      <c r="O684" s="70"/>
      <c r="P684" s="70"/>
      <c r="Q684" s="70"/>
    </row>
    <row r="685" spans="2:17" x14ac:dyDescent="0.25">
      <c r="B685" s="80"/>
      <c r="C685" s="80"/>
      <c r="D685" s="71"/>
      <c r="E685" s="71"/>
      <c r="F685" s="71"/>
      <c r="G685" s="71"/>
      <c r="H685" s="71"/>
      <c r="I685" s="71"/>
      <c r="J685" s="71"/>
      <c r="K685" s="71"/>
      <c r="L685" s="71"/>
      <c r="M685" s="71"/>
      <c r="N685" s="71"/>
      <c r="O685" s="71"/>
      <c r="P685" s="71"/>
      <c r="Q685" s="71"/>
    </row>
    <row r="686" spans="2:17" x14ac:dyDescent="0.25">
      <c r="B686" s="79"/>
      <c r="C686" s="79"/>
      <c r="D686" s="68"/>
      <c r="E686" s="68"/>
      <c r="F686" s="68"/>
      <c r="G686" s="68"/>
      <c r="H686" s="68"/>
      <c r="I686" s="68"/>
      <c r="J686" s="68"/>
      <c r="K686" s="68"/>
      <c r="L686" s="68"/>
      <c r="M686" s="68"/>
      <c r="N686" s="68"/>
      <c r="O686" s="68"/>
      <c r="P686" s="68"/>
      <c r="Q686" s="68"/>
    </row>
    <row r="687" spans="2:17" x14ac:dyDescent="0.25">
      <c r="B687" s="80"/>
      <c r="C687" s="80"/>
      <c r="D687" s="69"/>
      <c r="E687" s="69"/>
      <c r="F687" s="69"/>
      <c r="G687" s="69"/>
      <c r="H687" s="69"/>
      <c r="I687" s="69"/>
      <c r="J687" s="69"/>
      <c r="K687" s="69"/>
      <c r="L687" s="69"/>
      <c r="M687" s="69"/>
      <c r="N687" s="69"/>
      <c r="O687" s="69"/>
      <c r="P687" s="69"/>
      <c r="Q687" s="69"/>
    </row>
    <row r="688" spans="2:17" x14ac:dyDescent="0.25">
      <c r="B688" s="79"/>
      <c r="C688" s="79"/>
      <c r="D688" s="70"/>
      <c r="E688" s="70"/>
      <c r="F688" s="70"/>
      <c r="G688" s="70"/>
      <c r="H688" s="70"/>
      <c r="I688" s="70"/>
      <c r="J688" s="70"/>
      <c r="K688" s="70"/>
      <c r="L688" s="70"/>
      <c r="M688" s="70"/>
      <c r="N688" s="70"/>
      <c r="O688" s="70"/>
      <c r="P688" s="70"/>
      <c r="Q688" s="70"/>
    </row>
    <row r="689" spans="2:17" x14ac:dyDescent="0.25">
      <c r="B689" s="80"/>
      <c r="C689" s="80"/>
      <c r="D689" s="71"/>
      <c r="E689" s="71"/>
      <c r="F689" s="71"/>
      <c r="G689" s="71"/>
      <c r="H689" s="71"/>
      <c r="I689" s="71"/>
      <c r="J689" s="71"/>
      <c r="K689" s="71"/>
      <c r="L689" s="71"/>
      <c r="M689" s="71"/>
      <c r="N689" s="71"/>
      <c r="O689" s="71"/>
      <c r="P689" s="71"/>
      <c r="Q689" s="71"/>
    </row>
    <row r="690" spans="2:17" x14ac:dyDescent="0.25">
      <c r="B690" s="79"/>
      <c r="C690" s="79"/>
      <c r="D690" s="68"/>
      <c r="E690" s="68"/>
      <c r="F690" s="68"/>
      <c r="G690" s="68"/>
      <c r="H690" s="68"/>
      <c r="I690" s="68"/>
      <c r="J690" s="68"/>
      <c r="K690" s="68"/>
      <c r="L690" s="68"/>
      <c r="M690" s="68"/>
      <c r="N690" s="68"/>
      <c r="O690" s="68"/>
      <c r="P690" s="68"/>
      <c r="Q690" s="68"/>
    </row>
    <row r="691" spans="2:17" x14ac:dyDescent="0.25">
      <c r="B691" s="80"/>
      <c r="C691" s="80"/>
      <c r="D691" s="69"/>
      <c r="E691" s="69"/>
      <c r="F691" s="69"/>
      <c r="G691" s="69"/>
      <c r="H691" s="69"/>
      <c r="I691" s="69"/>
      <c r="J691" s="69"/>
      <c r="K691" s="69"/>
      <c r="L691" s="69"/>
      <c r="M691" s="69"/>
      <c r="N691" s="69"/>
      <c r="O691" s="69"/>
      <c r="P691" s="69"/>
      <c r="Q691" s="69"/>
    </row>
    <row r="692" spans="2:17" x14ac:dyDescent="0.25">
      <c r="B692" s="79"/>
      <c r="C692" s="79"/>
      <c r="D692" s="70"/>
      <c r="E692" s="70"/>
      <c r="F692" s="70"/>
      <c r="G692" s="70"/>
      <c r="H692" s="70"/>
      <c r="I692" s="70"/>
      <c r="J692" s="70"/>
      <c r="K692" s="70"/>
      <c r="L692" s="70"/>
      <c r="M692" s="70"/>
      <c r="N692" s="70"/>
      <c r="O692" s="70"/>
      <c r="P692" s="70"/>
      <c r="Q692" s="70"/>
    </row>
    <row r="693" spans="2:17" x14ac:dyDescent="0.25">
      <c r="B693" s="80"/>
      <c r="C693" s="80"/>
      <c r="D693" s="71"/>
      <c r="E693" s="71"/>
      <c r="F693" s="71"/>
      <c r="G693" s="71"/>
      <c r="H693" s="71"/>
      <c r="I693" s="71"/>
      <c r="J693" s="71"/>
      <c r="K693" s="71"/>
      <c r="L693" s="71"/>
      <c r="M693" s="71"/>
      <c r="N693" s="71"/>
      <c r="O693" s="71"/>
      <c r="P693" s="71"/>
      <c r="Q693" s="71"/>
    </row>
    <row r="694" spans="2:17" x14ac:dyDescent="0.25">
      <c r="B694" s="79"/>
      <c r="C694" s="79"/>
      <c r="D694" s="68"/>
      <c r="E694" s="68"/>
      <c r="F694" s="68"/>
      <c r="G694" s="68"/>
      <c r="H694" s="68"/>
      <c r="I694" s="68"/>
      <c r="J694" s="68"/>
      <c r="K694" s="68"/>
      <c r="L694" s="68"/>
      <c r="M694" s="68"/>
      <c r="N694" s="68"/>
      <c r="O694" s="68"/>
      <c r="P694" s="68"/>
      <c r="Q694" s="68"/>
    </row>
    <row r="695" spans="2:17" x14ac:dyDescent="0.25">
      <c r="B695" s="80"/>
      <c r="C695" s="80"/>
      <c r="D695" s="69"/>
      <c r="E695" s="69"/>
      <c r="F695" s="69"/>
      <c r="G695" s="69"/>
      <c r="H695" s="69"/>
      <c r="I695" s="69"/>
      <c r="J695" s="69"/>
      <c r="K695" s="69"/>
      <c r="L695" s="69"/>
      <c r="M695" s="69"/>
      <c r="N695" s="69"/>
      <c r="O695" s="69"/>
      <c r="P695" s="69"/>
      <c r="Q695" s="69"/>
    </row>
    <row r="704" spans="2:17" x14ac:dyDescent="0.25">
      <c r="B704" s="75"/>
      <c r="C704" s="76"/>
      <c r="D704" s="75"/>
      <c r="E704" s="76"/>
      <c r="F704" s="75"/>
      <c r="G704" s="76"/>
      <c r="H704" s="75"/>
      <c r="I704" s="76"/>
      <c r="J704" s="75"/>
      <c r="K704" s="76"/>
      <c r="L704" s="75"/>
      <c r="M704" s="76"/>
      <c r="N704" s="75"/>
      <c r="O704" s="76"/>
      <c r="P704" s="75"/>
      <c r="Q704" s="76"/>
    </row>
    <row r="705" spans="2:17" x14ac:dyDescent="0.25">
      <c r="B705" s="81"/>
      <c r="C705" s="82"/>
      <c r="D705" s="72"/>
      <c r="E705" s="72"/>
      <c r="F705" s="72"/>
      <c r="G705" s="72"/>
      <c r="H705" s="72"/>
      <c r="I705" s="72"/>
      <c r="J705" s="72"/>
      <c r="K705" s="72"/>
      <c r="L705" s="72"/>
      <c r="M705" s="72"/>
      <c r="N705" s="72"/>
      <c r="O705" s="72"/>
      <c r="P705" s="72"/>
      <c r="Q705" s="72"/>
    </row>
    <row r="706" spans="2:17" x14ac:dyDescent="0.25">
      <c r="B706" s="73"/>
      <c r="C706" s="73"/>
      <c r="D706" s="74"/>
      <c r="E706" s="74"/>
      <c r="F706" s="74"/>
      <c r="G706" s="74"/>
      <c r="H706" s="74"/>
      <c r="I706" s="74"/>
      <c r="J706" s="74"/>
      <c r="K706" s="74"/>
      <c r="L706" s="74"/>
      <c r="M706" s="74"/>
      <c r="N706" s="74"/>
      <c r="O706" s="74"/>
      <c r="P706" s="74"/>
      <c r="Q706" s="74"/>
    </row>
    <row r="707" spans="2:17" x14ac:dyDescent="0.25">
      <c r="B707" s="79"/>
      <c r="C707" s="79"/>
      <c r="D707" s="70"/>
      <c r="E707" s="70"/>
      <c r="F707" s="70"/>
      <c r="G707" s="70"/>
      <c r="H707" s="70"/>
      <c r="I707" s="70"/>
      <c r="J707" s="70"/>
      <c r="K707" s="70"/>
      <c r="L707" s="70"/>
      <c r="M707" s="70"/>
      <c r="N707" s="70"/>
      <c r="O707" s="70"/>
      <c r="P707" s="70"/>
      <c r="Q707" s="70"/>
    </row>
    <row r="708" spans="2:17" x14ac:dyDescent="0.25">
      <c r="B708" s="80"/>
      <c r="C708" s="80"/>
      <c r="D708" s="71"/>
      <c r="E708" s="71"/>
      <c r="F708" s="71"/>
      <c r="G708" s="71"/>
      <c r="H708" s="71"/>
      <c r="I708" s="71"/>
      <c r="J708" s="71"/>
      <c r="K708" s="71"/>
      <c r="L708" s="71"/>
      <c r="M708" s="71"/>
      <c r="N708" s="71"/>
      <c r="O708" s="71"/>
      <c r="P708" s="71"/>
      <c r="Q708" s="71"/>
    </row>
    <row r="709" spans="2:17" x14ac:dyDescent="0.25">
      <c r="B709" s="79"/>
      <c r="C709" s="79"/>
      <c r="D709" s="68"/>
      <c r="E709" s="68"/>
      <c r="F709" s="68"/>
      <c r="G709" s="68"/>
      <c r="H709" s="68"/>
      <c r="I709" s="68"/>
      <c r="J709" s="68"/>
      <c r="K709" s="68"/>
      <c r="L709" s="68"/>
      <c r="M709" s="68"/>
      <c r="N709" s="68"/>
      <c r="O709" s="68"/>
      <c r="P709" s="68"/>
      <c r="Q709" s="68"/>
    </row>
    <row r="710" spans="2:17" x14ac:dyDescent="0.25">
      <c r="B710" s="80"/>
      <c r="C710" s="80"/>
      <c r="D710" s="69"/>
      <c r="E710" s="69"/>
      <c r="F710" s="69"/>
      <c r="G710" s="69"/>
      <c r="H710" s="69"/>
      <c r="I710" s="69"/>
      <c r="J710" s="69"/>
      <c r="K710" s="69"/>
      <c r="L710" s="69"/>
      <c r="M710" s="69"/>
      <c r="N710" s="69"/>
      <c r="O710" s="69"/>
      <c r="P710" s="69"/>
      <c r="Q710" s="69"/>
    </row>
    <row r="711" spans="2:17" x14ac:dyDescent="0.25">
      <c r="B711" s="79"/>
      <c r="C711" s="79"/>
      <c r="D711" s="70"/>
      <c r="E711" s="70"/>
      <c r="F711" s="70"/>
      <c r="G711" s="70"/>
      <c r="H711" s="70"/>
      <c r="I711" s="70"/>
      <c r="J711" s="70"/>
      <c r="K711" s="70"/>
      <c r="L711" s="70"/>
      <c r="M711" s="70"/>
      <c r="N711" s="70"/>
      <c r="O711" s="70"/>
      <c r="P711" s="70"/>
      <c r="Q711" s="70"/>
    </row>
    <row r="712" spans="2:17" x14ac:dyDescent="0.25">
      <c r="B712" s="80"/>
      <c r="C712" s="80"/>
      <c r="D712" s="71"/>
      <c r="E712" s="71"/>
      <c r="F712" s="71"/>
      <c r="G712" s="71"/>
      <c r="H712" s="71"/>
      <c r="I712" s="71"/>
      <c r="J712" s="71"/>
      <c r="K712" s="71"/>
      <c r="L712" s="71"/>
      <c r="M712" s="71"/>
      <c r="N712" s="71"/>
      <c r="O712" s="71"/>
      <c r="P712" s="71"/>
      <c r="Q712" s="71"/>
    </row>
    <row r="713" spans="2:17" x14ac:dyDescent="0.25">
      <c r="B713" s="79"/>
      <c r="C713" s="79"/>
      <c r="D713" s="68"/>
      <c r="E713" s="68"/>
      <c r="F713" s="68"/>
      <c r="G713" s="68"/>
      <c r="H713" s="68"/>
      <c r="I713" s="68"/>
      <c r="J713" s="68"/>
      <c r="K713" s="68"/>
      <c r="L713" s="68"/>
      <c r="M713" s="68"/>
      <c r="N713" s="68"/>
      <c r="O713" s="68"/>
      <c r="P713" s="68"/>
      <c r="Q713" s="68"/>
    </row>
    <row r="714" spans="2:17" x14ac:dyDescent="0.25">
      <c r="B714" s="80"/>
      <c r="C714" s="80"/>
      <c r="D714" s="69"/>
      <c r="E714" s="69"/>
      <c r="F714" s="69"/>
      <c r="G714" s="69"/>
      <c r="H714" s="69"/>
      <c r="I714" s="69"/>
      <c r="J714" s="69"/>
      <c r="K714" s="69"/>
      <c r="L714" s="69"/>
      <c r="M714" s="69"/>
      <c r="N714" s="69"/>
      <c r="O714" s="69"/>
      <c r="P714" s="69"/>
      <c r="Q714" s="69"/>
    </row>
    <row r="715" spans="2:17" x14ac:dyDescent="0.25">
      <c r="B715" s="79"/>
      <c r="C715" s="79"/>
      <c r="D715" s="70"/>
      <c r="E715" s="70"/>
      <c r="F715" s="70"/>
      <c r="G715" s="70"/>
      <c r="H715" s="70"/>
      <c r="I715" s="70"/>
      <c r="J715" s="70"/>
      <c r="K715" s="70"/>
      <c r="L715" s="70"/>
      <c r="M715" s="70"/>
      <c r="N715" s="70"/>
      <c r="O715" s="70"/>
      <c r="P715" s="70"/>
      <c r="Q715" s="70"/>
    </row>
    <row r="716" spans="2:17" x14ac:dyDescent="0.25">
      <c r="B716" s="80"/>
      <c r="C716" s="80"/>
      <c r="D716" s="71"/>
      <c r="E716" s="71"/>
      <c r="F716" s="71"/>
      <c r="G716" s="71"/>
      <c r="H716" s="71"/>
      <c r="I716" s="71"/>
      <c r="J716" s="71"/>
      <c r="K716" s="71"/>
      <c r="L716" s="71"/>
      <c r="M716" s="71"/>
      <c r="N716" s="71"/>
      <c r="O716" s="71"/>
      <c r="P716" s="71"/>
      <c r="Q716" s="71"/>
    </row>
    <row r="717" spans="2:17" x14ac:dyDescent="0.25">
      <c r="B717" s="79"/>
      <c r="C717" s="79"/>
      <c r="D717" s="68"/>
      <c r="E717" s="68"/>
      <c r="F717" s="68"/>
      <c r="G717" s="68"/>
      <c r="H717" s="68"/>
      <c r="I717" s="68"/>
      <c r="J717" s="68"/>
      <c r="K717" s="68"/>
      <c r="L717" s="68"/>
      <c r="M717" s="68"/>
      <c r="N717" s="68"/>
      <c r="O717" s="68"/>
      <c r="P717" s="68"/>
      <c r="Q717" s="68"/>
    </row>
    <row r="718" spans="2:17" x14ac:dyDescent="0.25">
      <c r="B718" s="80"/>
      <c r="C718" s="80"/>
      <c r="D718" s="69"/>
      <c r="E718" s="69"/>
      <c r="F718" s="69"/>
      <c r="G718" s="69"/>
      <c r="H718" s="69"/>
      <c r="I718" s="69"/>
      <c r="J718" s="69"/>
      <c r="K718" s="69"/>
      <c r="L718" s="69"/>
      <c r="M718" s="69"/>
      <c r="N718" s="69"/>
      <c r="O718" s="69"/>
      <c r="P718" s="69"/>
      <c r="Q718" s="69"/>
    </row>
    <row r="719" spans="2:17" x14ac:dyDescent="0.25">
      <c r="B719" s="79"/>
      <c r="C719" s="79"/>
      <c r="D719" s="70"/>
      <c r="E719" s="70"/>
      <c r="F719" s="70"/>
      <c r="G719" s="70"/>
      <c r="H719" s="70"/>
      <c r="I719" s="70"/>
      <c r="J719" s="70"/>
      <c r="K719" s="70"/>
      <c r="L719" s="70"/>
      <c r="M719" s="70"/>
      <c r="N719" s="70"/>
      <c r="O719" s="70"/>
      <c r="P719" s="70"/>
      <c r="Q719" s="70"/>
    </row>
    <row r="720" spans="2:17" x14ac:dyDescent="0.25">
      <c r="B720" s="80"/>
      <c r="C720" s="80"/>
      <c r="D720" s="71"/>
      <c r="E720" s="71"/>
      <c r="F720" s="71"/>
      <c r="G720" s="71"/>
      <c r="H720" s="71"/>
      <c r="I720" s="71"/>
      <c r="J720" s="71"/>
      <c r="K720" s="71"/>
      <c r="L720" s="71"/>
      <c r="M720" s="71"/>
      <c r="N720" s="71"/>
      <c r="O720" s="71"/>
      <c r="P720" s="71"/>
      <c r="Q720" s="71"/>
    </row>
    <row r="721" spans="2:17" x14ac:dyDescent="0.25">
      <c r="B721" s="79"/>
      <c r="C721" s="79"/>
      <c r="D721" s="68"/>
      <c r="E721" s="68"/>
      <c r="F721" s="68"/>
      <c r="G721" s="68"/>
      <c r="H721" s="68"/>
      <c r="I721" s="68"/>
      <c r="J721" s="68"/>
      <c r="K721" s="68"/>
      <c r="L721" s="68"/>
      <c r="M721" s="68"/>
      <c r="N721" s="68"/>
      <c r="O721" s="68"/>
      <c r="P721" s="68"/>
      <c r="Q721" s="68"/>
    </row>
    <row r="722" spans="2:17" x14ac:dyDescent="0.25">
      <c r="B722" s="80"/>
      <c r="C722" s="80"/>
      <c r="D722" s="69"/>
      <c r="E722" s="69"/>
      <c r="F722" s="69"/>
      <c r="G722" s="69"/>
      <c r="H722" s="69"/>
      <c r="I722" s="69"/>
      <c r="J722" s="69"/>
      <c r="K722" s="69"/>
      <c r="L722" s="69"/>
      <c r="M722" s="69"/>
      <c r="N722" s="69"/>
      <c r="O722" s="69"/>
      <c r="P722" s="69"/>
      <c r="Q722" s="69"/>
    </row>
    <row r="731" spans="2:17" x14ac:dyDescent="0.25">
      <c r="B731" s="75"/>
      <c r="C731" s="76"/>
      <c r="D731" s="75"/>
      <c r="E731" s="76"/>
      <c r="F731" s="75"/>
      <c r="G731" s="76"/>
      <c r="H731" s="75"/>
      <c r="I731" s="76"/>
      <c r="J731" s="75"/>
      <c r="K731" s="76"/>
      <c r="L731" s="75"/>
      <c r="M731" s="76"/>
      <c r="N731" s="75"/>
      <c r="O731" s="76"/>
      <c r="P731" s="75"/>
      <c r="Q731" s="76"/>
    </row>
    <row r="732" spans="2:17" x14ac:dyDescent="0.25">
      <c r="B732" s="81"/>
      <c r="C732" s="82"/>
      <c r="D732" s="72"/>
      <c r="E732" s="72"/>
      <c r="F732" s="72"/>
      <c r="G732" s="72"/>
      <c r="H732" s="72"/>
      <c r="I732" s="72"/>
      <c r="J732" s="72"/>
      <c r="K732" s="72"/>
      <c r="L732" s="72"/>
      <c r="M732" s="72"/>
      <c r="N732" s="72"/>
      <c r="O732" s="72"/>
      <c r="P732" s="72"/>
      <c r="Q732" s="72"/>
    </row>
    <row r="733" spans="2:17" x14ac:dyDescent="0.25">
      <c r="B733" s="73"/>
      <c r="C733" s="73"/>
      <c r="D733" s="74"/>
      <c r="E733" s="74"/>
      <c r="F733" s="74"/>
      <c r="G733" s="74"/>
      <c r="H733" s="74"/>
      <c r="I733" s="74"/>
      <c r="J733" s="74"/>
      <c r="K733" s="74"/>
      <c r="L733" s="74"/>
      <c r="M733" s="74"/>
      <c r="N733" s="74"/>
      <c r="O733" s="74"/>
      <c r="P733" s="74"/>
      <c r="Q733" s="74"/>
    </row>
    <row r="734" spans="2:17" x14ac:dyDescent="0.25">
      <c r="B734" s="79"/>
      <c r="C734" s="79"/>
      <c r="D734" s="70"/>
      <c r="E734" s="70"/>
      <c r="F734" s="70"/>
      <c r="G734" s="70"/>
      <c r="H734" s="70"/>
      <c r="I734" s="70"/>
      <c r="J734" s="70"/>
      <c r="K734" s="70"/>
      <c r="L734" s="70"/>
      <c r="M734" s="70"/>
      <c r="N734" s="70"/>
      <c r="O734" s="70"/>
      <c r="P734" s="70"/>
      <c r="Q734" s="70"/>
    </row>
    <row r="735" spans="2:17" x14ac:dyDescent="0.25">
      <c r="B735" s="80"/>
      <c r="C735" s="80"/>
      <c r="D735" s="71"/>
      <c r="E735" s="71"/>
      <c r="F735" s="71"/>
      <c r="G735" s="71"/>
      <c r="H735" s="71"/>
      <c r="I735" s="71"/>
      <c r="J735" s="71"/>
      <c r="K735" s="71"/>
      <c r="L735" s="71"/>
      <c r="M735" s="71"/>
      <c r="N735" s="71"/>
      <c r="O735" s="71"/>
      <c r="P735" s="71"/>
      <c r="Q735" s="71"/>
    </row>
    <row r="736" spans="2:17" x14ac:dyDescent="0.25">
      <c r="B736" s="79"/>
      <c r="C736" s="79"/>
      <c r="D736" s="68"/>
      <c r="E736" s="68"/>
      <c r="F736" s="68"/>
      <c r="G736" s="68"/>
      <c r="H736" s="68"/>
      <c r="I736" s="68"/>
      <c r="J736" s="68"/>
      <c r="K736" s="68"/>
      <c r="L736" s="68"/>
      <c r="M736" s="68"/>
      <c r="N736" s="68"/>
      <c r="O736" s="68"/>
      <c r="P736" s="68"/>
      <c r="Q736" s="68"/>
    </row>
    <row r="737" spans="2:17" x14ac:dyDescent="0.25">
      <c r="B737" s="80"/>
      <c r="C737" s="80"/>
      <c r="D737" s="69"/>
      <c r="E737" s="69"/>
      <c r="F737" s="69"/>
      <c r="G737" s="69"/>
      <c r="H737" s="69"/>
      <c r="I737" s="69"/>
      <c r="J737" s="69"/>
      <c r="K737" s="69"/>
      <c r="L737" s="69"/>
      <c r="M737" s="69"/>
      <c r="N737" s="69"/>
      <c r="O737" s="69"/>
      <c r="P737" s="69"/>
      <c r="Q737" s="69"/>
    </row>
    <row r="738" spans="2:17" x14ac:dyDescent="0.25">
      <c r="B738" s="79"/>
      <c r="C738" s="79"/>
      <c r="D738" s="70"/>
      <c r="E738" s="70"/>
      <c r="F738" s="70"/>
      <c r="G738" s="70"/>
      <c r="H738" s="70"/>
      <c r="I738" s="70"/>
      <c r="J738" s="70"/>
      <c r="K738" s="70"/>
      <c r="L738" s="70"/>
      <c r="M738" s="70"/>
      <c r="N738" s="70"/>
      <c r="O738" s="70"/>
      <c r="P738" s="70"/>
      <c r="Q738" s="70"/>
    </row>
    <row r="739" spans="2:17" x14ac:dyDescent="0.25">
      <c r="B739" s="80"/>
      <c r="C739" s="80"/>
      <c r="D739" s="71"/>
      <c r="E739" s="71"/>
      <c r="F739" s="71"/>
      <c r="G739" s="71"/>
      <c r="H739" s="71"/>
      <c r="I739" s="71"/>
      <c r="J739" s="71"/>
      <c r="K739" s="71"/>
      <c r="L739" s="71"/>
      <c r="M739" s="71"/>
      <c r="N739" s="71"/>
      <c r="O739" s="71"/>
      <c r="P739" s="71"/>
      <c r="Q739" s="71"/>
    </row>
    <row r="740" spans="2:17" x14ac:dyDescent="0.25">
      <c r="B740" s="79"/>
      <c r="C740" s="79"/>
      <c r="D740" s="68"/>
      <c r="E740" s="68"/>
      <c r="F740" s="68"/>
      <c r="G740" s="68"/>
      <c r="H740" s="68"/>
      <c r="I740" s="68"/>
      <c r="J740" s="68"/>
      <c r="K740" s="68"/>
      <c r="L740" s="68"/>
      <c r="M740" s="68"/>
      <c r="N740" s="68"/>
      <c r="O740" s="68"/>
      <c r="P740" s="68"/>
      <c r="Q740" s="68"/>
    </row>
    <row r="741" spans="2:17" x14ac:dyDescent="0.25">
      <c r="B741" s="80"/>
      <c r="C741" s="80"/>
      <c r="D741" s="69"/>
      <c r="E741" s="69"/>
      <c r="F741" s="69"/>
      <c r="G741" s="69"/>
      <c r="H741" s="69"/>
      <c r="I741" s="69"/>
      <c r="J741" s="69"/>
      <c r="K741" s="69"/>
      <c r="L741" s="69"/>
      <c r="M741" s="69"/>
      <c r="N741" s="69"/>
      <c r="O741" s="69"/>
      <c r="P741" s="69"/>
      <c r="Q741" s="69"/>
    </row>
    <row r="742" spans="2:17" x14ac:dyDescent="0.25">
      <c r="B742" s="79"/>
      <c r="C742" s="79"/>
      <c r="D742" s="70"/>
      <c r="E742" s="70"/>
      <c r="F742" s="70"/>
      <c r="G742" s="70"/>
      <c r="H742" s="70"/>
      <c r="I742" s="70"/>
      <c r="J742" s="70"/>
      <c r="K742" s="70"/>
      <c r="L742" s="70"/>
      <c r="M742" s="70"/>
      <c r="N742" s="70"/>
      <c r="O742" s="70"/>
      <c r="P742" s="70"/>
      <c r="Q742" s="70"/>
    </row>
    <row r="743" spans="2:17" x14ac:dyDescent="0.25">
      <c r="B743" s="80"/>
      <c r="C743" s="80"/>
      <c r="D743" s="71"/>
      <c r="E743" s="71"/>
      <c r="F743" s="71"/>
      <c r="G743" s="71"/>
      <c r="H743" s="71"/>
      <c r="I743" s="71"/>
      <c r="J743" s="71"/>
      <c r="K743" s="71"/>
      <c r="L743" s="71"/>
      <c r="M743" s="71"/>
      <c r="N743" s="71"/>
      <c r="O743" s="71"/>
      <c r="P743" s="71"/>
      <c r="Q743" s="71"/>
    </row>
    <row r="744" spans="2:17" x14ac:dyDescent="0.25">
      <c r="B744" s="79"/>
      <c r="C744" s="79"/>
      <c r="D744" s="68"/>
      <c r="E744" s="68"/>
      <c r="F744" s="68"/>
      <c r="G744" s="68"/>
      <c r="H744" s="68"/>
      <c r="I744" s="68"/>
      <c r="J744" s="68"/>
      <c r="K744" s="68"/>
      <c r="L744" s="68"/>
      <c r="M744" s="68"/>
      <c r="N744" s="68"/>
      <c r="O744" s="68"/>
      <c r="P744" s="68"/>
      <c r="Q744" s="68"/>
    </row>
    <row r="745" spans="2:17" x14ac:dyDescent="0.25">
      <c r="B745" s="80"/>
      <c r="C745" s="80"/>
      <c r="D745" s="69"/>
      <c r="E745" s="69"/>
      <c r="F745" s="69"/>
      <c r="G745" s="69"/>
      <c r="H745" s="69"/>
      <c r="I745" s="69"/>
      <c r="J745" s="69"/>
      <c r="K745" s="69"/>
      <c r="L745" s="69"/>
      <c r="M745" s="69"/>
      <c r="N745" s="69"/>
      <c r="O745" s="69"/>
      <c r="P745" s="69"/>
      <c r="Q745" s="69"/>
    </row>
    <row r="746" spans="2:17" x14ac:dyDescent="0.25">
      <c r="B746" s="79"/>
      <c r="C746" s="79"/>
      <c r="D746" s="70"/>
      <c r="E746" s="70"/>
      <c r="F746" s="70"/>
      <c r="G746" s="70"/>
      <c r="H746" s="70"/>
      <c r="I746" s="70"/>
      <c r="J746" s="70"/>
      <c r="K746" s="70"/>
      <c r="L746" s="70"/>
      <c r="M746" s="70"/>
      <c r="N746" s="70"/>
      <c r="O746" s="70"/>
      <c r="P746" s="70"/>
      <c r="Q746" s="70"/>
    </row>
    <row r="747" spans="2:17" x14ac:dyDescent="0.25">
      <c r="B747" s="80"/>
      <c r="C747" s="80"/>
      <c r="D747" s="71"/>
      <c r="E747" s="71"/>
      <c r="F747" s="71"/>
      <c r="G747" s="71"/>
      <c r="H747" s="71"/>
      <c r="I747" s="71"/>
      <c r="J747" s="71"/>
      <c r="K747" s="71"/>
      <c r="L747" s="71"/>
      <c r="M747" s="71"/>
      <c r="N747" s="71"/>
      <c r="O747" s="71"/>
      <c r="P747" s="71"/>
      <c r="Q747" s="71"/>
    </row>
    <row r="748" spans="2:17" x14ac:dyDescent="0.25">
      <c r="B748" s="79"/>
      <c r="C748" s="79"/>
      <c r="D748" s="68"/>
      <c r="E748" s="68"/>
      <c r="F748" s="68"/>
      <c r="G748" s="68"/>
      <c r="H748" s="68"/>
      <c r="I748" s="68"/>
      <c r="J748" s="68"/>
      <c r="K748" s="68"/>
      <c r="L748" s="68"/>
      <c r="M748" s="68"/>
      <c r="N748" s="68"/>
      <c r="O748" s="68"/>
      <c r="P748" s="68"/>
      <c r="Q748" s="68"/>
    </row>
    <row r="749" spans="2:17" x14ac:dyDescent="0.25">
      <c r="B749" s="80"/>
      <c r="C749" s="80"/>
      <c r="D749" s="69"/>
      <c r="E749" s="69"/>
      <c r="F749" s="69"/>
      <c r="G749" s="69"/>
      <c r="H749" s="69"/>
      <c r="I749" s="69"/>
      <c r="J749" s="69"/>
      <c r="K749" s="69"/>
      <c r="L749" s="69"/>
      <c r="M749" s="69"/>
      <c r="N749" s="69"/>
      <c r="O749" s="69"/>
      <c r="P749" s="69"/>
      <c r="Q749" s="69"/>
    </row>
    <row r="758" spans="2:17" x14ac:dyDescent="0.25">
      <c r="B758" s="75"/>
      <c r="C758" s="76"/>
      <c r="D758" s="75"/>
      <c r="E758" s="76"/>
      <c r="F758" s="75"/>
      <c r="G758" s="76"/>
      <c r="H758" s="75"/>
      <c r="I758" s="76"/>
      <c r="J758" s="75"/>
      <c r="K758" s="76"/>
      <c r="L758" s="75"/>
      <c r="M758" s="76"/>
      <c r="N758" s="75"/>
      <c r="O758" s="76"/>
      <c r="P758" s="75"/>
      <c r="Q758" s="76"/>
    </row>
    <row r="759" spans="2:17" x14ac:dyDescent="0.25">
      <c r="B759" s="81"/>
      <c r="C759" s="82"/>
      <c r="D759" s="72"/>
      <c r="E759" s="72"/>
      <c r="F759" s="72"/>
      <c r="G759" s="72"/>
      <c r="H759" s="72"/>
      <c r="I759" s="72"/>
      <c r="J759" s="72"/>
      <c r="K759" s="72"/>
      <c r="L759" s="72"/>
      <c r="M759" s="72"/>
      <c r="N759" s="72"/>
      <c r="O759" s="72"/>
      <c r="P759" s="72"/>
      <c r="Q759" s="72"/>
    </row>
    <row r="760" spans="2:17" x14ac:dyDescent="0.25">
      <c r="B760" s="73"/>
      <c r="C760" s="73"/>
      <c r="D760" s="74"/>
      <c r="E760" s="74"/>
      <c r="F760" s="74"/>
      <c r="G760" s="74"/>
      <c r="H760" s="74"/>
      <c r="I760" s="74"/>
      <c r="J760" s="74"/>
      <c r="K760" s="74"/>
      <c r="L760" s="74"/>
      <c r="M760" s="74"/>
      <c r="N760" s="74"/>
      <c r="O760" s="74"/>
      <c r="P760" s="74"/>
      <c r="Q760" s="74"/>
    </row>
    <row r="761" spans="2:17" x14ac:dyDescent="0.25">
      <c r="B761" s="79"/>
      <c r="C761" s="79"/>
      <c r="D761" s="70"/>
      <c r="E761" s="70"/>
      <c r="F761" s="70"/>
      <c r="G761" s="70"/>
      <c r="H761" s="70"/>
      <c r="I761" s="70"/>
      <c r="J761" s="70"/>
      <c r="K761" s="70"/>
      <c r="L761" s="70"/>
      <c r="M761" s="70"/>
      <c r="N761" s="70"/>
      <c r="O761" s="70"/>
      <c r="P761" s="70"/>
      <c r="Q761" s="70"/>
    </row>
    <row r="762" spans="2:17" x14ac:dyDescent="0.25">
      <c r="B762" s="80"/>
      <c r="C762" s="80"/>
      <c r="D762" s="71"/>
      <c r="E762" s="71"/>
      <c r="F762" s="71"/>
      <c r="G762" s="71"/>
      <c r="H762" s="71"/>
      <c r="I762" s="71"/>
      <c r="J762" s="71"/>
      <c r="K762" s="71"/>
      <c r="L762" s="71"/>
      <c r="M762" s="71"/>
      <c r="N762" s="71"/>
      <c r="O762" s="71"/>
      <c r="P762" s="71"/>
      <c r="Q762" s="71"/>
    </row>
    <row r="763" spans="2:17" x14ac:dyDescent="0.25">
      <c r="B763" s="79"/>
      <c r="C763" s="79"/>
      <c r="D763" s="68"/>
      <c r="E763" s="68"/>
      <c r="F763" s="68"/>
      <c r="G763" s="68"/>
      <c r="H763" s="68"/>
      <c r="I763" s="68"/>
      <c r="J763" s="68"/>
      <c r="K763" s="68"/>
      <c r="L763" s="68"/>
      <c r="M763" s="68"/>
      <c r="N763" s="68"/>
      <c r="O763" s="68"/>
      <c r="P763" s="68"/>
      <c r="Q763" s="68"/>
    </row>
    <row r="764" spans="2:17" x14ac:dyDescent="0.25">
      <c r="B764" s="80"/>
      <c r="C764" s="80"/>
      <c r="D764" s="69"/>
      <c r="E764" s="69"/>
      <c r="F764" s="69"/>
      <c r="G764" s="69"/>
      <c r="H764" s="69"/>
      <c r="I764" s="69"/>
      <c r="J764" s="69"/>
      <c r="K764" s="69"/>
      <c r="L764" s="69"/>
      <c r="M764" s="69"/>
      <c r="N764" s="69"/>
      <c r="O764" s="69"/>
      <c r="P764" s="69"/>
      <c r="Q764" s="69"/>
    </row>
    <row r="765" spans="2:17" x14ac:dyDescent="0.25">
      <c r="B765" s="79"/>
      <c r="C765" s="79"/>
      <c r="D765" s="70"/>
      <c r="E765" s="70"/>
      <c r="F765" s="70"/>
      <c r="G765" s="70"/>
      <c r="H765" s="70"/>
      <c r="I765" s="70"/>
      <c r="J765" s="70"/>
      <c r="K765" s="70"/>
      <c r="L765" s="70"/>
      <c r="M765" s="70"/>
      <c r="N765" s="70"/>
      <c r="O765" s="70"/>
      <c r="P765" s="70"/>
      <c r="Q765" s="70"/>
    </row>
    <row r="766" spans="2:17" x14ac:dyDescent="0.25">
      <c r="B766" s="80"/>
      <c r="C766" s="80"/>
      <c r="D766" s="71"/>
      <c r="E766" s="71"/>
      <c r="F766" s="71"/>
      <c r="G766" s="71"/>
      <c r="H766" s="71"/>
      <c r="I766" s="71"/>
      <c r="J766" s="71"/>
      <c r="K766" s="71"/>
      <c r="L766" s="71"/>
      <c r="M766" s="71"/>
      <c r="N766" s="71"/>
      <c r="O766" s="71"/>
      <c r="P766" s="71"/>
      <c r="Q766" s="71"/>
    </row>
    <row r="767" spans="2:17" x14ac:dyDescent="0.25">
      <c r="B767" s="79"/>
      <c r="C767" s="79"/>
      <c r="D767" s="68"/>
      <c r="E767" s="68"/>
      <c r="F767" s="68"/>
      <c r="G767" s="68"/>
      <c r="H767" s="68"/>
      <c r="I767" s="68"/>
      <c r="J767" s="68"/>
      <c r="K767" s="68"/>
      <c r="L767" s="68"/>
      <c r="M767" s="68"/>
      <c r="N767" s="68"/>
      <c r="O767" s="68"/>
      <c r="P767" s="68"/>
      <c r="Q767" s="68"/>
    </row>
    <row r="768" spans="2:17" x14ac:dyDescent="0.25">
      <c r="B768" s="80"/>
      <c r="C768" s="80"/>
      <c r="D768" s="69"/>
      <c r="E768" s="69"/>
      <c r="F768" s="69"/>
      <c r="G768" s="69"/>
      <c r="H768" s="69"/>
      <c r="I768" s="69"/>
      <c r="J768" s="69"/>
      <c r="K768" s="69"/>
      <c r="L768" s="69"/>
      <c r="M768" s="69"/>
      <c r="N768" s="69"/>
      <c r="O768" s="69"/>
      <c r="P768" s="69"/>
      <c r="Q768" s="69"/>
    </row>
    <row r="769" spans="2:17" x14ac:dyDescent="0.25">
      <c r="B769" s="79"/>
      <c r="C769" s="79"/>
      <c r="D769" s="70"/>
      <c r="E769" s="70"/>
      <c r="F769" s="70"/>
      <c r="G769" s="70"/>
      <c r="H769" s="70"/>
      <c r="I769" s="70"/>
      <c r="J769" s="70"/>
      <c r="K769" s="70"/>
      <c r="L769" s="70"/>
      <c r="M769" s="70"/>
      <c r="N769" s="70"/>
      <c r="O769" s="70"/>
      <c r="P769" s="70"/>
      <c r="Q769" s="70"/>
    </row>
    <row r="770" spans="2:17" x14ac:dyDescent="0.25">
      <c r="B770" s="80"/>
      <c r="C770" s="80"/>
      <c r="D770" s="71"/>
      <c r="E770" s="71"/>
      <c r="F770" s="71"/>
      <c r="G770" s="71"/>
      <c r="H770" s="71"/>
      <c r="I770" s="71"/>
      <c r="J770" s="71"/>
      <c r="K770" s="71"/>
      <c r="L770" s="71"/>
      <c r="M770" s="71"/>
      <c r="N770" s="71"/>
      <c r="O770" s="71"/>
      <c r="P770" s="71"/>
      <c r="Q770" s="71"/>
    </row>
    <row r="771" spans="2:17" x14ac:dyDescent="0.25">
      <c r="B771" s="79"/>
      <c r="C771" s="79"/>
      <c r="D771" s="68"/>
      <c r="E771" s="68"/>
      <c r="F771" s="68"/>
      <c r="G771" s="68"/>
      <c r="H771" s="68"/>
      <c r="I771" s="68"/>
      <c r="J771" s="68"/>
      <c r="K771" s="68"/>
      <c r="L771" s="68"/>
      <c r="M771" s="68"/>
      <c r="N771" s="68"/>
      <c r="O771" s="68"/>
      <c r="P771" s="68"/>
      <c r="Q771" s="68"/>
    </row>
    <row r="772" spans="2:17" x14ac:dyDescent="0.25">
      <c r="B772" s="80"/>
      <c r="C772" s="80"/>
      <c r="D772" s="69"/>
      <c r="E772" s="69"/>
      <c r="F772" s="69"/>
      <c r="G772" s="69"/>
      <c r="H772" s="69"/>
      <c r="I772" s="69"/>
      <c r="J772" s="69"/>
      <c r="K772" s="69"/>
      <c r="L772" s="69"/>
      <c r="M772" s="69"/>
      <c r="N772" s="69"/>
      <c r="O772" s="69"/>
      <c r="P772" s="69"/>
      <c r="Q772" s="69"/>
    </row>
    <row r="773" spans="2:17" x14ac:dyDescent="0.25">
      <c r="B773" s="79"/>
      <c r="C773" s="79"/>
      <c r="D773" s="70"/>
      <c r="E773" s="70"/>
      <c r="F773" s="70"/>
      <c r="G773" s="70"/>
      <c r="H773" s="70"/>
      <c r="I773" s="70"/>
      <c r="J773" s="70"/>
      <c r="K773" s="70"/>
      <c r="L773" s="70"/>
      <c r="M773" s="70"/>
      <c r="N773" s="70"/>
      <c r="O773" s="70"/>
      <c r="P773" s="70"/>
      <c r="Q773" s="70"/>
    </row>
    <row r="774" spans="2:17" x14ac:dyDescent="0.25">
      <c r="B774" s="80"/>
      <c r="C774" s="80"/>
      <c r="D774" s="71"/>
      <c r="E774" s="71"/>
      <c r="F774" s="71"/>
      <c r="G774" s="71"/>
      <c r="H774" s="71"/>
      <c r="I774" s="71"/>
      <c r="J774" s="71"/>
      <c r="K774" s="71"/>
      <c r="L774" s="71"/>
      <c r="M774" s="71"/>
      <c r="N774" s="71"/>
      <c r="O774" s="71"/>
      <c r="P774" s="71"/>
      <c r="Q774" s="71"/>
    </row>
    <row r="775" spans="2:17" x14ac:dyDescent="0.25">
      <c r="B775" s="79"/>
      <c r="C775" s="79"/>
      <c r="D775" s="68"/>
      <c r="E775" s="68"/>
      <c r="F775" s="68"/>
      <c r="G775" s="68"/>
      <c r="H775" s="68"/>
      <c r="I775" s="68"/>
      <c r="J775" s="68"/>
      <c r="K775" s="68"/>
      <c r="L775" s="68"/>
      <c r="M775" s="68"/>
      <c r="N775" s="68"/>
      <c r="O775" s="68"/>
      <c r="P775" s="68"/>
      <c r="Q775" s="68"/>
    </row>
    <row r="776" spans="2:17" x14ac:dyDescent="0.25">
      <c r="B776" s="80"/>
      <c r="C776" s="80"/>
      <c r="D776" s="69"/>
      <c r="E776" s="69"/>
      <c r="F776" s="69"/>
      <c r="G776" s="69"/>
      <c r="H776" s="69"/>
      <c r="I776" s="69"/>
      <c r="J776" s="69"/>
      <c r="K776" s="69"/>
      <c r="L776" s="69"/>
      <c r="M776" s="69"/>
      <c r="N776" s="69"/>
      <c r="O776" s="69"/>
      <c r="P776" s="69"/>
      <c r="Q776" s="69"/>
    </row>
    <row r="786" spans="2:17" x14ac:dyDescent="0.25">
      <c r="B786" s="75"/>
      <c r="C786" s="76"/>
      <c r="D786" s="75"/>
      <c r="E786" s="76"/>
      <c r="F786" s="75"/>
      <c r="G786" s="76"/>
      <c r="H786" s="75"/>
      <c r="I786" s="76"/>
      <c r="J786" s="75"/>
      <c r="K786" s="76"/>
      <c r="L786" s="75"/>
      <c r="M786" s="76"/>
      <c r="N786" s="75"/>
      <c r="O786" s="76"/>
      <c r="P786" s="75"/>
      <c r="Q786" s="76"/>
    </row>
    <row r="787" spans="2:17" x14ac:dyDescent="0.25">
      <c r="B787" s="81"/>
      <c r="C787" s="82"/>
      <c r="D787" s="72"/>
      <c r="E787" s="72"/>
      <c r="F787" s="72"/>
      <c r="G787" s="72"/>
      <c r="H787" s="72"/>
      <c r="I787" s="72"/>
      <c r="J787" s="72"/>
      <c r="K787" s="72"/>
      <c r="L787" s="72"/>
      <c r="M787" s="72"/>
      <c r="N787" s="72"/>
      <c r="O787" s="72"/>
      <c r="P787" s="72"/>
      <c r="Q787" s="72"/>
    </row>
    <row r="788" spans="2:17" x14ac:dyDescent="0.25">
      <c r="B788" s="73"/>
      <c r="C788" s="73"/>
      <c r="D788" s="74"/>
      <c r="E788" s="74"/>
      <c r="F788" s="74"/>
      <c r="G788" s="74"/>
      <c r="H788" s="74"/>
      <c r="I788" s="74"/>
      <c r="J788" s="74"/>
      <c r="K788" s="74"/>
      <c r="L788" s="74"/>
      <c r="M788" s="74"/>
      <c r="N788" s="74"/>
      <c r="O788" s="74"/>
      <c r="P788" s="74"/>
      <c r="Q788" s="74"/>
    </row>
    <row r="789" spans="2:17" x14ac:dyDescent="0.25">
      <c r="B789" s="79"/>
      <c r="C789" s="79"/>
      <c r="D789" s="70"/>
      <c r="E789" s="70"/>
      <c r="F789" s="70"/>
      <c r="G789" s="70"/>
      <c r="H789" s="70"/>
      <c r="I789" s="70"/>
      <c r="J789" s="70"/>
      <c r="K789" s="70"/>
      <c r="L789" s="70"/>
      <c r="M789" s="70"/>
      <c r="N789" s="70"/>
      <c r="O789" s="70"/>
      <c r="P789" s="70"/>
      <c r="Q789" s="70"/>
    </row>
    <row r="790" spans="2:17" x14ac:dyDescent="0.25">
      <c r="B790" s="80"/>
      <c r="C790" s="80"/>
      <c r="D790" s="71"/>
      <c r="E790" s="71"/>
      <c r="F790" s="71"/>
      <c r="G790" s="71"/>
      <c r="H790" s="71"/>
      <c r="I790" s="71"/>
      <c r="J790" s="71"/>
      <c r="K790" s="71"/>
      <c r="L790" s="71"/>
      <c r="M790" s="71"/>
      <c r="N790" s="71"/>
      <c r="O790" s="71"/>
      <c r="P790" s="71"/>
      <c r="Q790" s="71"/>
    </row>
    <row r="791" spans="2:17" x14ac:dyDescent="0.25">
      <c r="B791" s="79"/>
      <c r="C791" s="79"/>
      <c r="D791" s="68"/>
      <c r="E791" s="68"/>
      <c r="F791" s="68"/>
      <c r="G791" s="68"/>
      <c r="H791" s="68"/>
      <c r="I791" s="68"/>
      <c r="J791" s="68"/>
      <c r="K791" s="68"/>
      <c r="L791" s="68"/>
      <c r="M791" s="68"/>
      <c r="N791" s="68"/>
      <c r="O791" s="68"/>
      <c r="P791" s="68"/>
      <c r="Q791" s="68"/>
    </row>
    <row r="792" spans="2:17" x14ac:dyDescent="0.25">
      <c r="B792" s="80"/>
      <c r="C792" s="80"/>
      <c r="D792" s="69"/>
      <c r="E792" s="69"/>
      <c r="F792" s="69"/>
      <c r="G792" s="69"/>
      <c r="H792" s="69"/>
      <c r="I792" s="69"/>
      <c r="J792" s="69"/>
      <c r="K792" s="69"/>
      <c r="L792" s="69"/>
      <c r="M792" s="69"/>
      <c r="N792" s="69"/>
      <c r="O792" s="69"/>
      <c r="P792" s="69"/>
      <c r="Q792" s="69"/>
    </row>
    <row r="793" spans="2:17" x14ac:dyDescent="0.25">
      <c r="B793" s="79"/>
      <c r="C793" s="79"/>
      <c r="D793" s="70"/>
      <c r="E793" s="70"/>
      <c r="F793" s="70"/>
      <c r="G793" s="70"/>
      <c r="H793" s="70"/>
      <c r="I793" s="70"/>
      <c r="J793" s="70"/>
      <c r="K793" s="70"/>
      <c r="L793" s="70"/>
      <c r="M793" s="70"/>
      <c r="N793" s="70"/>
      <c r="O793" s="70"/>
      <c r="P793" s="70"/>
      <c r="Q793" s="70"/>
    </row>
    <row r="794" spans="2:17" x14ac:dyDescent="0.25">
      <c r="B794" s="80"/>
      <c r="C794" s="80"/>
      <c r="D794" s="71"/>
      <c r="E794" s="71"/>
      <c r="F794" s="71"/>
      <c r="G794" s="71"/>
      <c r="H794" s="71"/>
      <c r="I794" s="71"/>
      <c r="J794" s="71"/>
      <c r="K794" s="71"/>
      <c r="L794" s="71"/>
      <c r="M794" s="71"/>
      <c r="N794" s="71"/>
      <c r="O794" s="71"/>
      <c r="P794" s="71"/>
      <c r="Q794" s="71"/>
    </row>
    <row r="795" spans="2:17" x14ac:dyDescent="0.25">
      <c r="B795" s="79"/>
      <c r="C795" s="79"/>
      <c r="D795" s="68"/>
      <c r="E795" s="68"/>
      <c r="F795" s="68"/>
      <c r="G795" s="68"/>
      <c r="H795" s="68"/>
      <c r="I795" s="68"/>
      <c r="J795" s="68"/>
      <c r="K795" s="68"/>
      <c r="L795" s="68"/>
      <c r="M795" s="68"/>
      <c r="N795" s="68"/>
      <c r="O795" s="68"/>
      <c r="P795" s="68"/>
      <c r="Q795" s="68"/>
    </row>
    <row r="796" spans="2:17" x14ac:dyDescent="0.25">
      <c r="B796" s="80"/>
      <c r="C796" s="80"/>
      <c r="D796" s="69"/>
      <c r="E796" s="69"/>
      <c r="F796" s="69"/>
      <c r="G796" s="69"/>
      <c r="H796" s="69"/>
      <c r="I796" s="69"/>
      <c r="J796" s="69"/>
      <c r="K796" s="69"/>
      <c r="L796" s="69"/>
      <c r="M796" s="69"/>
      <c r="N796" s="69"/>
      <c r="O796" s="69"/>
      <c r="P796" s="69"/>
      <c r="Q796" s="69"/>
    </row>
    <row r="797" spans="2:17" x14ac:dyDescent="0.25">
      <c r="B797" s="79"/>
      <c r="C797" s="79"/>
      <c r="D797" s="70"/>
      <c r="E797" s="70"/>
      <c r="F797" s="70"/>
      <c r="G797" s="70"/>
      <c r="H797" s="70"/>
      <c r="I797" s="70"/>
      <c r="J797" s="70"/>
      <c r="K797" s="70"/>
      <c r="L797" s="70"/>
      <c r="M797" s="70"/>
      <c r="N797" s="70"/>
      <c r="O797" s="70"/>
      <c r="P797" s="70"/>
      <c r="Q797" s="70"/>
    </row>
    <row r="798" spans="2:17" x14ac:dyDescent="0.25">
      <c r="B798" s="80"/>
      <c r="C798" s="80"/>
      <c r="D798" s="71"/>
      <c r="E798" s="71"/>
      <c r="F798" s="71"/>
      <c r="G798" s="71"/>
      <c r="H798" s="71"/>
      <c r="I798" s="71"/>
      <c r="J798" s="71"/>
      <c r="K798" s="71"/>
      <c r="L798" s="71"/>
      <c r="M798" s="71"/>
      <c r="N798" s="71"/>
      <c r="O798" s="71"/>
      <c r="P798" s="71"/>
      <c r="Q798" s="71"/>
    </row>
    <row r="799" spans="2:17" x14ac:dyDescent="0.25">
      <c r="B799" s="79"/>
      <c r="C799" s="79"/>
      <c r="D799" s="68"/>
      <c r="E799" s="68"/>
      <c r="F799" s="68"/>
      <c r="G799" s="68"/>
      <c r="H799" s="68"/>
      <c r="I799" s="68"/>
      <c r="J799" s="68"/>
      <c r="K799" s="68"/>
      <c r="L799" s="68"/>
      <c r="M799" s="68"/>
      <c r="N799" s="68"/>
      <c r="O799" s="68"/>
      <c r="P799" s="68"/>
      <c r="Q799" s="68"/>
    </row>
    <row r="800" spans="2:17" x14ac:dyDescent="0.25">
      <c r="B800" s="80"/>
      <c r="C800" s="80"/>
      <c r="D800" s="69"/>
      <c r="E800" s="69"/>
      <c r="F800" s="69"/>
      <c r="G800" s="69"/>
      <c r="H800" s="69"/>
      <c r="I800" s="69"/>
      <c r="J800" s="69"/>
      <c r="K800" s="69"/>
      <c r="L800" s="69"/>
      <c r="M800" s="69"/>
      <c r="N800" s="69"/>
      <c r="O800" s="69"/>
      <c r="P800" s="69"/>
      <c r="Q800" s="69"/>
    </row>
    <row r="801" spans="2:17" x14ac:dyDescent="0.25">
      <c r="B801" s="79"/>
      <c r="C801" s="79"/>
      <c r="D801" s="70"/>
      <c r="E801" s="70"/>
      <c r="F801" s="70"/>
      <c r="G801" s="70"/>
      <c r="H801" s="70"/>
      <c r="I801" s="70"/>
      <c r="J801" s="70"/>
      <c r="K801" s="70"/>
      <c r="L801" s="70"/>
      <c r="M801" s="70"/>
      <c r="N801" s="70"/>
      <c r="O801" s="70"/>
      <c r="P801" s="70"/>
      <c r="Q801" s="70"/>
    </row>
    <row r="802" spans="2:17" x14ac:dyDescent="0.25">
      <c r="B802" s="80"/>
      <c r="C802" s="80"/>
      <c r="D802" s="71"/>
      <c r="E802" s="71"/>
      <c r="F802" s="71"/>
      <c r="G802" s="71"/>
      <c r="H802" s="71"/>
      <c r="I802" s="71"/>
      <c r="J802" s="71"/>
      <c r="K802" s="71"/>
      <c r="L802" s="71"/>
      <c r="M802" s="71"/>
      <c r="N802" s="71"/>
      <c r="O802" s="71"/>
      <c r="P802" s="71"/>
      <c r="Q802" s="71"/>
    </row>
    <row r="803" spans="2:17" x14ac:dyDescent="0.25">
      <c r="B803" s="79"/>
      <c r="C803" s="79"/>
      <c r="D803" s="68"/>
      <c r="E803" s="68"/>
      <c r="F803" s="68"/>
      <c r="G803" s="68"/>
      <c r="H803" s="68"/>
      <c r="I803" s="68"/>
      <c r="J803" s="68"/>
      <c r="K803" s="68"/>
      <c r="L803" s="68"/>
      <c r="M803" s="68"/>
      <c r="N803" s="68"/>
      <c r="O803" s="68"/>
      <c r="P803" s="68"/>
      <c r="Q803" s="68"/>
    </row>
    <row r="804" spans="2:17" x14ac:dyDescent="0.25">
      <c r="B804" s="80"/>
      <c r="C804" s="80"/>
      <c r="D804" s="69"/>
      <c r="E804" s="69"/>
      <c r="F804" s="69"/>
      <c r="G804" s="69"/>
      <c r="H804" s="69"/>
      <c r="I804" s="69"/>
      <c r="J804" s="69"/>
      <c r="K804" s="69"/>
      <c r="L804" s="69"/>
      <c r="M804" s="69"/>
      <c r="N804" s="69"/>
      <c r="O804" s="69"/>
      <c r="P804" s="69"/>
      <c r="Q804" s="69"/>
    </row>
    <row r="812" spans="2:17" x14ac:dyDescent="0.25">
      <c r="B812" s="75"/>
      <c r="C812" s="76"/>
      <c r="D812" s="75"/>
      <c r="E812" s="76"/>
      <c r="F812" s="75"/>
      <c r="G812" s="76"/>
      <c r="H812" s="75"/>
      <c r="I812" s="76"/>
      <c r="J812" s="75"/>
      <c r="K812" s="76"/>
      <c r="L812" s="75"/>
      <c r="M812" s="76"/>
      <c r="N812" s="75"/>
      <c r="O812" s="76"/>
      <c r="P812" s="75"/>
      <c r="Q812" s="76"/>
    </row>
    <row r="813" spans="2:17" x14ac:dyDescent="0.25">
      <c r="B813" s="81"/>
      <c r="C813" s="82"/>
      <c r="D813" s="72"/>
      <c r="E813" s="72"/>
      <c r="F813" s="72"/>
      <c r="G813" s="72"/>
      <c r="H813" s="72"/>
      <c r="I813" s="72"/>
      <c r="J813" s="72"/>
      <c r="K813" s="72"/>
      <c r="L813" s="72"/>
      <c r="M813" s="72"/>
      <c r="N813" s="72"/>
      <c r="O813" s="72"/>
      <c r="P813" s="72"/>
      <c r="Q813" s="72"/>
    </row>
    <row r="814" spans="2:17" x14ac:dyDescent="0.25">
      <c r="B814" s="73"/>
      <c r="C814" s="73"/>
      <c r="D814" s="74"/>
      <c r="E814" s="74"/>
      <c r="F814" s="74"/>
      <c r="G814" s="74"/>
      <c r="H814" s="74"/>
      <c r="I814" s="74"/>
      <c r="J814" s="74"/>
      <c r="K814" s="74"/>
      <c r="L814" s="74"/>
      <c r="M814" s="74"/>
      <c r="N814" s="74"/>
      <c r="O814" s="74"/>
      <c r="P814" s="74"/>
      <c r="Q814" s="74"/>
    </row>
    <row r="815" spans="2:17" x14ac:dyDescent="0.25">
      <c r="B815" s="79"/>
      <c r="C815" s="79"/>
      <c r="D815" s="70"/>
      <c r="E815" s="70"/>
      <c r="F815" s="70"/>
      <c r="G815" s="70"/>
      <c r="H815" s="70"/>
      <c r="I815" s="70"/>
      <c r="J815" s="70"/>
      <c r="K815" s="70"/>
      <c r="L815" s="70"/>
      <c r="M815" s="70"/>
      <c r="N815" s="70"/>
      <c r="O815" s="70"/>
      <c r="P815" s="70"/>
      <c r="Q815" s="70"/>
    </row>
    <row r="816" spans="2:17" x14ac:dyDescent="0.25">
      <c r="B816" s="80"/>
      <c r="C816" s="80"/>
      <c r="D816" s="71"/>
      <c r="E816" s="71"/>
      <c r="F816" s="71"/>
      <c r="G816" s="71"/>
      <c r="H816" s="71"/>
      <c r="I816" s="71"/>
      <c r="J816" s="71"/>
      <c r="K816" s="71"/>
      <c r="L816" s="71"/>
      <c r="M816" s="71"/>
      <c r="N816" s="71"/>
      <c r="O816" s="71"/>
      <c r="P816" s="71"/>
      <c r="Q816" s="71"/>
    </row>
    <row r="817" spans="2:17" x14ac:dyDescent="0.25">
      <c r="B817" s="79"/>
      <c r="C817" s="79"/>
      <c r="D817" s="68"/>
      <c r="E817" s="68"/>
      <c r="F817" s="68"/>
      <c r="G817" s="68"/>
      <c r="H817" s="68"/>
      <c r="I817" s="68"/>
      <c r="J817" s="68"/>
      <c r="K817" s="68"/>
      <c r="L817" s="68"/>
      <c r="M817" s="68"/>
      <c r="N817" s="68"/>
      <c r="O817" s="68"/>
      <c r="P817" s="68"/>
      <c r="Q817" s="68"/>
    </row>
    <row r="818" spans="2:17" x14ac:dyDescent="0.25">
      <c r="B818" s="80"/>
      <c r="C818" s="80"/>
      <c r="D818" s="69"/>
      <c r="E818" s="69"/>
      <c r="F818" s="69"/>
      <c r="G818" s="69"/>
      <c r="H818" s="69"/>
      <c r="I818" s="69"/>
      <c r="J818" s="69"/>
      <c r="K818" s="69"/>
      <c r="L818" s="69"/>
      <c r="M818" s="69"/>
      <c r="N818" s="69"/>
      <c r="O818" s="69"/>
      <c r="P818" s="69"/>
      <c r="Q818" s="69"/>
    </row>
    <row r="819" spans="2:17" x14ac:dyDescent="0.25">
      <c r="B819" s="79"/>
      <c r="C819" s="79"/>
      <c r="D819" s="70"/>
      <c r="E819" s="70"/>
      <c r="F819" s="70"/>
      <c r="G819" s="70"/>
      <c r="H819" s="70"/>
      <c r="I819" s="70"/>
      <c r="J819" s="70"/>
      <c r="K819" s="70"/>
      <c r="L819" s="70"/>
      <c r="M819" s="70"/>
      <c r="N819" s="70"/>
      <c r="O819" s="70"/>
      <c r="P819" s="70"/>
      <c r="Q819" s="70"/>
    </row>
    <row r="820" spans="2:17" x14ac:dyDescent="0.25">
      <c r="B820" s="80"/>
      <c r="C820" s="80"/>
      <c r="D820" s="71"/>
      <c r="E820" s="71"/>
      <c r="F820" s="71"/>
      <c r="G820" s="71"/>
      <c r="H820" s="71"/>
      <c r="I820" s="71"/>
      <c r="J820" s="71"/>
      <c r="K820" s="71"/>
      <c r="L820" s="71"/>
      <c r="M820" s="71"/>
      <c r="N820" s="71"/>
      <c r="O820" s="71"/>
      <c r="P820" s="71"/>
      <c r="Q820" s="71"/>
    </row>
    <row r="821" spans="2:17" x14ac:dyDescent="0.25">
      <c r="B821" s="79"/>
      <c r="C821" s="79"/>
      <c r="D821" s="68"/>
      <c r="E821" s="68"/>
      <c r="F821" s="68"/>
      <c r="G821" s="68"/>
      <c r="H821" s="68"/>
      <c r="I821" s="68"/>
      <c r="J821" s="68"/>
      <c r="K821" s="68"/>
      <c r="L821" s="68"/>
      <c r="M821" s="68"/>
      <c r="N821" s="68"/>
      <c r="O821" s="68"/>
      <c r="P821" s="68"/>
      <c r="Q821" s="68"/>
    </row>
    <row r="822" spans="2:17" x14ac:dyDescent="0.25">
      <c r="B822" s="80"/>
      <c r="C822" s="80"/>
      <c r="D822" s="69"/>
      <c r="E822" s="69"/>
      <c r="F822" s="69"/>
      <c r="G822" s="69"/>
      <c r="H822" s="69"/>
      <c r="I822" s="69"/>
      <c r="J822" s="69"/>
      <c r="K822" s="69"/>
      <c r="L822" s="69"/>
      <c r="M822" s="69"/>
      <c r="N822" s="69"/>
      <c r="O822" s="69"/>
      <c r="P822" s="69"/>
      <c r="Q822" s="69"/>
    </row>
    <row r="823" spans="2:17" x14ac:dyDescent="0.25">
      <c r="B823" s="79"/>
      <c r="C823" s="79"/>
      <c r="D823" s="70"/>
      <c r="E823" s="70"/>
      <c r="F823" s="70"/>
      <c r="G823" s="70"/>
      <c r="H823" s="70"/>
      <c r="I823" s="70"/>
      <c r="J823" s="70"/>
      <c r="K823" s="70"/>
      <c r="L823" s="70"/>
      <c r="M823" s="70"/>
      <c r="N823" s="70"/>
      <c r="O823" s="70"/>
      <c r="P823" s="70"/>
      <c r="Q823" s="70"/>
    </row>
    <row r="824" spans="2:17" x14ac:dyDescent="0.25">
      <c r="B824" s="80"/>
      <c r="C824" s="80"/>
      <c r="D824" s="71"/>
      <c r="E824" s="71"/>
      <c r="F824" s="71"/>
      <c r="G824" s="71"/>
      <c r="H824" s="71"/>
      <c r="I824" s="71"/>
      <c r="J824" s="71"/>
      <c r="K824" s="71"/>
      <c r="L824" s="71"/>
      <c r="M824" s="71"/>
      <c r="N824" s="71"/>
      <c r="O824" s="71"/>
      <c r="P824" s="71"/>
      <c r="Q824" s="71"/>
    </row>
    <row r="825" spans="2:17" x14ac:dyDescent="0.25">
      <c r="B825" s="79"/>
      <c r="C825" s="79"/>
      <c r="D825" s="68"/>
      <c r="E825" s="68"/>
      <c r="F825" s="68"/>
      <c r="G825" s="68"/>
      <c r="H825" s="68"/>
      <c r="I825" s="68"/>
      <c r="J825" s="68"/>
      <c r="K825" s="68"/>
      <c r="L825" s="68"/>
      <c r="M825" s="68"/>
      <c r="N825" s="68"/>
      <c r="O825" s="68"/>
      <c r="P825" s="68"/>
      <c r="Q825" s="68"/>
    </row>
    <row r="826" spans="2:17" x14ac:dyDescent="0.25">
      <c r="B826" s="80"/>
      <c r="C826" s="80"/>
      <c r="D826" s="69"/>
      <c r="E826" s="69"/>
      <c r="F826" s="69"/>
      <c r="G826" s="69"/>
      <c r="H826" s="69"/>
      <c r="I826" s="69"/>
      <c r="J826" s="69"/>
      <c r="K826" s="69"/>
      <c r="L826" s="69"/>
      <c r="M826" s="69"/>
      <c r="N826" s="69"/>
      <c r="O826" s="69"/>
      <c r="P826" s="69"/>
      <c r="Q826" s="69"/>
    </row>
    <row r="827" spans="2:17" x14ac:dyDescent="0.25">
      <c r="B827" s="79"/>
      <c r="C827" s="79"/>
      <c r="D827" s="70"/>
      <c r="E827" s="70"/>
      <c r="F827" s="70"/>
      <c r="G827" s="70"/>
      <c r="H827" s="70"/>
      <c r="I827" s="70"/>
      <c r="J827" s="70"/>
      <c r="K827" s="70"/>
      <c r="L827" s="70"/>
      <c r="M827" s="70"/>
      <c r="N827" s="70"/>
      <c r="O827" s="70"/>
      <c r="P827" s="70"/>
      <c r="Q827" s="70"/>
    </row>
    <row r="828" spans="2:17" x14ac:dyDescent="0.25">
      <c r="B828" s="80"/>
      <c r="C828" s="80"/>
      <c r="D828" s="71"/>
      <c r="E828" s="71"/>
      <c r="F828" s="71"/>
      <c r="G828" s="71"/>
      <c r="H828" s="71"/>
      <c r="I828" s="71"/>
      <c r="J828" s="71"/>
      <c r="K828" s="71"/>
      <c r="L828" s="71"/>
      <c r="M828" s="71"/>
      <c r="N828" s="71"/>
      <c r="O828" s="71"/>
      <c r="P828" s="71"/>
      <c r="Q828" s="71"/>
    </row>
    <row r="829" spans="2:17" x14ac:dyDescent="0.25">
      <c r="B829" s="79"/>
      <c r="C829" s="79"/>
      <c r="D829" s="68"/>
      <c r="E829" s="68"/>
      <c r="F829" s="68"/>
      <c r="G829" s="68"/>
      <c r="H829" s="68"/>
      <c r="I829" s="68"/>
      <c r="J829" s="68"/>
      <c r="K829" s="68"/>
      <c r="L829" s="68"/>
      <c r="M829" s="68"/>
      <c r="N829" s="68"/>
      <c r="O829" s="68"/>
      <c r="P829" s="68"/>
      <c r="Q829" s="68"/>
    </row>
    <row r="830" spans="2:17" x14ac:dyDescent="0.25">
      <c r="B830" s="80"/>
      <c r="C830" s="80"/>
      <c r="D830" s="69"/>
      <c r="E830" s="69"/>
      <c r="F830" s="69"/>
      <c r="G830" s="69"/>
      <c r="H830" s="69"/>
      <c r="I830" s="69"/>
      <c r="J830" s="69"/>
      <c r="K830" s="69"/>
      <c r="L830" s="69"/>
      <c r="M830" s="69"/>
      <c r="N830" s="69"/>
      <c r="O830" s="69"/>
      <c r="P830" s="69"/>
      <c r="Q830" s="69"/>
    </row>
    <row r="839" spans="2:17" x14ac:dyDescent="0.25">
      <c r="B839" s="75"/>
      <c r="C839" s="76"/>
      <c r="D839" s="75"/>
      <c r="E839" s="76"/>
      <c r="F839" s="75"/>
      <c r="G839" s="76"/>
      <c r="H839" s="75"/>
      <c r="I839" s="76"/>
      <c r="J839" s="75"/>
      <c r="K839" s="76"/>
      <c r="L839" s="75"/>
      <c r="M839" s="76"/>
      <c r="N839" s="75"/>
      <c r="O839" s="76"/>
      <c r="P839" s="75"/>
      <c r="Q839" s="76"/>
    </row>
    <row r="840" spans="2:17" x14ac:dyDescent="0.25">
      <c r="B840" s="81"/>
      <c r="C840" s="82"/>
      <c r="D840" s="72"/>
      <c r="E840" s="72"/>
      <c r="F840" s="72"/>
      <c r="G840" s="72"/>
      <c r="H840" s="72"/>
      <c r="I840" s="72"/>
      <c r="J840" s="72"/>
      <c r="K840" s="72"/>
      <c r="L840" s="72"/>
      <c r="M840" s="72"/>
      <c r="N840" s="72"/>
      <c r="O840" s="72"/>
      <c r="P840" s="72"/>
      <c r="Q840" s="72"/>
    </row>
    <row r="841" spans="2:17" x14ac:dyDescent="0.25">
      <c r="B841" s="73"/>
      <c r="C841" s="73"/>
      <c r="D841" s="74"/>
      <c r="E841" s="74"/>
      <c r="F841" s="74"/>
      <c r="G841" s="74"/>
      <c r="H841" s="74"/>
      <c r="I841" s="74"/>
      <c r="J841" s="74"/>
      <c r="K841" s="74"/>
      <c r="L841" s="74"/>
      <c r="M841" s="74"/>
      <c r="N841" s="74"/>
      <c r="O841" s="74"/>
      <c r="P841" s="74"/>
      <c r="Q841" s="74"/>
    </row>
    <row r="842" spans="2:17" x14ac:dyDescent="0.25">
      <c r="B842" s="79"/>
      <c r="C842" s="79"/>
      <c r="D842" s="70"/>
      <c r="E842" s="70"/>
      <c r="F842" s="70"/>
      <c r="G842" s="70"/>
      <c r="H842" s="70"/>
      <c r="I842" s="70"/>
      <c r="J842" s="70"/>
      <c r="K842" s="70"/>
      <c r="L842" s="70"/>
      <c r="M842" s="70"/>
      <c r="N842" s="70"/>
      <c r="O842" s="70"/>
      <c r="P842" s="70"/>
      <c r="Q842" s="70"/>
    </row>
    <row r="843" spans="2:17" x14ac:dyDescent="0.25">
      <c r="B843" s="80"/>
      <c r="C843" s="80"/>
      <c r="D843" s="71"/>
      <c r="E843" s="71"/>
      <c r="F843" s="71"/>
      <c r="G843" s="71"/>
      <c r="H843" s="71"/>
      <c r="I843" s="71"/>
      <c r="J843" s="71"/>
      <c r="K843" s="71"/>
      <c r="L843" s="71"/>
      <c r="M843" s="71"/>
      <c r="N843" s="71"/>
      <c r="O843" s="71"/>
      <c r="P843" s="71"/>
      <c r="Q843" s="71"/>
    </row>
    <row r="844" spans="2:17" x14ac:dyDescent="0.25">
      <c r="B844" s="79"/>
      <c r="C844" s="79"/>
      <c r="D844" s="68"/>
      <c r="E844" s="68"/>
      <c r="F844" s="68"/>
      <c r="G844" s="68"/>
      <c r="H844" s="68"/>
      <c r="I844" s="68"/>
      <c r="J844" s="68"/>
      <c r="K844" s="68"/>
      <c r="L844" s="68"/>
      <c r="M844" s="68"/>
      <c r="N844" s="68"/>
      <c r="O844" s="68"/>
      <c r="P844" s="68"/>
      <c r="Q844" s="68"/>
    </row>
    <row r="845" spans="2:17" x14ac:dyDescent="0.25">
      <c r="B845" s="80"/>
      <c r="C845" s="80"/>
      <c r="D845" s="69"/>
      <c r="E845" s="69"/>
      <c r="F845" s="69"/>
      <c r="G845" s="69"/>
      <c r="H845" s="69"/>
      <c r="I845" s="69"/>
      <c r="J845" s="69"/>
      <c r="K845" s="69"/>
      <c r="L845" s="69"/>
      <c r="M845" s="69"/>
      <c r="N845" s="69"/>
      <c r="O845" s="69"/>
      <c r="P845" s="69"/>
      <c r="Q845" s="69"/>
    </row>
    <row r="846" spans="2:17" x14ac:dyDescent="0.25">
      <c r="B846" s="79"/>
      <c r="C846" s="79"/>
      <c r="D846" s="70"/>
      <c r="E846" s="70"/>
      <c r="F846" s="70"/>
      <c r="G846" s="70"/>
      <c r="H846" s="70"/>
      <c r="I846" s="70"/>
      <c r="J846" s="70"/>
      <c r="K846" s="70"/>
      <c r="L846" s="70"/>
      <c r="M846" s="70"/>
      <c r="N846" s="70"/>
      <c r="O846" s="70"/>
      <c r="P846" s="70"/>
      <c r="Q846" s="70"/>
    </row>
    <row r="847" spans="2:17" x14ac:dyDescent="0.25">
      <c r="B847" s="80"/>
      <c r="C847" s="80"/>
      <c r="D847" s="71"/>
      <c r="E847" s="71"/>
      <c r="F847" s="71"/>
      <c r="G847" s="71"/>
      <c r="H847" s="71"/>
      <c r="I847" s="71"/>
      <c r="J847" s="71"/>
      <c r="K847" s="71"/>
      <c r="L847" s="71"/>
      <c r="M847" s="71"/>
      <c r="N847" s="71"/>
      <c r="O847" s="71"/>
      <c r="P847" s="71"/>
      <c r="Q847" s="71"/>
    </row>
    <row r="848" spans="2:17" x14ac:dyDescent="0.25">
      <c r="B848" s="79"/>
      <c r="C848" s="79"/>
      <c r="D848" s="68"/>
      <c r="E848" s="68"/>
      <c r="F848" s="68"/>
      <c r="G848" s="68"/>
      <c r="H848" s="68"/>
      <c r="I848" s="68"/>
      <c r="J848" s="68"/>
      <c r="K848" s="68"/>
      <c r="L848" s="68"/>
      <c r="M848" s="68"/>
      <c r="N848" s="68"/>
      <c r="O848" s="68"/>
      <c r="P848" s="68"/>
      <c r="Q848" s="68"/>
    </row>
    <row r="849" spans="2:17" x14ac:dyDescent="0.25">
      <c r="B849" s="80"/>
      <c r="C849" s="80"/>
      <c r="D849" s="69"/>
      <c r="E849" s="69"/>
      <c r="F849" s="69"/>
      <c r="G849" s="69"/>
      <c r="H849" s="69"/>
      <c r="I849" s="69"/>
      <c r="J849" s="69"/>
      <c r="K849" s="69"/>
      <c r="L849" s="69"/>
      <c r="M849" s="69"/>
      <c r="N849" s="69"/>
      <c r="O849" s="69"/>
      <c r="P849" s="69"/>
      <c r="Q849" s="69"/>
    </row>
    <row r="850" spans="2:17" x14ac:dyDescent="0.25">
      <c r="B850" s="79"/>
      <c r="C850" s="79"/>
      <c r="D850" s="70"/>
      <c r="E850" s="70"/>
      <c r="F850" s="70"/>
      <c r="G850" s="70"/>
      <c r="H850" s="70"/>
      <c r="I850" s="70"/>
      <c r="J850" s="70"/>
      <c r="K850" s="70"/>
      <c r="L850" s="70"/>
      <c r="M850" s="70"/>
      <c r="N850" s="70"/>
      <c r="O850" s="70"/>
      <c r="P850" s="70"/>
      <c r="Q850" s="70"/>
    </row>
    <row r="851" spans="2:17" x14ac:dyDescent="0.25">
      <c r="B851" s="80"/>
      <c r="C851" s="80"/>
      <c r="D851" s="71"/>
      <c r="E851" s="71"/>
      <c r="F851" s="71"/>
      <c r="G851" s="71"/>
      <c r="H851" s="71"/>
      <c r="I851" s="71"/>
      <c r="J851" s="71"/>
      <c r="K851" s="71"/>
      <c r="L851" s="71"/>
      <c r="M851" s="71"/>
      <c r="N851" s="71"/>
      <c r="O851" s="71"/>
      <c r="P851" s="71"/>
      <c r="Q851" s="71"/>
    </row>
    <row r="852" spans="2:17" x14ac:dyDescent="0.25">
      <c r="B852" s="79"/>
      <c r="C852" s="79"/>
      <c r="D852" s="68"/>
      <c r="E852" s="68"/>
      <c r="F852" s="68"/>
      <c r="G852" s="68"/>
      <c r="H852" s="68"/>
      <c r="I852" s="68"/>
      <c r="J852" s="68"/>
      <c r="K852" s="68"/>
      <c r="L852" s="68"/>
      <c r="M852" s="68"/>
      <c r="N852" s="68"/>
      <c r="O852" s="68"/>
      <c r="P852" s="68"/>
      <c r="Q852" s="68"/>
    </row>
    <row r="853" spans="2:17" x14ac:dyDescent="0.25">
      <c r="B853" s="80"/>
      <c r="C853" s="80"/>
      <c r="D853" s="69"/>
      <c r="E853" s="69"/>
      <c r="F853" s="69"/>
      <c r="G853" s="69"/>
      <c r="H853" s="69"/>
      <c r="I853" s="69"/>
      <c r="J853" s="69"/>
      <c r="K853" s="69"/>
      <c r="L853" s="69"/>
      <c r="M853" s="69"/>
      <c r="N853" s="69"/>
      <c r="O853" s="69"/>
      <c r="P853" s="69"/>
      <c r="Q853" s="69"/>
    </row>
    <row r="854" spans="2:17" x14ac:dyDescent="0.25">
      <c r="B854" s="79"/>
      <c r="C854" s="79"/>
      <c r="D854" s="70"/>
      <c r="E854" s="70"/>
      <c r="F854" s="70"/>
      <c r="G854" s="70"/>
      <c r="H854" s="70"/>
      <c r="I854" s="70"/>
      <c r="J854" s="70"/>
      <c r="K854" s="70"/>
      <c r="L854" s="70"/>
      <c r="M854" s="70"/>
      <c r="N854" s="70"/>
      <c r="O854" s="70"/>
      <c r="P854" s="70"/>
      <c r="Q854" s="70"/>
    </row>
    <row r="855" spans="2:17" x14ac:dyDescent="0.25">
      <c r="B855" s="80"/>
      <c r="C855" s="80"/>
      <c r="D855" s="71"/>
      <c r="E855" s="71"/>
      <c r="F855" s="71"/>
      <c r="G855" s="71"/>
      <c r="H855" s="71"/>
      <c r="I855" s="71"/>
      <c r="J855" s="71"/>
      <c r="K855" s="71"/>
      <c r="L855" s="71"/>
      <c r="M855" s="71"/>
      <c r="N855" s="71"/>
      <c r="O855" s="71"/>
      <c r="P855" s="71"/>
      <c r="Q855" s="71"/>
    </row>
    <row r="856" spans="2:17" x14ac:dyDescent="0.25">
      <c r="B856" s="79"/>
      <c r="C856" s="79"/>
      <c r="D856" s="68"/>
      <c r="E856" s="68"/>
      <c r="F856" s="68"/>
      <c r="G856" s="68"/>
      <c r="H856" s="68"/>
      <c r="I856" s="68"/>
      <c r="J856" s="68"/>
      <c r="K856" s="68"/>
      <c r="L856" s="68"/>
      <c r="M856" s="68"/>
      <c r="N856" s="68"/>
      <c r="O856" s="68"/>
      <c r="P856" s="68"/>
      <c r="Q856" s="68"/>
    </row>
    <row r="857" spans="2:17" x14ac:dyDescent="0.25">
      <c r="B857" s="80"/>
      <c r="C857" s="80"/>
      <c r="D857" s="69"/>
      <c r="E857" s="69"/>
      <c r="F857" s="69"/>
      <c r="G857" s="69"/>
      <c r="H857" s="69"/>
      <c r="I857" s="69"/>
      <c r="J857" s="69"/>
      <c r="K857" s="69"/>
      <c r="L857" s="69"/>
      <c r="M857" s="69"/>
      <c r="N857" s="69"/>
      <c r="O857" s="69"/>
      <c r="P857" s="69"/>
      <c r="Q857" s="69"/>
    </row>
    <row r="865" spans="2:17" x14ac:dyDescent="0.25">
      <c r="B865" s="75"/>
      <c r="C865" s="76"/>
      <c r="D865" s="75"/>
      <c r="E865" s="76"/>
      <c r="F865" s="75"/>
      <c r="G865" s="76"/>
      <c r="H865" s="75"/>
      <c r="I865" s="76"/>
      <c r="J865" s="75"/>
      <c r="K865" s="76"/>
      <c r="L865" s="75"/>
      <c r="M865" s="76"/>
      <c r="N865" s="75"/>
      <c r="O865" s="76"/>
      <c r="P865" s="75"/>
      <c r="Q865" s="76"/>
    </row>
    <row r="866" spans="2:17" x14ac:dyDescent="0.25">
      <c r="B866" s="81"/>
      <c r="C866" s="82"/>
      <c r="D866" s="72"/>
      <c r="E866" s="72"/>
      <c r="F866" s="72"/>
      <c r="G866" s="72"/>
      <c r="H866" s="72"/>
      <c r="I866" s="72"/>
      <c r="J866" s="72"/>
      <c r="K866" s="72"/>
      <c r="L866" s="72"/>
      <c r="M866" s="72"/>
      <c r="N866" s="72"/>
      <c r="O866" s="72"/>
      <c r="P866" s="72"/>
      <c r="Q866" s="72"/>
    </row>
    <row r="867" spans="2:17" x14ac:dyDescent="0.25">
      <c r="B867" s="73"/>
      <c r="C867" s="73"/>
      <c r="D867" s="74"/>
      <c r="E867" s="74"/>
      <c r="F867" s="74"/>
      <c r="G867" s="74"/>
      <c r="H867" s="74"/>
      <c r="I867" s="74"/>
      <c r="J867" s="74"/>
      <c r="K867" s="74"/>
      <c r="L867" s="74"/>
      <c r="M867" s="74"/>
      <c r="N867" s="74"/>
      <c r="O867" s="74"/>
      <c r="P867" s="74"/>
      <c r="Q867" s="74"/>
    </row>
    <row r="868" spans="2:17" x14ac:dyDescent="0.25">
      <c r="B868" s="79"/>
      <c r="C868" s="79"/>
      <c r="D868" s="70"/>
      <c r="E868" s="70"/>
      <c r="F868" s="70"/>
      <c r="G868" s="70"/>
      <c r="H868" s="70"/>
      <c r="I868" s="70"/>
      <c r="J868" s="70"/>
      <c r="K868" s="70"/>
      <c r="L868" s="70"/>
      <c r="M868" s="70"/>
      <c r="N868" s="70"/>
      <c r="O868" s="70"/>
      <c r="P868" s="70"/>
      <c r="Q868" s="70"/>
    </row>
    <row r="869" spans="2:17" x14ac:dyDescent="0.25">
      <c r="B869" s="80"/>
      <c r="C869" s="80"/>
      <c r="D869" s="71"/>
      <c r="E869" s="71"/>
      <c r="F869" s="71"/>
      <c r="G869" s="71"/>
      <c r="H869" s="71"/>
      <c r="I869" s="71"/>
      <c r="J869" s="71"/>
      <c r="K869" s="71"/>
      <c r="L869" s="71"/>
      <c r="M869" s="71"/>
      <c r="N869" s="71"/>
      <c r="O869" s="71"/>
      <c r="P869" s="71"/>
      <c r="Q869" s="71"/>
    </row>
    <row r="870" spans="2:17" x14ac:dyDescent="0.25">
      <c r="B870" s="79"/>
      <c r="C870" s="79"/>
      <c r="D870" s="68"/>
      <c r="E870" s="68"/>
      <c r="F870" s="68"/>
      <c r="G870" s="68"/>
      <c r="H870" s="68"/>
      <c r="I870" s="68"/>
      <c r="J870" s="68"/>
      <c r="K870" s="68"/>
      <c r="L870" s="68"/>
      <c r="M870" s="68"/>
      <c r="N870" s="68"/>
      <c r="O870" s="68"/>
      <c r="P870" s="68"/>
      <c r="Q870" s="68"/>
    </row>
    <row r="871" spans="2:17" x14ac:dyDescent="0.25">
      <c r="B871" s="80"/>
      <c r="C871" s="80"/>
      <c r="D871" s="69"/>
      <c r="E871" s="69"/>
      <c r="F871" s="69"/>
      <c r="G871" s="69"/>
      <c r="H871" s="69"/>
      <c r="I871" s="69"/>
      <c r="J871" s="69"/>
      <c r="K871" s="69"/>
      <c r="L871" s="69"/>
      <c r="M871" s="69"/>
      <c r="N871" s="69"/>
      <c r="O871" s="69"/>
      <c r="P871" s="69"/>
      <c r="Q871" s="69"/>
    </row>
    <row r="872" spans="2:17" x14ac:dyDescent="0.25">
      <c r="B872" s="79"/>
      <c r="C872" s="79"/>
      <c r="D872" s="70"/>
      <c r="E872" s="70"/>
      <c r="F872" s="70"/>
      <c r="G872" s="70"/>
      <c r="H872" s="70"/>
      <c r="I872" s="70"/>
      <c r="J872" s="70"/>
      <c r="K872" s="70"/>
      <c r="L872" s="70"/>
      <c r="M872" s="70"/>
      <c r="N872" s="70"/>
      <c r="O872" s="70"/>
      <c r="P872" s="70"/>
      <c r="Q872" s="70"/>
    </row>
    <row r="873" spans="2:17" x14ac:dyDescent="0.25">
      <c r="B873" s="80"/>
      <c r="C873" s="80"/>
      <c r="D873" s="71"/>
      <c r="E873" s="71"/>
      <c r="F873" s="71"/>
      <c r="G873" s="71"/>
      <c r="H873" s="71"/>
      <c r="I873" s="71"/>
      <c r="J873" s="71"/>
      <c r="K873" s="71"/>
      <c r="L873" s="71"/>
      <c r="M873" s="71"/>
      <c r="N873" s="71"/>
      <c r="O873" s="71"/>
      <c r="P873" s="71"/>
      <c r="Q873" s="71"/>
    </row>
    <row r="874" spans="2:17" x14ac:dyDescent="0.25">
      <c r="B874" s="79"/>
      <c r="C874" s="79"/>
      <c r="D874" s="68"/>
      <c r="E874" s="68"/>
      <c r="F874" s="68"/>
      <c r="G874" s="68"/>
      <c r="H874" s="68"/>
      <c r="I874" s="68"/>
      <c r="J874" s="68"/>
      <c r="K874" s="68"/>
      <c r="L874" s="68"/>
      <c r="M874" s="68"/>
      <c r="N874" s="68"/>
      <c r="O874" s="68"/>
      <c r="P874" s="68"/>
      <c r="Q874" s="68"/>
    </row>
    <row r="875" spans="2:17" x14ac:dyDescent="0.25">
      <c r="B875" s="80"/>
      <c r="C875" s="80"/>
      <c r="D875" s="69"/>
      <c r="E875" s="69"/>
      <c r="F875" s="69"/>
      <c r="G875" s="69"/>
      <c r="H875" s="69"/>
      <c r="I875" s="69"/>
      <c r="J875" s="69"/>
      <c r="K875" s="69"/>
      <c r="L875" s="69"/>
      <c r="M875" s="69"/>
      <c r="N875" s="69"/>
      <c r="O875" s="69"/>
      <c r="P875" s="69"/>
      <c r="Q875" s="69"/>
    </row>
    <row r="876" spans="2:17" x14ac:dyDescent="0.25">
      <c r="B876" s="79"/>
      <c r="C876" s="79"/>
      <c r="D876" s="70"/>
      <c r="E876" s="70"/>
      <c r="F876" s="70"/>
      <c r="G876" s="70"/>
      <c r="H876" s="70"/>
      <c r="I876" s="70"/>
      <c r="J876" s="70"/>
      <c r="K876" s="70"/>
      <c r="L876" s="70"/>
      <c r="M876" s="70"/>
      <c r="N876" s="70"/>
      <c r="O876" s="70"/>
      <c r="P876" s="70"/>
      <c r="Q876" s="70"/>
    </row>
    <row r="877" spans="2:17" x14ac:dyDescent="0.25">
      <c r="B877" s="80"/>
      <c r="C877" s="80"/>
      <c r="D877" s="71"/>
      <c r="E877" s="71"/>
      <c r="F877" s="71"/>
      <c r="G877" s="71"/>
      <c r="H877" s="71"/>
      <c r="I877" s="71"/>
      <c r="J877" s="71"/>
      <c r="K877" s="71"/>
      <c r="L877" s="71"/>
      <c r="M877" s="71"/>
      <c r="N877" s="71"/>
      <c r="O877" s="71"/>
      <c r="P877" s="71"/>
      <c r="Q877" s="71"/>
    </row>
    <row r="878" spans="2:17" x14ac:dyDescent="0.25">
      <c r="B878" s="79"/>
      <c r="C878" s="79"/>
      <c r="D878" s="68"/>
      <c r="E878" s="68"/>
      <c r="F878" s="68"/>
      <c r="G878" s="68"/>
      <c r="H878" s="68"/>
      <c r="I878" s="68"/>
      <c r="J878" s="68"/>
      <c r="K878" s="68"/>
      <c r="L878" s="68"/>
      <c r="M878" s="68"/>
      <c r="N878" s="68"/>
      <c r="O878" s="68"/>
      <c r="P878" s="68"/>
      <c r="Q878" s="68"/>
    </row>
    <row r="879" spans="2:17" x14ac:dyDescent="0.25">
      <c r="B879" s="80"/>
      <c r="C879" s="80"/>
      <c r="D879" s="69"/>
      <c r="E879" s="69"/>
      <c r="F879" s="69"/>
      <c r="G879" s="69"/>
      <c r="H879" s="69"/>
      <c r="I879" s="69"/>
      <c r="J879" s="69"/>
      <c r="K879" s="69"/>
      <c r="L879" s="69"/>
      <c r="M879" s="69"/>
      <c r="N879" s="69"/>
      <c r="O879" s="69"/>
      <c r="P879" s="69"/>
      <c r="Q879" s="69"/>
    </row>
    <row r="880" spans="2:17" x14ac:dyDescent="0.25">
      <c r="B880" s="79"/>
      <c r="C880" s="79"/>
      <c r="D880" s="70"/>
      <c r="E880" s="70"/>
      <c r="F880" s="70"/>
      <c r="G880" s="70"/>
      <c r="H880" s="70"/>
      <c r="I880" s="70"/>
      <c r="J880" s="70"/>
      <c r="K880" s="70"/>
      <c r="L880" s="70"/>
      <c r="M880" s="70"/>
      <c r="N880" s="70"/>
      <c r="O880" s="70"/>
      <c r="P880" s="70"/>
      <c r="Q880" s="70"/>
    </row>
    <row r="881" spans="2:17" x14ac:dyDescent="0.25">
      <c r="B881" s="80"/>
      <c r="C881" s="80"/>
      <c r="D881" s="71"/>
      <c r="E881" s="71"/>
      <c r="F881" s="71"/>
      <c r="G881" s="71"/>
      <c r="H881" s="71"/>
      <c r="I881" s="71"/>
      <c r="J881" s="71"/>
      <c r="K881" s="71"/>
      <c r="L881" s="71"/>
      <c r="M881" s="71"/>
      <c r="N881" s="71"/>
      <c r="O881" s="71"/>
      <c r="P881" s="71"/>
      <c r="Q881" s="71"/>
    </row>
    <row r="882" spans="2:17" x14ac:dyDescent="0.25">
      <c r="B882" s="79"/>
      <c r="C882" s="79"/>
      <c r="D882" s="68"/>
      <c r="E882" s="68"/>
      <c r="F882" s="68"/>
      <c r="G882" s="68"/>
      <c r="H882" s="68"/>
      <c r="I882" s="68"/>
      <c r="J882" s="68"/>
      <c r="K882" s="68"/>
      <c r="L882" s="68"/>
      <c r="M882" s="68"/>
      <c r="N882" s="68"/>
      <c r="O882" s="68"/>
      <c r="P882" s="68"/>
      <c r="Q882" s="68"/>
    </row>
    <row r="883" spans="2:17" x14ac:dyDescent="0.25">
      <c r="B883" s="80"/>
      <c r="C883" s="80"/>
      <c r="D883" s="69"/>
      <c r="E883" s="69"/>
      <c r="F883" s="69"/>
      <c r="G883" s="69"/>
      <c r="H883" s="69"/>
      <c r="I883" s="69"/>
      <c r="J883" s="69"/>
      <c r="K883" s="69"/>
      <c r="L883" s="69"/>
      <c r="M883" s="69"/>
      <c r="N883" s="69"/>
      <c r="O883" s="69"/>
      <c r="P883" s="69"/>
      <c r="Q883" s="69"/>
    </row>
    <row r="892" spans="2:17" x14ac:dyDescent="0.25">
      <c r="B892" s="75"/>
      <c r="C892" s="76"/>
      <c r="D892" s="75"/>
      <c r="E892" s="76"/>
      <c r="F892" s="75"/>
      <c r="G892" s="76"/>
      <c r="H892" s="75"/>
      <c r="I892" s="76"/>
      <c r="J892" s="75"/>
      <c r="K892" s="76"/>
      <c r="L892" s="75"/>
      <c r="M892" s="76"/>
      <c r="N892" s="75"/>
      <c r="O892" s="76"/>
      <c r="P892" s="75"/>
      <c r="Q892" s="76"/>
    </row>
    <row r="893" spans="2:17" x14ac:dyDescent="0.25">
      <c r="B893" s="81"/>
      <c r="C893" s="82"/>
      <c r="D893" s="72"/>
      <c r="E893" s="72"/>
      <c r="F893" s="72"/>
      <c r="G893" s="72"/>
      <c r="H893" s="72"/>
      <c r="I893" s="72"/>
      <c r="J893" s="72"/>
      <c r="K893" s="72"/>
      <c r="L893" s="72"/>
      <c r="M893" s="72"/>
      <c r="N893" s="72"/>
      <c r="O893" s="72"/>
      <c r="P893" s="72"/>
      <c r="Q893" s="72"/>
    </row>
    <row r="894" spans="2:17" x14ac:dyDescent="0.25">
      <c r="B894" s="73"/>
      <c r="C894" s="73"/>
      <c r="D894" s="74"/>
      <c r="E894" s="74"/>
      <c r="F894" s="74"/>
      <c r="G894" s="74"/>
      <c r="H894" s="74"/>
      <c r="I894" s="74"/>
      <c r="J894" s="74"/>
      <c r="K894" s="74"/>
      <c r="L894" s="74"/>
      <c r="M894" s="74"/>
      <c r="N894" s="74"/>
      <c r="O894" s="74"/>
      <c r="P894" s="74"/>
      <c r="Q894" s="74"/>
    </row>
    <row r="895" spans="2:17" x14ac:dyDescent="0.25">
      <c r="B895" s="79"/>
      <c r="C895" s="79"/>
      <c r="D895" s="70"/>
      <c r="E895" s="70"/>
      <c r="F895" s="70"/>
      <c r="G895" s="70"/>
      <c r="H895" s="70"/>
      <c r="I895" s="70"/>
      <c r="J895" s="70"/>
      <c r="K895" s="70"/>
      <c r="L895" s="70"/>
      <c r="M895" s="70"/>
      <c r="N895" s="70"/>
      <c r="O895" s="70"/>
      <c r="P895" s="70"/>
      <c r="Q895" s="70"/>
    </row>
    <row r="896" spans="2:17" x14ac:dyDescent="0.25">
      <c r="B896" s="80"/>
      <c r="C896" s="80"/>
      <c r="D896" s="71"/>
      <c r="E896" s="71"/>
      <c r="F896" s="71"/>
      <c r="G896" s="71"/>
      <c r="H896" s="71"/>
      <c r="I896" s="71"/>
      <c r="J896" s="71"/>
      <c r="K896" s="71"/>
      <c r="L896" s="71"/>
      <c r="M896" s="71"/>
      <c r="N896" s="71"/>
      <c r="O896" s="71"/>
      <c r="P896" s="71"/>
      <c r="Q896" s="71"/>
    </row>
    <row r="897" spans="2:17" x14ac:dyDescent="0.25">
      <c r="B897" s="79"/>
      <c r="C897" s="79"/>
      <c r="D897" s="68"/>
      <c r="E897" s="68"/>
      <c r="F897" s="68"/>
      <c r="G897" s="68"/>
      <c r="H897" s="68"/>
      <c r="I897" s="68"/>
      <c r="J897" s="68"/>
      <c r="K897" s="68"/>
      <c r="L897" s="68"/>
      <c r="M897" s="68"/>
      <c r="N897" s="68"/>
      <c r="O897" s="68"/>
      <c r="P897" s="68"/>
      <c r="Q897" s="68"/>
    </row>
    <row r="898" spans="2:17" x14ac:dyDescent="0.25">
      <c r="B898" s="80"/>
      <c r="C898" s="80"/>
      <c r="D898" s="69"/>
      <c r="E898" s="69"/>
      <c r="F898" s="69"/>
      <c r="G898" s="69"/>
      <c r="H898" s="69"/>
      <c r="I898" s="69"/>
      <c r="J898" s="69"/>
      <c r="K898" s="69"/>
      <c r="L898" s="69"/>
      <c r="M898" s="69"/>
      <c r="N898" s="69"/>
      <c r="O898" s="69"/>
      <c r="P898" s="69"/>
      <c r="Q898" s="69"/>
    </row>
    <row r="899" spans="2:17" x14ac:dyDescent="0.25">
      <c r="B899" s="79"/>
      <c r="C899" s="79"/>
      <c r="D899" s="70"/>
      <c r="E899" s="70"/>
      <c r="F899" s="70"/>
      <c r="G899" s="70"/>
      <c r="H899" s="70"/>
      <c r="I899" s="70"/>
      <c r="J899" s="70"/>
      <c r="K899" s="70"/>
      <c r="L899" s="70"/>
      <c r="M899" s="70"/>
      <c r="N899" s="70"/>
      <c r="O899" s="70"/>
      <c r="P899" s="70"/>
      <c r="Q899" s="70"/>
    </row>
    <row r="900" spans="2:17" x14ac:dyDescent="0.25">
      <c r="B900" s="80"/>
      <c r="C900" s="80"/>
      <c r="D900" s="71"/>
      <c r="E900" s="71"/>
      <c r="F900" s="71"/>
      <c r="G900" s="71"/>
      <c r="H900" s="71"/>
      <c r="I900" s="71"/>
      <c r="J900" s="71"/>
      <c r="K900" s="71"/>
      <c r="L900" s="71"/>
      <c r="M900" s="71"/>
      <c r="N900" s="71"/>
      <c r="O900" s="71"/>
      <c r="P900" s="71"/>
      <c r="Q900" s="71"/>
    </row>
    <row r="901" spans="2:17" x14ac:dyDescent="0.25">
      <c r="B901" s="79"/>
      <c r="C901" s="79"/>
      <c r="D901" s="68"/>
      <c r="E901" s="68"/>
      <c r="F901" s="68"/>
      <c r="G901" s="68"/>
      <c r="H901" s="68"/>
      <c r="I901" s="68"/>
      <c r="J901" s="68"/>
      <c r="K901" s="68"/>
      <c r="L901" s="68"/>
      <c r="M901" s="68"/>
      <c r="N901" s="68"/>
      <c r="O901" s="68"/>
      <c r="P901" s="68"/>
      <c r="Q901" s="68"/>
    </row>
    <row r="902" spans="2:17" x14ac:dyDescent="0.25">
      <c r="B902" s="80"/>
      <c r="C902" s="80"/>
      <c r="D902" s="69"/>
      <c r="E902" s="69"/>
      <c r="F902" s="69"/>
      <c r="G902" s="69"/>
      <c r="H902" s="69"/>
      <c r="I902" s="69"/>
      <c r="J902" s="69"/>
      <c r="K902" s="69"/>
      <c r="L902" s="69"/>
      <c r="M902" s="69"/>
      <c r="N902" s="69"/>
      <c r="O902" s="69"/>
      <c r="P902" s="69"/>
      <c r="Q902" s="69"/>
    </row>
    <row r="903" spans="2:17" x14ac:dyDescent="0.25">
      <c r="B903" s="79"/>
      <c r="C903" s="79"/>
      <c r="D903" s="70"/>
      <c r="E903" s="70"/>
      <c r="F903" s="70"/>
      <c r="G903" s="70"/>
      <c r="H903" s="70"/>
      <c r="I903" s="70"/>
      <c r="J903" s="70"/>
      <c r="K903" s="70"/>
      <c r="L903" s="70"/>
      <c r="M903" s="70"/>
      <c r="N903" s="70"/>
      <c r="O903" s="70"/>
      <c r="P903" s="70"/>
      <c r="Q903" s="70"/>
    </row>
    <row r="904" spans="2:17" x14ac:dyDescent="0.25">
      <c r="B904" s="80"/>
      <c r="C904" s="80"/>
      <c r="D904" s="71"/>
      <c r="E904" s="71"/>
      <c r="F904" s="71"/>
      <c r="G904" s="71"/>
      <c r="H904" s="71"/>
      <c r="I904" s="71"/>
      <c r="J904" s="71"/>
      <c r="K904" s="71"/>
      <c r="L904" s="71"/>
      <c r="M904" s="71"/>
      <c r="N904" s="71"/>
      <c r="O904" s="71"/>
      <c r="P904" s="71"/>
      <c r="Q904" s="71"/>
    </row>
    <row r="905" spans="2:17" x14ac:dyDescent="0.25">
      <c r="B905" s="79"/>
      <c r="C905" s="79"/>
      <c r="D905" s="68"/>
      <c r="E905" s="68"/>
      <c r="F905" s="68"/>
      <c r="G905" s="68"/>
      <c r="H905" s="68"/>
      <c r="I905" s="68"/>
      <c r="J905" s="68"/>
      <c r="K905" s="68"/>
      <c r="L905" s="68"/>
      <c r="M905" s="68"/>
      <c r="N905" s="68"/>
      <c r="O905" s="68"/>
      <c r="P905" s="68"/>
      <c r="Q905" s="68"/>
    </row>
    <row r="906" spans="2:17" x14ac:dyDescent="0.25">
      <c r="B906" s="80"/>
      <c r="C906" s="80"/>
      <c r="D906" s="69"/>
      <c r="E906" s="69"/>
      <c r="F906" s="69"/>
      <c r="G906" s="69"/>
      <c r="H906" s="69"/>
      <c r="I906" s="69"/>
      <c r="J906" s="69"/>
      <c r="K906" s="69"/>
      <c r="L906" s="69"/>
      <c r="M906" s="69"/>
      <c r="N906" s="69"/>
      <c r="O906" s="69"/>
      <c r="P906" s="69"/>
      <c r="Q906" s="69"/>
    </row>
    <row r="907" spans="2:17" x14ac:dyDescent="0.25">
      <c r="B907" s="79"/>
      <c r="C907" s="79"/>
      <c r="D907" s="70"/>
      <c r="E907" s="70"/>
      <c r="F907" s="70"/>
      <c r="G907" s="70"/>
      <c r="H907" s="70"/>
      <c r="I907" s="70"/>
      <c r="J907" s="70"/>
      <c r="K907" s="70"/>
      <c r="L907" s="70"/>
      <c r="M907" s="70"/>
      <c r="N907" s="70"/>
      <c r="O907" s="70"/>
      <c r="P907" s="70"/>
      <c r="Q907" s="70"/>
    </row>
    <row r="908" spans="2:17" x14ac:dyDescent="0.25">
      <c r="B908" s="80"/>
      <c r="C908" s="80"/>
      <c r="D908" s="71"/>
      <c r="E908" s="71"/>
      <c r="F908" s="71"/>
      <c r="G908" s="71"/>
      <c r="H908" s="71"/>
      <c r="I908" s="71"/>
      <c r="J908" s="71"/>
      <c r="K908" s="71"/>
      <c r="L908" s="71"/>
      <c r="M908" s="71"/>
      <c r="N908" s="71"/>
      <c r="O908" s="71"/>
      <c r="P908" s="71"/>
      <c r="Q908" s="71"/>
    </row>
    <row r="909" spans="2:17" x14ac:dyDescent="0.25">
      <c r="B909" s="79"/>
      <c r="C909" s="79"/>
      <c r="D909" s="68"/>
      <c r="E909" s="68"/>
      <c r="F909" s="68"/>
      <c r="G909" s="68"/>
      <c r="H909" s="68"/>
      <c r="I909" s="68"/>
      <c r="J909" s="68"/>
      <c r="K909" s="68"/>
      <c r="L909" s="68"/>
      <c r="M909" s="68"/>
      <c r="N909" s="68"/>
      <c r="O909" s="68"/>
      <c r="P909" s="68"/>
      <c r="Q909" s="68"/>
    </row>
    <row r="910" spans="2:17" x14ac:dyDescent="0.25">
      <c r="B910" s="80"/>
      <c r="C910" s="80"/>
      <c r="D910" s="69"/>
      <c r="E910" s="69"/>
      <c r="F910" s="69"/>
      <c r="G910" s="69"/>
      <c r="H910" s="69"/>
      <c r="I910" s="69"/>
      <c r="J910" s="69"/>
      <c r="K910" s="69"/>
      <c r="L910" s="69"/>
      <c r="M910" s="69"/>
      <c r="N910" s="69"/>
      <c r="O910" s="69"/>
      <c r="P910" s="69"/>
      <c r="Q910" s="69"/>
    </row>
    <row r="919" spans="2:17" x14ac:dyDescent="0.25">
      <c r="B919" s="75"/>
      <c r="C919" s="76"/>
      <c r="D919" s="75"/>
      <c r="E919" s="76"/>
      <c r="F919" s="75"/>
      <c r="G919" s="76"/>
      <c r="H919" s="75"/>
      <c r="I919" s="76"/>
      <c r="J919" s="75"/>
      <c r="K919" s="76"/>
      <c r="L919" s="75"/>
      <c r="M919" s="76"/>
      <c r="N919" s="75"/>
      <c r="O919" s="76"/>
      <c r="P919" s="75"/>
      <c r="Q919" s="76"/>
    </row>
    <row r="920" spans="2:17" x14ac:dyDescent="0.25">
      <c r="B920" s="81"/>
      <c r="C920" s="82"/>
      <c r="D920" s="72"/>
      <c r="E920" s="72"/>
      <c r="F920" s="72"/>
      <c r="G920" s="72"/>
      <c r="H920" s="72"/>
      <c r="I920" s="72"/>
      <c r="J920" s="72"/>
      <c r="K920" s="72"/>
      <c r="L920" s="72"/>
      <c r="M920" s="72"/>
      <c r="N920" s="72"/>
      <c r="O920" s="72"/>
      <c r="P920" s="72"/>
      <c r="Q920" s="72"/>
    </row>
    <row r="921" spans="2:17" x14ac:dyDescent="0.25">
      <c r="B921" s="73"/>
      <c r="C921" s="73"/>
      <c r="D921" s="74"/>
      <c r="E921" s="74"/>
      <c r="F921" s="74"/>
      <c r="G921" s="74"/>
      <c r="H921" s="74"/>
      <c r="I921" s="74"/>
      <c r="J921" s="74"/>
      <c r="K921" s="74"/>
      <c r="L921" s="74"/>
      <c r="M921" s="74"/>
      <c r="N921" s="74"/>
      <c r="O921" s="74"/>
      <c r="P921" s="74"/>
      <c r="Q921" s="74"/>
    </row>
    <row r="922" spans="2:17" x14ac:dyDescent="0.25">
      <c r="B922" s="79"/>
      <c r="C922" s="79"/>
      <c r="D922" s="70"/>
      <c r="E922" s="70"/>
      <c r="F922" s="70"/>
      <c r="G922" s="70"/>
      <c r="H922" s="70"/>
      <c r="I922" s="70"/>
      <c r="J922" s="70"/>
      <c r="K922" s="70"/>
      <c r="L922" s="70"/>
      <c r="M922" s="70"/>
      <c r="N922" s="70"/>
      <c r="O922" s="70"/>
      <c r="P922" s="70"/>
      <c r="Q922" s="70"/>
    </row>
    <row r="923" spans="2:17" x14ac:dyDescent="0.25">
      <c r="B923" s="80"/>
      <c r="C923" s="80"/>
      <c r="D923" s="71"/>
      <c r="E923" s="71"/>
      <c r="F923" s="71"/>
      <c r="G923" s="71"/>
      <c r="H923" s="71"/>
      <c r="I923" s="71"/>
      <c r="J923" s="71"/>
      <c r="K923" s="71"/>
      <c r="L923" s="71"/>
      <c r="M923" s="71"/>
      <c r="N923" s="71"/>
      <c r="O923" s="71"/>
      <c r="P923" s="71"/>
      <c r="Q923" s="71"/>
    </row>
    <row r="924" spans="2:17" x14ac:dyDescent="0.25">
      <c r="B924" s="79"/>
      <c r="C924" s="79"/>
      <c r="D924" s="68"/>
      <c r="E924" s="68"/>
      <c r="F924" s="68"/>
      <c r="G924" s="68"/>
      <c r="H924" s="68"/>
      <c r="I924" s="68"/>
      <c r="J924" s="68"/>
      <c r="K924" s="68"/>
      <c r="L924" s="68"/>
      <c r="M924" s="68"/>
      <c r="N924" s="68"/>
      <c r="O924" s="68"/>
      <c r="P924" s="68"/>
      <c r="Q924" s="68"/>
    </row>
    <row r="925" spans="2:17" x14ac:dyDescent="0.25">
      <c r="B925" s="80"/>
      <c r="C925" s="80"/>
      <c r="D925" s="69"/>
      <c r="E925" s="69"/>
      <c r="F925" s="69"/>
      <c r="G925" s="69"/>
      <c r="H925" s="69"/>
      <c r="I925" s="69"/>
      <c r="J925" s="69"/>
      <c r="K925" s="69"/>
      <c r="L925" s="69"/>
      <c r="M925" s="69"/>
      <c r="N925" s="69"/>
      <c r="O925" s="69"/>
      <c r="P925" s="69"/>
      <c r="Q925" s="69"/>
    </row>
    <row r="926" spans="2:17" x14ac:dyDescent="0.25">
      <c r="B926" s="79"/>
      <c r="C926" s="79"/>
      <c r="D926" s="70"/>
      <c r="E926" s="70"/>
      <c r="F926" s="70"/>
      <c r="G926" s="70"/>
      <c r="H926" s="70"/>
      <c r="I926" s="70"/>
      <c r="J926" s="70"/>
      <c r="K926" s="70"/>
      <c r="L926" s="70"/>
      <c r="M926" s="70"/>
      <c r="N926" s="70"/>
      <c r="O926" s="70"/>
      <c r="P926" s="70"/>
      <c r="Q926" s="70"/>
    </row>
    <row r="927" spans="2:17" x14ac:dyDescent="0.25">
      <c r="B927" s="80"/>
      <c r="C927" s="80"/>
      <c r="D927" s="71"/>
      <c r="E927" s="71"/>
      <c r="F927" s="71"/>
      <c r="G927" s="71"/>
      <c r="H927" s="71"/>
      <c r="I927" s="71"/>
      <c r="J927" s="71"/>
      <c r="K927" s="71"/>
      <c r="L927" s="71"/>
      <c r="M927" s="71"/>
      <c r="N927" s="71"/>
      <c r="O927" s="71"/>
      <c r="P927" s="71"/>
      <c r="Q927" s="71"/>
    </row>
    <row r="928" spans="2:17" x14ac:dyDescent="0.25">
      <c r="B928" s="79"/>
      <c r="C928" s="79"/>
      <c r="D928" s="68"/>
      <c r="E928" s="68"/>
      <c r="F928" s="68"/>
      <c r="G928" s="68"/>
      <c r="H928" s="68"/>
      <c r="I928" s="68"/>
      <c r="J928" s="68"/>
      <c r="K928" s="68"/>
      <c r="L928" s="68"/>
      <c r="M928" s="68"/>
      <c r="N928" s="68"/>
      <c r="O928" s="68"/>
      <c r="P928" s="68"/>
      <c r="Q928" s="68"/>
    </row>
    <row r="929" spans="2:17" x14ac:dyDescent="0.25">
      <c r="B929" s="80"/>
      <c r="C929" s="80"/>
      <c r="D929" s="69"/>
      <c r="E929" s="69"/>
      <c r="F929" s="69"/>
      <c r="G929" s="69"/>
      <c r="H929" s="69"/>
      <c r="I929" s="69"/>
      <c r="J929" s="69"/>
      <c r="K929" s="69"/>
      <c r="L929" s="69"/>
      <c r="M929" s="69"/>
      <c r="N929" s="69"/>
      <c r="O929" s="69"/>
      <c r="P929" s="69"/>
      <c r="Q929" s="69"/>
    </row>
    <row r="930" spans="2:17" x14ac:dyDescent="0.25">
      <c r="B930" s="79"/>
      <c r="C930" s="79"/>
      <c r="D930" s="70"/>
      <c r="E930" s="70"/>
      <c r="F930" s="70"/>
      <c r="G930" s="70"/>
      <c r="H930" s="70"/>
      <c r="I930" s="70"/>
      <c r="J930" s="70"/>
      <c r="K930" s="70"/>
      <c r="L930" s="70"/>
      <c r="M930" s="70"/>
      <c r="N930" s="70"/>
      <c r="O930" s="70"/>
      <c r="P930" s="70"/>
      <c r="Q930" s="70"/>
    </row>
    <row r="931" spans="2:17" x14ac:dyDescent="0.25">
      <c r="B931" s="80"/>
      <c r="C931" s="80"/>
      <c r="D931" s="71"/>
      <c r="E931" s="71"/>
      <c r="F931" s="71"/>
      <c r="G931" s="71"/>
      <c r="H931" s="71"/>
      <c r="I931" s="71"/>
      <c r="J931" s="71"/>
      <c r="K931" s="71"/>
      <c r="L931" s="71"/>
      <c r="M931" s="71"/>
      <c r="N931" s="71"/>
      <c r="O931" s="71"/>
      <c r="P931" s="71"/>
      <c r="Q931" s="71"/>
    </row>
    <row r="932" spans="2:17" x14ac:dyDescent="0.25">
      <c r="B932" s="79"/>
      <c r="C932" s="79"/>
      <c r="D932" s="68"/>
      <c r="E932" s="68"/>
      <c r="F932" s="68"/>
      <c r="G932" s="68"/>
      <c r="H932" s="68"/>
      <c r="I932" s="68"/>
      <c r="J932" s="68"/>
      <c r="K932" s="68"/>
      <c r="L932" s="68"/>
      <c r="M932" s="68"/>
      <c r="N932" s="68"/>
      <c r="O932" s="68"/>
      <c r="P932" s="68"/>
      <c r="Q932" s="68"/>
    </row>
    <row r="933" spans="2:17" x14ac:dyDescent="0.25">
      <c r="B933" s="80"/>
      <c r="C933" s="80"/>
      <c r="D933" s="69"/>
      <c r="E933" s="69"/>
      <c r="F933" s="69"/>
      <c r="G933" s="69"/>
      <c r="H933" s="69"/>
      <c r="I933" s="69"/>
      <c r="J933" s="69"/>
      <c r="K933" s="69"/>
      <c r="L933" s="69"/>
      <c r="M933" s="69"/>
      <c r="N933" s="69"/>
      <c r="O933" s="69"/>
      <c r="P933" s="69"/>
      <c r="Q933" s="69"/>
    </row>
    <row r="934" spans="2:17" x14ac:dyDescent="0.25">
      <c r="B934" s="79"/>
      <c r="C934" s="79"/>
      <c r="D934" s="70"/>
      <c r="E934" s="70"/>
      <c r="F934" s="70"/>
      <c r="G934" s="70"/>
      <c r="H934" s="70"/>
      <c r="I934" s="70"/>
      <c r="J934" s="70"/>
      <c r="K934" s="70"/>
      <c r="L934" s="70"/>
      <c r="M934" s="70"/>
      <c r="N934" s="70"/>
      <c r="O934" s="70"/>
      <c r="P934" s="70"/>
      <c r="Q934" s="70"/>
    </row>
    <row r="935" spans="2:17" x14ac:dyDescent="0.25">
      <c r="B935" s="80"/>
      <c r="C935" s="80"/>
      <c r="D935" s="71"/>
      <c r="E935" s="71"/>
      <c r="F935" s="71"/>
      <c r="G935" s="71"/>
      <c r="H935" s="71"/>
      <c r="I935" s="71"/>
      <c r="J935" s="71"/>
      <c r="K935" s="71"/>
      <c r="L935" s="71"/>
      <c r="M935" s="71"/>
      <c r="N935" s="71"/>
      <c r="O935" s="71"/>
      <c r="P935" s="71"/>
      <c r="Q935" s="71"/>
    </row>
    <row r="936" spans="2:17" x14ac:dyDescent="0.25">
      <c r="B936" s="79"/>
      <c r="C936" s="79"/>
      <c r="D936" s="68"/>
      <c r="E936" s="68"/>
      <c r="F936" s="68"/>
      <c r="G936" s="68"/>
      <c r="H936" s="68"/>
      <c r="I936" s="68"/>
      <c r="J936" s="68"/>
      <c r="K936" s="68"/>
      <c r="L936" s="68"/>
      <c r="M936" s="68"/>
      <c r="N936" s="68"/>
      <c r="O936" s="68"/>
      <c r="P936" s="68"/>
      <c r="Q936" s="68"/>
    </row>
    <row r="937" spans="2:17" x14ac:dyDescent="0.25">
      <c r="B937" s="80"/>
      <c r="C937" s="80"/>
      <c r="D937" s="69"/>
      <c r="E937" s="69"/>
      <c r="F937" s="69"/>
      <c r="G937" s="69"/>
      <c r="H937" s="69"/>
      <c r="I937" s="69"/>
      <c r="J937" s="69"/>
      <c r="K937" s="69"/>
      <c r="L937" s="69"/>
      <c r="M937" s="69"/>
      <c r="N937" s="69"/>
      <c r="O937" s="69"/>
      <c r="P937" s="69"/>
      <c r="Q937" s="69"/>
    </row>
    <row r="947" spans="2:17" x14ac:dyDescent="0.25">
      <c r="B947" s="75"/>
      <c r="C947" s="76"/>
      <c r="D947" s="75"/>
      <c r="E947" s="76"/>
      <c r="F947" s="75"/>
      <c r="G947" s="76"/>
      <c r="H947" s="75"/>
      <c r="I947" s="76"/>
      <c r="J947" s="75"/>
      <c r="K947" s="76"/>
      <c r="L947" s="75"/>
      <c r="M947" s="76"/>
      <c r="N947" s="75"/>
      <c r="O947" s="76"/>
      <c r="P947" s="75"/>
      <c r="Q947" s="76"/>
    </row>
    <row r="948" spans="2:17" x14ac:dyDescent="0.25">
      <c r="B948" s="81"/>
      <c r="C948" s="82"/>
      <c r="D948" s="72"/>
      <c r="E948" s="72"/>
      <c r="F948" s="72"/>
      <c r="G948" s="72"/>
      <c r="H948" s="72"/>
      <c r="I948" s="72"/>
      <c r="J948" s="72"/>
      <c r="K948" s="72"/>
      <c r="L948" s="72"/>
      <c r="M948" s="72"/>
      <c r="N948" s="72"/>
      <c r="O948" s="72"/>
      <c r="P948" s="72"/>
      <c r="Q948" s="72"/>
    </row>
    <row r="949" spans="2:17" x14ac:dyDescent="0.25">
      <c r="B949" s="73"/>
      <c r="C949" s="73"/>
      <c r="D949" s="74"/>
      <c r="E949" s="74"/>
      <c r="F949" s="74"/>
      <c r="G949" s="74"/>
      <c r="H949" s="74"/>
      <c r="I949" s="74"/>
      <c r="J949" s="74"/>
      <c r="K949" s="74"/>
      <c r="L949" s="74"/>
      <c r="M949" s="74"/>
      <c r="N949" s="74"/>
      <c r="O949" s="74"/>
      <c r="P949" s="74"/>
      <c r="Q949" s="74"/>
    </row>
    <row r="950" spans="2:17" x14ac:dyDescent="0.25">
      <c r="B950" s="79"/>
      <c r="C950" s="79"/>
      <c r="D950" s="70"/>
      <c r="E950" s="70"/>
      <c r="F950" s="70"/>
      <c r="G950" s="70"/>
      <c r="H950" s="70"/>
      <c r="I950" s="70"/>
      <c r="J950" s="70"/>
      <c r="K950" s="70"/>
      <c r="L950" s="70"/>
      <c r="M950" s="70"/>
      <c r="N950" s="70"/>
      <c r="O950" s="70"/>
      <c r="P950" s="70"/>
      <c r="Q950" s="70"/>
    </row>
    <row r="951" spans="2:17" x14ac:dyDescent="0.25">
      <c r="B951" s="80"/>
      <c r="C951" s="80"/>
      <c r="D951" s="71"/>
      <c r="E951" s="71"/>
      <c r="F951" s="71"/>
      <c r="G951" s="71"/>
      <c r="H951" s="71"/>
      <c r="I951" s="71"/>
      <c r="J951" s="71"/>
      <c r="K951" s="71"/>
      <c r="L951" s="71"/>
      <c r="M951" s="71"/>
      <c r="N951" s="71"/>
      <c r="O951" s="71"/>
      <c r="P951" s="71"/>
      <c r="Q951" s="71"/>
    </row>
    <row r="952" spans="2:17" x14ac:dyDescent="0.25">
      <c r="B952" s="79"/>
      <c r="C952" s="79"/>
      <c r="D952" s="68"/>
      <c r="E952" s="68"/>
      <c r="F952" s="68"/>
      <c r="G952" s="68"/>
      <c r="H952" s="68"/>
      <c r="I952" s="68"/>
      <c r="J952" s="68"/>
      <c r="K952" s="68"/>
      <c r="L952" s="68"/>
      <c r="M952" s="68"/>
      <c r="N952" s="68"/>
      <c r="O952" s="68"/>
      <c r="P952" s="68"/>
      <c r="Q952" s="68"/>
    </row>
    <row r="953" spans="2:17" x14ac:dyDescent="0.25">
      <c r="B953" s="80"/>
      <c r="C953" s="80"/>
      <c r="D953" s="69"/>
      <c r="E953" s="69"/>
      <c r="F953" s="69"/>
      <c r="G953" s="69"/>
      <c r="H953" s="69"/>
      <c r="I953" s="69"/>
      <c r="J953" s="69"/>
      <c r="K953" s="69"/>
      <c r="L953" s="69"/>
      <c r="M953" s="69"/>
      <c r="N953" s="69"/>
      <c r="O953" s="69"/>
      <c r="P953" s="69"/>
      <c r="Q953" s="69"/>
    </row>
    <row r="954" spans="2:17" x14ac:dyDescent="0.25">
      <c r="B954" s="79"/>
      <c r="C954" s="79"/>
      <c r="D954" s="70"/>
      <c r="E954" s="70"/>
      <c r="F954" s="70"/>
      <c r="G954" s="70"/>
      <c r="H954" s="70"/>
      <c r="I954" s="70"/>
      <c r="J954" s="70"/>
      <c r="K954" s="70"/>
      <c r="L954" s="70"/>
      <c r="M954" s="70"/>
      <c r="N954" s="70"/>
      <c r="O954" s="70"/>
      <c r="P954" s="70"/>
      <c r="Q954" s="70"/>
    </row>
    <row r="955" spans="2:17" x14ac:dyDescent="0.25">
      <c r="B955" s="80"/>
      <c r="C955" s="80"/>
      <c r="D955" s="71"/>
      <c r="E955" s="71"/>
      <c r="F955" s="71"/>
      <c r="G955" s="71"/>
      <c r="H955" s="71"/>
      <c r="I955" s="71"/>
      <c r="J955" s="71"/>
      <c r="K955" s="71"/>
      <c r="L955" s="71"/>
      <c r="M955" s="71"/>
      <c r="N955" s="71"/>
      <c r="O955" s="71"/>
      <c r="P955" s="71"/>
      <c r="Q955" s="71"/>
    </row>
    <row r="956" spans="2:17" x14ac:dyDescent="0.25">
      <c r="B956" s="79"/>
      <c r="C956" s="79"/>
      <c r="D956" s="68"/>
      <c r="E956" s="68"/>
      <c r="F956" s="68"/>
      <c r="G956" s="68"/>
      <c r="H956" s="68"/>
      <c r="I956" s="68"/>
      <c r="J956" s="68"/>
      <c r="K956" s="68"/>
      <c r="L956" s="68"/>
      <c r="M956" s="68"/>
      <c r="N956" s="68"/>
      <c r="O956" s="68"/>
      <c r="P956" s="68"/>
      <c r="Q956" s="68"/>
    </row>
    <row r="957" spans="2:17" x14ac:dyDescent="0.25">
      <c r="B957" s="80"/>
      <c r="C957" s="80"/>
      <c r="D957" s="69"/>
      <c r="E957" s="69"/>
      <c r="F957" s="69"/>
      <c r="G957" s="69"/>
      <c r="H957" s="69"/>
      <c r="I957" s="69"/>
      <c r="J957" s="69"/>
      <c r="K957" s="69"/>
      <c r="L957" s="69"/>
      <c r="M957" s="69"/>
      <c r="N957" s="69"/>
      <c r="O957" s="69"/>
      <c r="P957" s="69"/>
      <c r="Q957" s="69"/>
    </row>
    <row r="958" spans="2:17" x14ac:dyDescent="0.25">
      <c r="B958" s="79"/>
      <c r="C958" s="79"/>
      <c r="D958" s="70"/>
      <c r="E958" s="70"/>
      <c r="F958" s="70"/>
      <c r="G958" s="70"/>
      <c r="H958" s="70"/>
      <c r="I958" s="70"/>
      <c r="J958" s="70"/>
      <c r="K958" s="70"/>
      <c r="L958" s="70"/>
      <c r="M958" s="70"/>
      <c r="N958" s="70"/>
      <c r="O958" s="70"/>
      <c r="P958" s="70"/>
      <c r="Q958" s="70"/>
    </row>
    <row r="959" spans="2:17" x14ac:dyDescent="0.25">
      <c r="B959" s="80"/>
      <c r="C959" s="80"/>
      <c r="D959" s="71"/>
      <c r="E959" s="71"/>
      <c r="F959" s="71"/>
      <c r="G959" s="71"/>
      <c r="H959" s="71"/>
      <c r="I959" s="71"/>
      <c r="J959" s="71"/>
      <c r="K959" s="71"/>
      <c r="L959" s="71"/>
      <c r="M959" s="71"/>
      <c r="N959" s="71"/>
      <c r="O959" s="71"/>
      <c r="P959" s="71"/>
      <c r="Q959" s="71"/>
    </row>
    <row r="960" spans="2:17" x14ac:dyDescent="0.25">
      <c r="B960" s="79"/>
      <c r="C960" s="79"/>
      <c r="D960" s="68"/>
      <c r="E960" s="68"/>
      <c r="F960" s="68"/>
      <c r="G960" s="68"/>
      <c r="H960" s="68"/>
      <c r="I960" s="68"/>
      <c r="J960" s="68"/>
      <c r="K960" s="68"/>
      <c r="L960" s="68"/>
      <c r="M960" s="68"/>
      <c r="N960" s="68"/>
      <c r="O960" s="68"/>
      <c r="P960" s="68"/>
      <c r="Q960" s="68"/>
    </row>
    <row r="961" spans="2:17" x14ac:dyDescent="0.25">
      <c r="B961" s="80"/>
      <c r="C961" s="80"/>
      <c r="D961" s="69"/>
      <c r="E961" s="69"/>
      <c r="F961" s="69"/>
      <c r="G961" s="69"/>
      <c r="H961" s="69"/>
      <c r="I961" s="69"/>
      <c r="J961" s="69"/>
      <c r="K961" s="69"/>
      <c r="L961" s="69"/>
      <c r="M961" s="69"/>
      <c r="N961" s="69"/>
      <c r="O961" s="69"/>
      <c r="P961" s="69"/>
      <c r="Q961" s="69"/>
    </row>
    <row r="962" spans="2:17" x14ac:dyDescent="0.25">
      <c r="B962" s="79"/>
      <c r="C962" s="79"/>
      <c r="D962" s="70"/>
      <c r="E962" s="70"/>
      <c r="F962" s="70"/>
      <c r="G962" s="70"/>
      <c r="H962" s="70"/>
      <c r="I962" s="70"/>
      <c r="J962" s="70"/>
      <c r="K962" s="70"/>
      <c r="L962" s="70"/>
      <c r="M962" s="70"/>
      <c r="N962" s="70"/>
      <c r="O962" s="70"/>
      <c r="P962" s="70"/>
      <c r="Q962" s="70"/>
    </row>
    <row r="963" spans="2:17" x14ac:dyDescent="0.25">
      <c r="B963" s="80"/>
      <c r="C963" s="80"/>
      <c r="D963" s="71"/>
      <c r="E963" s="71"/>
      <c r="F963" s="71"/>
      <c r="G963" s="71"/>
      <c r="H963" s="71"/>
      <c r="I963" s="71"/>
      <c r="J963" s="71"/>
      <c r="K963" s="71"/>
      <c r="L963" s="71"/>
      <c r="M963" s="71"/>
      <c r="N963" s="71"/>
      <c r="O963" s="71"/>
      <c r="P963" s="71"/>
      <c r="Q963" s="71"/>
    </row>
    <row r="964" spans="2:17" x14ac:dyDescent="0.25">
      <c r="B964" s="79"/>
      <c r="C964" s="79"/>
      <c r="D964" s="68"/>
      <c r="E964" s="68"/>
      <c r="F964" s="68"/>
      <c r="G964" s="68"/>
      <c r="H964" s="68"/>
      <c r="I964" s="68"/>
      <c r="J964" s="68"/>
      <c r="K964" s="68"/>
      <c r="L964" s="68"/>
      <c r="M964" s="68"/>
      <c r="N964" s="68"/>
      <c r="O964" s="68"/>
      <c r="P964" s="68"/>
      <c r="Q964" s="68"/>
    </row>
    <row r="965" spans="2:17" x14ac:dyDescent="0.25">
      <c r="B965" s="80"/>
      <c r="C965" s="80"/>
      <c r="D965" s="69"/>
      <c r="E965" s="69"/>
      <c r="F965" s="69"/>
      <c r="G965" s="69"/>
      <c r="H965" s="69"/>
      <c r="I965" s="69"/>
      <c r="J965" s="69"/>
      <c r="K965" s="69"/>
      <c r="L965" s="69"/>
      <c r="M965" s="69"/>
      <c r="N965" s="69"/>
      <c r="O965" s="69"/>
      <c r="P965" s="69"/>
      <c r="Q965" s="69"/>
    </row>
    <row r="973" spans="2:17" x14ac:dyDescent="0.25">
      <c r="B973" s="75"/>
      <c r="C973" s="76"/>
      <c r="D973" s="75"/>
      <c r="E973" s="76"/>
      <c r="F973" s="75"/>
      <c r="G973" s="76"/>
      <c r="H973" s="75"/>
      <c r="I973" s="76"/>
      <c r="J973" s="75"/>
      <c r="K973" s="76"/>
      <c r="L973" s="75"/>
      <c r="M973" s="76"/>
      <c r="N973" s="75"/>
      <c r="O973" s="76"/>
      <c r="P973" s="75"/>
      <c r="Q973" s="76"/>
    </row>
    <row r="974" spans="2:17" x14ac:dyDescent="0.25">
      <c r="B974" s="81"/>
      <c r="C974" s="82"/>
      <c r="D974" s="72"/>
      <c r="E974" s="72"/>
      <c r="F974" s="72"/>
      <c r="G974" s="72"/>
      <c r="H974" s="72"/>
      <c r="I974" s="72"/>
      <c r="J974" s="72"/>
      <c r="K974" s="72"/>
      <c r="L974" s="72"/>
      <c r="M974" s="72"/>
      <c r="N974" s="72"/>
      <c r="O974" s="72"/>
      <c r="P974" s="72"/>
      <c r="Q974" s="72"/>
    </row>
    <row r="975" spans="2:17" x14ac:dyDescent="0.25">
      <c r="B975" s="73"/>
      <c r="C975" s="73"/>
      <c r="D975" s="74"/>
      <c r="E975" s="74"/>
      <c r="F975" s="74"/>
      <c r="G975" s="74"/>
      <c r="H975" s="74"/>
      <c r="I975" s="74"/>
      <c r="J975" s="74"/>
      <c r="K975" s="74"/>
      <c r="L975" s="74"/>
      <c r="M975" s="74"/>
      <c r="N975" s="74"/>
      <c r="O975" s="74"/>
      <c r="P975" s="74"/>
      <c r="Q975" s="74"/>
    </row>
    <row r="976" spans="2:17" x14ac:dyDescent="0.25">
      <c r="B976" s="79"/>
      <c r="C976" s="79"/>
      <c r="D976" s="70"/>
      <c r="E976" s="70"/>
      <c r="F976" s="70"/>
      <c r="G976" s="70"/>
      <c r="H976" s="70"/>
      <c r="I976" s="70"/>
      <c r="J976" s="70"/>
      <c r="K976" s="70"/>
      <c r="L976" s="70"/>
      <c r="M976" s="70"/>
      <c r="N976" s="70"/>
      <c r="O976" s="70"/>
      <c r="P976" s="70"/>
      <c r="Q976" s="70"/>
    </row>
    <row r="977" spans="2:17" x14ac:dyDescent="0.25">
      <c r="B977" s="80"/>
      <c r="C977" s="80"/>
      <c r="D977" s="71"/>
      <c r="E977" s="71"/>
      <c r="F977" s="71"/>
      <c r="G977" s="71"/>
      <c r="H977" s="71"/>
      <c r="I977" s="71"/>
      <c r="J977" s="71"/>
      <c r="K977" s="71"/>
      <c r="L977" s="71"/>
      <c r="M977" s="71"/>
      <c r="N977" s="71"/>
      <c r="O977" s="71"/>
      <c r="P977" s="71"/>
      <c r="Q977" s="71"/>
    </row>
    <row r="978" spans="2:17" x14ac:dyDescent="0.25">
      <c r="B978" s="79"/>
      <c r="C978" s="79"/>
      <c r="D978" s="68"/>
      <c r="E978" s="68"/>
      <c r="F978" s="68"/>
      <c r="G978" s="68"/>
      <c r="H978" s="68"/>
      <c r="I978" s="68"/>
      <c r="J978" s="68"/>
      <c r="K978" s="68"/>
      <c r="L978" s="68"/>
      <c r="M978" s="68"/>
      <c r="N978" s="68"/>
      <c r="O978" s="68"/>
      <c r="P978" s="68"/>
      <c r="Q978" s="68"/>
    </row>
    <row r="979" spans="2:17" x14ac:dyDescent="0.25">
      <c r="B979" s="80"/>
      <c r="C979" s="80"/>
      <c r="D979" s="69"/>
      <c r="E979" s="69"/>
      <c r="F979" s="69"/>
      <c r="G979" s="69"/>
      <c r="H979" s="69"/>
      <c r="I979" s="69"/>
      <c r="J979" s="69"/>
      <c r="K979" s="69"/>
      <c r="L979" s="69"/>
      <c r="M979" s="69"/>
      <c r="N979" s="69"/>
      <c r="O979" s="69"/>
      <c r="P979" s="69"/>
      <c r="Q979" s="69"/>
    </row>
    <row r="980" spans="2:17" x14ac:dyDescent="0.25">
      <c r="B980" s="79"/>
      <c r="C980" s="79"/>
      <c r="D980" s="70"/>
      <c r="E980" s="70"/>
      <c r="F980" s="70"/>
      <c r="G980" s="70"/>
      <c r="H980" s="70"/>
      <c r="I980" s="70"/>
      <c r="J980" s="70"/>
      <c r="K980" s="70"/>
      <c r="L980" s="70"/>
      <c r="M980" s="70"/>
      <c r="N980" s="70"/>
      <c r="O980" s="70"/>
      <c r="P980" s="70"/>
      <c r="Q980" s="70"/>
    </row>
    <row r="981" spans="2:17" x14ac:dyDescent="0.25">
      <c r="B981" s="80"/>
      <c r="C981" s="80"/>
      <c r="D981" s="71"/>
      <c r="E981" s="71"/>
      <c r="F981" s="71"/>
      <c r="G981" s="71"/>
      <c r="H981" s="71"/>
      <c r="I981" s="71"/>
      <c r="J981" s="71"/>
      <c r="K981" s="71"/>
      <c r="L981" s="71"/>
      <c r="M981" s="71"/>
      <c r="N981" s="71"/>
      <c r="O981" s="71"/>
      <c r="P981" s="71"/>
      <c r="Q981" s="71"/>
    </row>
    <row r="982" spans="2:17" x14ac:dyDescent="0.25">
      <c r="B982" s="79"/>
      <c r="C982" s="79"/>
      <c r="D982" s="68"/>
      <c r="E982" s="68"/>
      <c r="F982" s="68"/>
      <c r="G982" s="68"/>
      <c r="H982" s="68"/>
      <c r="I982" s="68"/>
      <c r="J982" s="68"/>
      <c r="K982" s="68"/>
      <c r="L982" s="68"/>
      <c r="M982" s="68"/>
      <c r="N982" s="68"/>
      <c r="O982" s="68"/>
      <c r="P982" s="68"/>
      <c r="Q982" s="68"/>
    </row>
    <row r="983" spans="2:17" x14ac:dyDescent="0.25">
      <c r="B983" s="80"/>
      <c r="C983" s="80"/>
      <c r="D983" s="69"/>
      <c r="E983" s="69"/>
      <c r="F983" s="69"/>
      <c r="G983" s="69"/>
      <c r="H983" s="69"/>
      <c r="I983" s="69"/>
      <c r="J983" s="69"/>
      <c r="K983" s="69"/>
      <c r="L983" s="69"/>
      <c r="M983" s="69"/>
      <c r="N983" s="69"/>
      <c r="O983" s="69"/>
      <c r="P983" s="69"/>
      <c r="Q983" s="69"/>
    </row>
    <row r="984" spans="2:17" x14ac:dyDescent="0.25">
      <c r="B984" s="79"/>
      <c r="C984" s="79"/>
      <c r="D984" s="70"/>
      <c r="E984" s="70"/>
      <c r="F984" s="70"/>
      <c r="G984" s="70"/>
      <c r="H984" s="70"/>
      <c r="I984" s="70"/>
      <c r="J984" s="70"/>
      <c r="K984" s="70"/>
      <c r="L984" s="70"/>
      <c r="M984" s="70"/>
      <c r="N984" s="70"/>
      <c r="O984" s="70"/>
      <c r="P984" s="70"/>
      <c r="Q984" s="70"/>
    </row>
    <row r="985" spans="2:17" x14ac:dyDescent="0.25">
      <c r="B985" s="80"/>
      <c r="C985" s="80"/>
      <c r="D985" s="71"/>
      <c r="E985" s="71"/>
      <c r="F985" s="71"/>
      <c r="G985" s="71"/>
      <c r="H985" s="71"/>
      <c r="I985" s="71"/>
      <c r="J985" s="71"/>
      <c r="K985" s="71"/>
      <c r="L985" s="71"/>
      <c r="M985" s="71"/>
      <c r="N985" s="71"/>
      <c r="O985" s="71"/>
      <c r="P985" s="71"/>
      <c r="Q985" s="71"/>
    </row>
    <row r="986" spans="2:17" x14ac:dyDescent="0.25">
      <c r="B986" s="79"/>
      <c r="C986" s="79"/>
      <c r="D986" s="68"/>
      <c r="E986" s="68"/>
      <c r="F986" s="68"/>
      <c r="G986" s="68"/>
      <c r="H986" s="68"/>
      <c r="I986" s="68"/>
      <c r="J986" s="68"/>
      <c r="K986" s="68"/>
      <c r="L986" s="68"/>
      <c r="M986" s="68"/>
      <c r="N986" s="68"/>
      <c r="O986" s="68"/>
      <c r="P986" s="68"/>
      <c r="Q986" s="68"/>
    </row>
    <row r="987" spans="2:17" x14ac:dyDescent="0.25">
      <c r="B987" s="80"/>
      <c r="C987" s="80"/>
      <c r="D987" s="69"/>
      <c r="E987" s="69"/>
      <c r="F987" s="69"/>
      <c r="G987" s="69"/>
      <c r="H987" s="69"/>
      <c r="I987" s="69"/>
      <c r="J987" s="69"/>
      <c r="K987" s="69"/>
      <c r="L987" s="69"/>
      <c r="M987" s="69"/>
      <c r="N987" s="69"/>
      <c r="O987" s="69"/>
      <c r="P987" s="69"/>
      <c r="Q987" s="69"/>
    </row>
    <row r="988" spans="2:17" x14ac:dyDescent="0.25">
      <c r="B988" s="79"/>
      <c r="C988" s="79"/>
      <c r="D988" s="70"/>
      <c r="E988" s="70"/>
      <c r="F988" s="70"/>
      <c r="G988" s="70"/>
      <c r="H988" s="70"/>
      <c r="I988" s="70"/>
      <c r="J988" s="70"/>
      <c r="K988" s="70"/>
      <c r="L988" s="70"/>
      <c r="M988" s="70"/>
      <c r="N988" s="70"/>
      <c r="O988" s="70"/>
      <c r="P988" s="70"/>
      <c r="Q988" s="70"/>
    </row>
    <row r="989" spans="2:17" x14ac:dyDescent="0.25">
      <c r="B989" s="80"/>
      <c r="C989" s="80"/>
      <c r="D989" s="71"/>
      <c r="E989" s="71"/>
      <c r="F989" s="71"/>
      <c r="G989" s="71"/>
      <c r="H989" s="71"/>
      <c r="I989" s="71"/>
      <c r="J989" s="71"/>
      <c r="K989" s="71"/>
      <c r="L989" s="71"/>
      <c r="M989" s="71"/>
      <c r="N989" s="71"/>
      <c r="O989" s="71"/>
      <c r="P989" s="71"/>
      <c r="Q989" s="71"/>
    </row>
    <row r="990" spans="2:17" x14ac:dyDescent="0.25">
      <c r="B990" s="79"/>
      <c r="C990" s="79"/>
      <c r="D990" s="68"/>
      <c r="E990" s="68"/>
      <c r="F990" s="68"/>
      <c r="G990" s="68"/>
      <c r="H990" s="68"/>
      <c r="I990" s="68"/>
      <c r="J990" s="68"/>
      <c r="K990" s="68"/>
      <c r="L990" s="68"/>
      <c r="M990" s="68"/>
      <c r="N990" s="68"/>
      <c r="O990" s="68"/>
      <c r="P990" s="68"/>
      <c r="Q990" s="68"/>
    </row>
    <row r="991" spans="2:17" x14ac:dyDescent="0.25">
      <c r="B991" s="80"/>
      <c r="C991" s="80"/>
      <c r="D991" s="69"/>
      <c r="E991" s="69"/>
      <c r="F991" s="69"/>
      <c r="G991" s="69"/>
      <c r="H991" s="69"/>
      <c r="I991" s="69"/>
      <c r="J991" s="69"/>
      <c r="K991" s="69"/>
      <c r="L991" s="69"/>
      <c r="M991" s="69"/>
      <c r="N991" s="69"/>
      <c r="O991" s="69"/>
      <c r="P991" s="69"/>
      <c r="Q991" s="69"/>
    </row>
    <row r="1000" spans="2:17" x14ac:dyDescent="0.25">
      <c r="B1000" s="75"/>
      <c r="C1000" s="76"/>
      <c r="D1000" s="75"/>
      <c r="E1000" s="76"/>
      <c r="F1000" s="75"/>
      <c r="G1000" s="76"/>
      <c r="H1000" s="75"/>
      <c r="I1000" s="76"/>
      <c r="J1000" s="75"/>
      <c r="K1000" s="76"/>
      <c r="L1000" s="75"/>
      <c r="M1000" s="76"/>
      <c r="N1000" s="75"/>
      <c r="O1000" s="76"/>
      <c r="P1000" s="75"/>
      <c r="Q1000" s="76"/>
    </row>
    <row r="1001" spans="2:17" x14ac:dyDescent="0.25">
      <c r="B1001" s="81"/>
      <c r="C1001" s="82"/>
      <c r="D1001" s="72"/>
      <c r="E1001" s="72"/>
      <c r="F1001" s="72"/>
      <c r="G1001" s="72"/>
      <c r="H1001" s="72"/>
      <c r="I1001" s="72"/>
      <c r="J1001" s="72"/>
      <c r="K1001" s="72"/>
      <c r="L1001" s="72"/>
      <c r="M1001" s="72"/>
      <c r="N1001" s="72"/>
      <c r="O1001" s="72"/>
      <c r="P1001" s="72"/>
      <c r="Q1001" s="72"/>
    </row>
    <row r="1002" spans="2:17" x14ac:dyDescent="0.25">
      <c r="B1002" s="73"/>
      <c r="C1002" s="73"/>
      <c r="D1002" s="74"/>
      <c r="E1002" s="74"/>
      <c r="F1002" s="74"/>
      <c r="G1002" s="74"/>
      <c r="H1002" s="74"/>
      <c r="I1002" s="74"/>
      <c r="J1002" s="74"/>
      <c r="K1002" s="74"/>
      <c r="L1002" s="74"/>
      <c r="M1002" s="74"/>
      <c r="N1002" s="74"/>
      <c r="O1002" s="74"/>
      <c r="P1002" s="74"/>
      <c r="Q1002" s="74"/>
    </row>
    <row r="1003" spans="2:17" x14ac:dyDescent="0.25">
      <c r="B1003" s="79"/>
      <c r="C1003" s="79"/>
      <c r="D1003" s="70"/>
      <c r="E1003" s="70"/>
      <c r="F1003" s="70"/>
      <c r="G1003" s="70"/>
      <c r="H1003" s="70"/>
      <c r="I1003" s="70"/>
      <c r="J1003" s="70"/>
      <c r="K1003" s="70"/>
      <c r="L1003" s="70"/>
      <c r="M1003" s="70"/>
      <c r="N1003" s="70"/>
      <c r="O1003" s="70"/>
      <c r="P1003" s="70"/>
      <c r="Q1003" s="70"/>
    </row>
    <row r="1004" spans="2:17" x14ac:dyDescent="0.25">
      <c r="B1004" s="80"/>
      <c r="C1004" s="80"/>
      <c r="D1004" s="71"/>
      <c r="E1004" s="71"/>
      <c r="F1004" s="71"/>
      <c r="G1004" s="71"/>
      <c r="H1004" s="71"/>
      <c r="I1004" s="71"/>
      <c r="J1004" s="71"/>
      <c r="K1004" s="71"/>
      <c r="L1004" s="71"/>
      <c r="M1004" s="71"/>
      <c r="N1004" s="71"/>
      <c r="O1004" s="71"/>
      <c r="P1004" s="71"/>
      <c r="Q1004" s="71"/>
    </row>
    <row r="1005" spans="2:17" x14ac:dyDescent="0.25">
      <c r="B1005" s="79"/>
      <c r="C1005" s="79"/>
      <c r="D1005" s="68"/>
      <c r="E1005" s="68"/>
      <c r="F1005" s="68"/>
      <c r="G1005" s="68"/>
      <c r="H1005" s="68"/>
      <c r="I1005" s="68"/>
      <c r="J1005" s="68"/>
      <c r="K1005" s="68"/>
      <c r="L1005" s="68"/>
      <c r="M1005" s="68"/>
      <c r="N1005" s="68"/>
      <c r="O1005" s="68"/>
      <c r="P1005" s="68"/>
      <c r="Q1005" s="68"/>
    </row>
    <row r="1006" spans="2:17" x14ac:dyDescent="0.25">
      <c r="B1006" s="80"/>
      <c r="C1006" s="80"/>
      <c r="D1006" s="69"/>
      <c r="E1006" s="69"/>
      <c r="F1006" s="69"/>
      <c r="G1006" s="69"/>
      <c r="H1006" s="69"/>
      <c r="I1006" s="69"/>
      <c r="J1006" s="69"/>
      <c r="K1006" s="69"/>
      <c r="L1006" s="69"/>
      <c r="M1006" s="69"/>
      <c r="N1006" s="69"/>
      <c r="O1006" s="69"/>
      <c r="P1006" s="69"/>
      <c r="Q1006" s="69"/>
    </row>
    <row r="1007" spans="2:17" x14ac:dyDescent="0.25">
      <c r="B1007" s="79"/>
      <c r="C1007" s="79"/>
      <c r="D1007" s="70"/>
      <c r="E1007" s="70"/>
      <c r="F1007" s="70"/>
      <c r="G1007" s="70"/>
      <c r="H1007" s="70"/>
      <c r="I1007" s="70"/>
      <c r="J1007" s="70"/>
      <c r="K1007" s="70"/>
      <c r="L1007" s="70"/>
      <c r="M1007" s="70"/>
      <c r="N1007" s="70"/>
      <c r="O1007" s="70"/>
      <c r="P1007" s="70"/>
      <c r="Q1007" s="70"/>
    </row>
    <row r="1008" spans="2:17" x14ac:dyDescent="0.25">
      <c r="B1008" s="80"/>
      <c r="C1008" s="80"/>
      <c r="D1008" s="71"/>
      <c r="E1008" s="71"/>
      <c r="F1008" s="71"/>
      <c r="G1008" s="71"/>
      <c r="H1008" s="71"/>
      <c r="I1008" s="71"/>
      <c r="J1008" s="71"/>
      <c r="K1008" s="71"/>
      <c r="L1008" s="71"/>
      <c r="M1008" s="71"/>
      <c r="N1008" s="71"/>
      <c r="O1008" s="71"/>
      <c r="P1008" s="71"/>
      <c r="Q1008" s="71"/>
    </row>
    <row r="1009" spans="2:17" x14ac:dyDescent="0.25">
      <c r="B1009" s="79"/>
      <c r="C1009" s="79"/>
      <c r="D1009" s="68"/>
      <c r="E1009" s="68"/>
      <c r="F1009" s="68"/>
      <c r="G1009" s="68"/>
      <c r="H1009" s="68"/>
      <c r="I1009" s="68"/>
      <c r="J1009" s="68"/>
      <c r="K1009" s="68"/>
      <c r="L1009" s="68"/>
      <c r="M1009" s="68"/>
      <c r="N1009" s="68"/>
      <c r="O1009" s="68"/>
      <c r="P1009" s="68"/>
      <c r="Q1009" s="68"/>
    </row>
    <row r="1010" spans="2:17" x14ac:dyDescent="0.25">
      <c r="B1010" s="80"/>
      <c r="C1010" s="80"/>
      <c r="D1010" s="69"/>
      <c r="E1010" s="69"/>
      <c r="F1010" s="69"/>
      <c r="G1010" s="69"/>
      <c r="H1010" s="69"/>
      <c r="I1010" s="69"/>
      <c r="J1010" s="69"/>
      <c r="K1010" s="69"/>
      <c r="L1010" s="69"/>
      <c r="M1010" s="69"/>
      <c r="N1010" s="69"/>
      <c r="O1010" s="69"/>
      <c r="P1010" s="69"/>
      <c r="Q1010" s="69"/>
    </row>
    <row r="1011" spans="2:17" x14ac:dyDescent="0.25">
      <c r="B1011" s="79"/>
      <c r="C1011" s="79"/>
      <c r="D1011" s="70"/>
      <c r="E1011" s="70"/>
      <c r="F1011" s="70"/>
      <c r="G1011" s="70"/>
      <c r="H1011" s="70"/>
      <c r="I1011" s="70"/>
      <c r="J1011" s="70"/>
      <c r="K1011" s="70"/>
      <c r="L1011" s="70"/>
      <c r="M1011" s="70"/>
      <c r="N1011" s="70"/>
      <c r="O1011" s="70"/>
      <c r="P1011" s="70"/>
      <c r="Q1011" s="70"/>
    </row>
    <row r="1012" spans="2:17" x14ac:dyDescent="0.25">
      <c r="B1012" s="80"/>
      <c r="C1012" s="80"/>
      <c r="D1012" s="71"/>
      <c r="E1012" s="71"/>
      <c r="F1012" s="71"/>
      <c r="G1012" s="71"/>
      <c r="H1012" s="71"/>
      <c r="I1012" s="71"/>
      <c r="J1012" s="71"/>
      <c r="K1012" s="71"/>
      <c r="L1012" s="71"/>
      <c r="M1012" s="71"/>
      <c r="N1012" s="71"/>
      <c r="O1012" s="71"/>
      <c r="P1012" s="71"/>
      <c r="Q1012" s="71"/>
    </row>
    <row r="1013" spans="2:17" x14ac:dyDescent="0.25">
      <c r="B1013" s="79"/>
      <c r="C1013" s="79"/>
      <c r="D1013" s="68"/>
      <c r="E1013" s="68"/>
      <c r="F1013" s="68"/>
      <c r="G1013" s="68"/>
      <c r="H1013" s="68"/>
      <c r="I1013" s="68"/>
      <c r="J1013" s="68"/>
      <c r="K1013" s="68"/>
      <c r="L1013" s="68"/>
      <c r="M1013" s="68"/>
      <c r="N1013" s="68"/>
      <c r="O1013" s="68"/>
      <c r="P1013" s="68"/>
      <c r="Q1013" s="68"/>
    </row>
    <row r="1014" spans="2:17" x14ac:dyDescent="0.25">
      <c r="B1014" s="80"/>
      <c r="C1014" s="80"/>
      <c r="D1014" s="69"/>
      <c r="E1014" s="69"/>
      <c r="F1014" s="69"/>
      <c r="G1014" s="69"/>
      <c r="H1014" s="69"/>
      <c r="I1014" s="69"/>
      <c r="J1014" s="69"/>
      <c r="K1014" s="69"/>
      <c r="L1014" s="69"/>
      <c r="M1014" s="69"/>
      <c r="N1014" s="69"/>
      <c r="O1014" s="69"/>
      <c r="P1014" s="69"/>
      <c r="Q1014" s="69"/>
    </row>
    <row r="1015" spans="2:17" x14ac:dyDescent="0.25">
      <c r="B1015" s="79"/>
      <c r="C1015" s="79"/>
      <c r="D1015" s="70"/>
      <c r="E1015" s="70"/>
      <c r="F1015" s="70"/>
      <c r="G1015" s="70"/>
      <c r="H1015" s="70"/>
      <c r="I1015" s="70"/>
      <c r="J1015" s="70"/>
      <c r="K1015" s="70"/>
      <c r="L1015" s="70"/>
      <c r="M1015" s="70"/>
      <c r="N1015" s="70"/>
      <c r="O1015" s="70"/>
      <c r="P1015" s="70"/>
      <c r="Q1015" s="70"/>
    </row>
    <row r="1016" spans="2:17" x14ac:dyDescent="0.25">
      <c r="B1016" s="80"/>
      <c r="C1016" s="80"/>
      <c r="D1016" s="71"/>
      <c r="E1016" s="71"/>
      <c r="F1016" s="71"/>
      <c r="G1016" s="71"/>
      <c r="H1016" s="71"/>
      <c r="I1016" s="71"/>
      <c r="J1016" s="71"/>
      <c r="K1016" s="71"/>
      <c r="L1016" s="71"/>
      <c r="M1016" s="71"/>
      <c r="N1016" s="71"/>
      <c r="O1016" s="71"/>
      <c r="P1016" s="71"/>
      <c r="Q1016" s="71"/>
    </row>
    <row r="1017" spans="2:17" x14ac:dyDescent="0.25">
      <c r="B1017" s="79"/>
      <c r="C1017" s="79"/>
      <c r="D1017" s="68"/>
      <c r="E1017" s="68"/>
      <c r="F1017" s="68"/>
      <c r="G1017" s="68"/>
      <c r="H1017" s="68"/>
      <c r="I1017" s="68"/>
      <c r="J1017" s="68"/>
      <c r="K1017" s="68"/>
      <c r="L1017" s="68"/>
      <c r="M1017" s="68"/>
      <c r="N1017" s="68"/>
      <c r="O1017" s="68"/>
      <c r="P1017" s="68"/>
      <c r="Q1017" s="68"/>
    </row>
    <row r="1018" spans="2:17" x14ac:dyDescent="0.25">
      <c r="B1018" s="80"/>
      <c r="C1018" s="80"/>
      <c r="D1018" s="69"/>
      <c r="E1018" s="69"/>
      <c r="F1018" s="69"/>
      <c r="G1018" s="69"/>
      <c r="H1018" s="69"/>
      <c r="I1018" s="69"/>
      <c r="J1018" s="69"/>
      <c r="K1018" s="69"/>
      <c r="L1018" s="69"/>
      <c r="M1018" s="69"/>
      <c r="N1018" s="69"/>
      <c r="O1018" s="69"/>
      <c r="P1018" s="69"/>
      <c r="Q1018" s="69"/>
    </row>
    <row r="1027" spans="2:17" x14ac:dyDescent="0.25">
      <c r="B1027" s="75"/>
      <c r="C1027" s="76"/>
      <c r="D1027" s="75"/>
      <c r="E1027" s="76"/>
      <c r="F1027" s="75"/>
      <c r="G1027" s="76"/>
      <c r="H1027" s="75"/>
      <c r="I1027" s="76"/>
      <c r="J1027" s="75"/>
      <c r="K1027" s="76"/>
      <c r="L1027" s="75"/>
      <c r="M1027" s="76"/>
      <c r="N1027" s="75"/>
      <c r="O1027" s="76"/>
      <c r="P1027" s="75"/>
      <c r="Q1027" s="76"/>
    </row>
    <row r="1028" spans="2:17" x14ac:dyDescent="0.25">
      <c r="B1028" s="81"/>
      <c r="C1028" s="82"/>
      <c r="D1028" s="72"/>
      <c r="E1028" s="72"/>
      <c r="F1028" s="72"/>
      <c r="G1028" s="72"/>
      <c r="H1028" s="72"/>
      <c r="I1028" s="72"/>
      <c r="J1028" s="72"/>
      <c r="K1028" s="72"/>
      <c r="L1028" s="72"/>
      <c r="M1028" s="72"/>
      <c r="N1028" s="72"/>
      <c r="O1028" s="72"/>
      <c r="P1028" s="72"/>
      <c r="Q1028" s="72"/>
    </row>
    <row r="1029" spans="2:17" x14ac:dyDescent="0.25">
      <c r="B1029" s="73"/>
      <c r="C1029" s="73"/>
      <c r="D1029" s="74"/>
      <c r="E1029" s="74"/>
      <c r="F1029" s="74"/>
      <c r="G1029" s="74"/>
      <c r="H1029" s="74"/>
      <c r="I1029" s="74"/>
      <c r="J1029" s="74"/>
      <c r="K1029" s="74"/>
      <c r="L1029" s="74"/>
      <c r="M1029" s="74"/>
      <c r="N1029" s="74"/>
      <c r="O1029" s="74"/>
      <c r="P1029" s="74"/>
      <c r="Q1029" s="74"/>
    </row>
    <row r="1030" spans="2:17" x14ac:dyDescent="0.25">
      <c r="B1030" s="79"/>
      <c r="C1030" s="79"/>
      <c r="D1030" s="70"/>
      <c r="E1030" s="70"/>
      <c r="F1030" s="70"/>
      <c r="G1030" s="70"/>
      <c r="H1030" s="70"/>
      <c r="I1030" s="70"/>
      <c r="J1030" s="70"/>
      <c r="K1030" s="70"/>
      <c r="L1030" s="70"/>
      <c r="M1030" s="70"/>
      <c r="N1030" s="70"/>
      <c r="O1030" s="70"/>
      <c r="P1030" s="70"/>
      <c r="Q1030" s="70"/>
    </row>
    <row r="1031" spans="2:17" x14ac:dyDescent="0.25">
      <c r="B1031" s="80"/>
      <c r="C1031" s="80"/>
      <c r="D1031" s="71"/>
      <c r="E1031" s="71"/>
      <c r="F1031" s="71"/>
      <c r="G1031" s="71"/>
      <c r="H1031" s="71"/>
      <c r="I1031" s="71"/>
      <c r="J1031" s="71"/>
      <c r="K1031" s="71"/>
      <c r="L1031" s="71"/>
      <c r="M1031" s="71"/>
      <c r="N1031" s="71"/>
      <c r="O1031" s="71"/>
      <c r="P1031" s="71"/>
      <c r="Q1031" s="71"/>
    </row>
    <row r="1032" spans="2:17" x14ac:dyDescent="0.25">
      <c r="B1032" s="79"/>
      <c r="C1032" s="79"/>
      <c r="D1032" s="68"/>
      <c r="E1032" s="68"/>
      <c r="F1032" s="68"/>
      <c r="G1032" s="68"/>
      <c r="H1032" s="68"/>
      <c r="I1032" s="68"/>
      <c r="J1032" s="68"/>
      <c r="K1032" s="68"/>
      <c r="L1032" s="68"/>
      <c r="M1032" s="68"/>
      <c r="N1032" s="68"/>
      <c r="O1032" s="68"/>
      <c r="P1032" s="68"/>
      <c r="Q1032" s="68"/>
    </row>
    <row r="1033" spans="2:17" x14ac:dyDescent="0.25">
      <c r="B1033" s="80"/>
      <c r="C1033" s="80"/>
      <c r="D1033" s="69"/>
      <c r="E1033" s="69"/>
      <c r="F1033" s="69"/>
      <c r="G1033" s="69"/>
      <c r="H1033" s="69"/>
      <c r="I1033" s="69"/>
      <c r="J1033" s="69"/>
      <c r="K1033" s="69"/>
      <c r="L1033" s="69"/>
      <c r="M1033" s="69"/>
      <c r="N1033" s="69"/>
      <c r="O1033" s="69"/>
      <c r="P1033" s="69"/>
      <c r="Q1033" s="69"/>
    </row>
    <row r="1034" spans="2:17" x14ac:dyDescent="0.25">
      <c r="B1034" s="79"/>
      <c r="C1034" s="79"/>
      <c r="D1034" s="70"/>
      <c r="E1034" s="70"/>
      <c r="F1034" s="70"/>
      <c r="G1034" s="70"/>
      <c r="H1034" s="70"/>
      <c r="I1034" s="70"/>
      <c r="J1034" s="70"/>
      <c r="K1034" s="70"/>
      <c r="L1034" s="70"/>
      <c r="M1034" s="70"/>
      <c r="N1034" s="70"/>
      <c r="O1034" s="70"/>
      <c r="P1034" s="70"/>
      <c r="Q1034" s="70"/>
    </row>
    <row r="1035" spans="2:17" x14ac:dyDescent="0.25">
      <c r="B1035" s="80"/>
      <c r="C1035" s="80"/>
      <c r="D1035" s="71"/>
      <c r="E1035" s="71"/>
      <c r="F1035" s="71"/>
      <c r="G1035" s="71"/>
      <c r="H1035" s="71"/>
      <c r="I1035" s="71"/>
      <c r="J1035" s="71"/>
      <c r="K1035" s="71"/>
      <c r="L1035" s="71"/>
      <c r="M1035" s="71"/>
      <c r="N1035" s="71"/>
      <c r="O1035" s="71"/>
      <c r="P1035" s="71"/>
      <c r="Q1035" s="71"/>
    </row>
    <row r="1036" spans="2:17" x14ac:dyDescent="0.25">
      <c r="B1036" s="79"/>
      <c r="C1036" s="79"/>
      <c r="D1036" s="68"/>
      <c r="E1036" s="68"/>
      <c r="F1036" s="68"/>
      <c r="G1036" s="68"/>
      <c r="H1036" s="68"/>
      <c r="I1036" s="68"/>
      <c r="J1036" s="68"/>
      <c r="K1036" s="68"/>
      <c r="L1036" s="68"/>
      <c r="M1036" s="68"/>
      <c r="N1036" s="68"/>
      <c r="O1036" s="68"/>
      <c r="P1036" s="68"/>
      <c r="Q1036" s="68"/>
    </row>
    <row r="1037" spans="2:17" x14ac:dyDescent="0.25">
      <c r="B1037" s="80"/>
      <c r="C1037" s="80"/>
      <c r="D1037" s="69"/>
      <c r="E1037" s="69"/>
      <c r="F1037" s="69"/>
      <c r="G1037" s="69"/>
      <c r="H1037" s="69"/>
      <c r="I1037" s="69"/>
      <c r="J1037" s="69"/>
      <c r="K1037" s="69"/>
      <c r="L1037" s="69"/>
      <c r="M1037" s="69"/>
      <c r="N1037" s="69"/>
      <c r="O1037" s="69"/>
      <c r="P1037" s="69"/>
      <c r="Q1037" s="69"/>
    </row>
    <row r="1038" spans="2:17" x14ac:dyDescent="0.25">
      <c r="B1038" s="79"/>
      <c r="C1038" s="79"/>
      <c r="D1038" s="70"/>
      <c r="E1038" s="70"/>
      <c r="F1038" s="70"/>
      <c r="G1038" s="70"/>
      <c r="H1038" s="70"/>
      <c r="I1038" s="70"/>
      <c r="J1038" s="70"/>
      <c r="K1038" s="70"/>
      <c r="L1038" s="70"/>
      <c r="M1038" s="70"/>
      <c r="N1038" s="70"/>
      <c r="O1038" s="70"/>
      <c r="P1038" s="70"/>
      <c r="Q1038" s="70"/>
    </row>
    <row r="1039" spans="2:17" x14ac:dyDescent="0.25">
      <c r="B1039" s="80"/>
      <c r="C1039" s="80"/>
      <c r="D1039" s="71"/>
      <c r="E1039" s="71"/>
      <c r="F1039" s="71"/>
      <c r="G1039" s="71"/>
      <c r="H1039" s="71"/>
      <c r="I1039" s="71"/>
      <c r="J1039" s="71"/>
      <c r="K1039" s="71"/>
      <c r="L1039" s="71"/>
      <c r="M1039" s="71"/>
      <c r="N1039" s="71"/>
      <c r="O1039" s="71"/>
      <c r="P1039" s="71"/>
      <c r="Q1039" s="71"/>
    </row>
    <row r="1040" spans="2:17" x14ac:dyDescent="0.25">
      <c r="B1040" s="79"/>
      <c r="C1040" s="79"/>
      <c r="D1040" s="68"/>
      <c r="E1040" s="68"/>
      <c r="F1040" s="68"/>
      <c r="G1040" s="68"/>
      <c r="H1040" s="68"/>
      <c r="I1040" s="68"/>
      <c r="J1040" s="68"/>
      <c r="K1040" s="68"/>
      <c r="L1040" s="68"/>
      <c r="M1040" s="68"/>
      <c r="N1040" s="68"/>
      <c r="O1040" s="68"/>
      <c r="P1040" s="68"/>
      <c r="Q1040" s="68"/>
    </row>
    <row r="1041" spans="2:17" x14ac:dyDescent="0.25">
      <c r="B1041" s="80"/>
      <c r="C1041" s="80"/>
      <c r="D1041" s="69"/>
      <c r="E1041" s="69"/>
      <c r="F1041" s="69"/>
      <c r="G1041" s="69"/>
      <c r="H1041" s="69"/>
      <c r="I1041" s="69"/>
      <c r="J1041" s="69"/>
      <c r="K1041" s="69"/>
      <c r="L1041" s="69"/>
      <c r="M1041" s="69"/>
      <c r="N1041" s="69"/>
      <c r="O1041" s="69"/>
      <c r="P1041" s="69"/>
      <c r="Q1041" s="69"/>
    </row>
    <row r="1042" spans="2:17" x14ac:dyDescent="0.25">
      <c r="B1042" s="79"/>
      <c r="C1042" s="79"/>
      <c r="D1042" s="70"/>
      <c r="E1042" s="70"/>
      <c r="F1042" s="70"/>
      <c r="G1042" s="70"/>
      <c r="H1042" s="70"/>
      <c r="I1042" s="70"/>
      <c r="J1042" s="70"/>
      <c r="K1042" s="70"/>
      <c r="L1042" s="70"/>
      <c r="M1042" s="70"/>
      <c r="N1042" s="70"/>
      <c r="O1042" s="70"/>
      <c r="P1042" s="70"/>
      <c r="Q1042" s="70"/>
    </row>
    <row r="1043" spans="2:17" x14ac:dyDescent="0.25">
      <c r="B1043" s="80"/>
      <c r="C1043" s="80"/>
      <c r="D1043" s="71"/>
      <c r="E1043" s="71"/>
      <c r="F1043" s="71"/>
      <c r="G1043" s="71"/>
      <c r="H1043" s="71"/>
      <c r="I1043" s="71"/>
      <c r="J1043" s="71"/>
      <c r="K1043" s="71"/>
      <c r="L1043" s="71"/>
      <c r="M1043" s="71"/>
      <c r="N1043" s="71"/>
      <c r="O1043" s="71"/>
      <c r="P1043" s="71"/>
      <c r="Q1043" s="71"/>
    </row>
    <row r="1044" spans="2:17" x14ac:dyDescent="0.25">
      <c r="B1044" s="79"/>
      <c r="C1044" s="79"/>
      <c r="D1044" s="68"/>
      <c r="E1044" s="68"/>
      <c r="F1044" s="68"/>
      <c r="G1044" s="68"/>
      <c r="H1044" s="68"/>
      <c r="I1044" s="68"/>
      <c r="J1044" s="68"/>
      <c r="K1044" s="68"/>
      <c r="L1044" s="68"/>
      <c r="M1044" s="68"/>
      <c r="N1044" s="68"/>
      <c r="O1044" s="68"/>
      <c r="P1044" s="68"/>
      <c r="Q1044" s="68"/>
    </row>
    <row r="1045" spans="2:17" x14ac:dyDescent="0.25">
      <c r="B1045" s="80"/>
      <c r="C1045" s="80"/>
      <c r="D1045" s="69"/>
      <c r="E1045" s="69"/>
      <c r="F1045" s="69"/>
      <c r="G1045" s="69"/>
      <c r="H1045" s="69"/>
      <c r="I1045" s="69"/>
      <c r="J1045" s="69"/>
      <c r="K1045" s="69"/>
      <c r="L1045" s="69"/>
      <c r="M1045" s="69"/>
      <c r="N1045" s="69"/>
      <c r="O1045" s="69"/>
      <c r="P1045" s="69"/>
      <c r="Q1045" s="69"/>
    </row>
    <row r="1054" spans="2:17" x14ac:dyDescent="0.25">
      <c r="B1054" s="75"/>
      <c r="C1054" s="76"/>
      <c r="D1054" s="75"/>
      <c r="E1054" s="76"/>
      <c r="F1054" s="75"/>
      <c r="G1054" s="76"/>
      <c r="H1054" s="75"/>
      <c r="I1054" s="76"/>
      <c r="J1054" s="75"/>
      <c r="K1054" s="76"/>
      <c r="L1054" s="75"/>
      <c r="M1054" s="76"/>
      <c r="N1054" s="75"/>
      <c r="O1054" s="76"/>
      <c r="P1054" s="75"/>
      <c r="Q1054" s="76"/>
    </row>
    <row r="1055" spans="2:17" x14ac:dyDescent="0.25">
      <c r="B1055" s="81"/>
      <c r="C1055" s="82"/>
      <c r="D1055" s="72"/>
      <c r="E1055" s="72"/>
      <c r="F1055" s="72"/>
      <c r="G1055" s="72"/>
      <c r="H1055" s="72"/>
      <c r="I1055" s="72"/>
      <c r="J1055" s="72"/>
      <c r="K1055" s="72"/>
      <c r="L1055" s="72"/>
      <c r="M1055" s="72"/>
      <c r="N1055" s="72"/>
      <c r="O1055" s="72"/>
      <c r="P1055" s="72"/>
      <c r="Q1055" s="72"/>
    </row>
    <row r="1056" spans="2:17" x14ac:dyDescent="0.25">
      <c r="B1056" s="73"/>
      <c r="C1056" s="73"/>
      <c r="D1056" s="74"/>
      <c r="E1056" s="74"/>
      <c r="F1056" s="74"/>
      <c r="G1056" s="74"/>
      <c r="H1056" s="74"/>
      <c r="I1056" s="74"/>
      <c r="J1056" s="74"/>
      <c r="K1056" s="74"/>
      <c r="L1056" s="74"/>
      <c r="M1056" s="74"/>
      <c r="N1056" s="74"/>
      <c r="O1056" s="74"/>
      <c r="P1056" s="74"/>
      <c r="Q1056" s="74"/>
    </row>
    <row r="1057" spans="2:17" x14ac:dyDescent="0.25">
      <c r="B1057" s="79"/>
      <c r="C1057" s="79"/>
      <c r="D1057" s="70"/>
      <c r="E1057" s="70"/>
      <c r="F1057" s="70"/>
      <c r="G1057" s="70"/>
      <c r="H1057" s="70"/>
      <c r="I1057" s="70"/>
      <c r="J1057" s="70"/>
      <c r="K1057" s="70"/>
      <c r="L1057" s="70"/>
      <c r="M1057" s="70"/>
      <c r="N1057" s="70"/>
      <c r="O1057" s="70"/>
      <c r="P1057" s="70"/>
      <c r="Q1057" s="70"/>
    </row>
    <row r="1058" spans="2:17" x14ac:dyDescent="0.25">
      <c r="B1058" s="80"/>
      <c r="C1058" s="80"/>
      <c r="D1058" s="71"/>
      <c r="E1058" s="71"/>
      <c r="F1058" s="71"/>
      <c r="G1058" s="71"/>
      <c r="H1058" s="71"/>
      <c r="I1058" s="71"/>
      <c r="J1058" s="71"/>
      <c r="K1058" s="71"/>
      <c r="L1058" s="71"/>
      <c r="M1058" s="71"/>
      <c r="N1058" s="71"/>
      <c r="O1058" s="71"/>
      <c r="P1058" s="71"/>
      <c r="Q1058" s="71"/>
    </row>
    <row r="1059" spans="2:17" x14ac:dyDescent="0.25">
      <c r="B1059" s="79"/>
      <c r="C1059" s="79"/>
      <c r="D1059" s="68"/>
      <c r="E1059" s="68"/>
      <c r="F1059" s="68"/>
      <c r="G1059" s="68"/>
      <c r="H1059" s="68"/>
      <c r="I1059" s="68"/>
      <c r="J1059" s="68"/>
      <c r="K1059" s="68"/>
      <c r="L1059" s="68"/>
      <c r="M1059" s="68"/>
      <c r="N1059" s="68"/>
      <c r="O1059" s="68"/>
      <c r="P1059" s="68"/>
      <c r="Q1059" s="68"/>
    </row>
    <row r="1060" spans="2:17" x14ac:dyDescent="0.25">
      <c r="B1060" s="80"/>
      <c r="C1060" s="80"/>
      <c r="D1060" s="69"/>
      <c r="E1060" s="69"/>
      <c r="F1060" s="69"/>
      <c r="G1060" s="69"/>
      <c r="H1060" s="69"/>
      <c r="I1060" s="69"/>
      <c r="J1060" s="69"/>
      <c r="K1060" s="69"/>
      <c r="L1060" s="69"/>
      <c r="M1060" s="69"/>
      <c r="N1060" s="69"/>
      <c r="O1060" s="69"/>
      <c r="P1060" s="69"/>
      <c r="Q1060" s="69"/>
    </row>
    <row r="1061" spans="2:17" x14ac:dyDescent="0.25">
      <c r="B1061" s="79"/>
      <c r="C1061" s="79"/>
      <c r="D1061" s="70"/>
      <c r="E1061" s="70"/>
      <c r="F1061" s="70"/>
      <c r="G1061" s="70"/>
      <c r="H1061" s="70"/>
      <c r="I1061" s="70"/>
      <c r="J1061" s="70"/>
      <c r="K1061" s="70"/>
      <c r="L1061" s="70"/>
      <c r="M1061" s="70"/>
      <c r="N1061" s="70"/>
      <c r="O1061" s="70"/>
      <c r="P1061" s="70"/>
      <c r="Q1061" s="70"/>
    </row>
    <row r="1062" spans="2:17" x14ac:dyDescent="0.25">
      <c r="B1062" s="80"/>
      <c r="C1062" s="80"/>
      <c r="D1062" s="71"/>
      <c r="E1062" s="71"/>
      <c r="F1062" s="71"/>
      <c r="G1062" s="71"/>
      <c r="H1062" s="71"/>
      <c r="I1062" s="71"/>
      <c r="J1062" s="71"/>
      <c r="K1062" s="71"/>
      <c r="L1062" s="71"/>
      <c r="M1062" s="71"/>
      <c r="N1062" s="71"/>
      <c r="O1062" s="71"/>
      <c r="P1062" s="71"/>
      <c r="Q1062" s="71"/>
    </row>
    <row r="1063" spans="2:17" x14ac:dyDescent="0.25">
      <c r="B1063" s="79"/>
      <c r="C1063" s="79"/>
      <c r="D1063" s="68"/>
      <c r="E1063" s="68"/>
      <c r="F1063" s="68"/>
      <c r="G1063" s="68"/>
      <c r="H1063" s="68"/>
      <c r="I1063" s="68"/>
      <c r="J1063" s="68"/>
      <c r="K1063" s="68"/>
      <c r="L1063" s="68"/>
      <c r="M1063" s="68"/>
      <c r="N1063" s="68"/>
      <c r="O1063" s="68"/>
      <c r="P1063" s="68"/>
      <c r="Q1063" s="68"/>
    </row>
    <row r="1064" spans="2:17" x14ac:dyDescent="0.25">
      <c r="B1064" s="80"/>
      <c r="C1064" s="80"/>
      <c r="D1064" s="69"/>
      <c r="E1064" s="69"/>
      <c r="F1064" s="69"/>
      <c r="G1064" s="69"/>
      <c r="H1064" s="69"/>
      <c r="I1064" s="69"/>
      <c r="J1064" s="69"/>
      <c r="K1064" s="69"/>
      <c r="L1064" s="69"/>
      <c r="M1064" s="69"/>
      <c r="N1064" s="69"/>
      <c r="O1064" s="69"/>
      <c r="P1064" s="69"/>
      <c r="Q1064" s="69"/>
    </row>
    <row r="1065" spans="2:17" x14ac:dyDescent="0.25">
      <c r="B1065" s="79"/>
      <c r="C1065" s="79"/>
      <c r="D1065" s="70"/>
      <c r="E1065" s="70"/>
      <c r="F1065" s="70"/>
      <c r="G1065" s="70"/>
      <c r="H1065" s="70"/>
      <c r="I1065" s="70"/>
      <c r="J1065" s="70"/>
      <c r="K1065" s="70"/>
      <c r="L1065" s="70"/>
      <c r="M1065" s="70"/>
      <c r="N1065" s="70"/>
      <c r="O1065" s="70"/>
      <c r="P1065" s="70"/>
      <c r="Q1065" s="70"/>
    </row>
    <row r="1066" spans="2:17" x14ac:dyDescent="0.25">
      <c r="B1066" s="80"/>
      <c r="C1066" s="80"/>
      <c r="D1066" s="71"/>
      <c r="E1066" s="71"/>
      <c r="F1066" s="71"/>
      <c r="G1066" s="71"/>
      <c r="H1066" s="71"/>
      <c r="I1066" s="71"/>
      <c r="J1066" s="71"/>
      <c r="K1066" s="71"/>
      <c r="L1066" s="71"/>
      <c r="M1066" s="71"/>
      <c r="N1066" s="71"/>
      <c r="O1066" s="71"/>
      <c r="P1066" s="71"/>
      <c r="Q1066" s="71"/>
    </row>
    <row r="1067" spans="2:17" x14ac:dyDescent="0.25">
      <c r="B1067" s="79"/>
      <c r="C1067" s="79"/>
      <c r="D1067" s="68"/>
      <c r="E1067" s="68"/>
      <c r="F1067" s="68"/>
      <c r="G1067" s="68"/>
      <c r="H1067" s="68"/>
      <c r="I1067" s="68"/>
      <c r="J1067" s="68"/>
      <c r="K1067" s="68"/>
      <c r="L1067" s="68"/>
      <c r="M1067" s="68"/>
      <c r="N1067" s="68"/>
      <c r="O1067" s="68"/>
      <c r="P1067" s="68"/>
      <c r="Q1067" s="68"/>
    </row>
    <row r="1068" spans="2:17" x14ac:dyDescent="0.25">
      <c r="B1068" s="80"/>
      <c r="C1068" s="80"/>
      <c r="D1068" s="69"/>
      <c r="E1068" s="69"/>
      <c r="F1068" s="69"/>
      <c r="G1068" s="69"/>
      <c r="H1068" s="69"/>
      <c r="I1068" s="69"/>
      <c r="J1068" s="69"/>
      <c r="K1068" s="69"/>
      <c r="L1068" s="69"/>
      <c r="M1068" s="69"/>
      <c r="N1068" s="69"/>
      <c r="O1068" s="69"/>
      <c r="P1068" s="69"/>
      <c r="Q1068" s="69"/>
    </row>
    <row r="1069" spans="2:17" x14ac:dyDescent="0.25">
      <c r="B1069" s="79"/>
      <c r="C1069" s="79"/>
      <c r="D1069" s="70"/>
      <c r="E1069" s="70"/>
      <c r="F1069" s="70"/>
      <c r="G1069" s="70"/>
      <c r="H1069" s="70"/>
      <c r="I1069" s="70"/>
      <c r="J1069" s="70"/>
      <c r="K1069" s="70"/>
      <c r="L1069" s="70"/>
      <c r="M1069" s="70"/>
      <c r="N1069" s="70"/>
      <c r="O1069" s="70"/>
      <c r="P1069" s="70"/>
      <c r="Q1069" s="70"/>
    </row>
    <row r="1070" spans="2:17" x14ac:dyDescent="0.25">
      <c r="B1070" s="80"/>
      <c r="C1070" s="80"/>
      <c r="D1070" s="71"/>
      <c r="E1070" s="71"/>
      <c r="F1070" s="71"/>
      <c r="G1070" s="71"/>
      <c r="H1070" s="71"/>
      <c r="I1070" s="71"/>
      <c r="J1070" s="71"/>
      <c r="K1070" s="71"/>
      <c r="L1070" s="71"/>
      <c r="M1070" s="71"/>
      <c r="N1070" s="71"/>
      <c r="O1070" s="71"/>
      <c r="P1070" s="71"/>
      <c r="Q1070" s="71"/>
    </row>
    <row r="1071" spans="2:17" x14ac:dyDescent="0.25">
      <c r="B1071" s="79"/>
      <c r="C1071" s="79"/>
      <c r="D1071" s="68"/>
      <c r="E1071" s="68"/>
      <c r="F1071" s="68"/>
      <c r="G1071" s="68"/>
      <c r="H1071" s="68"/>
      <c r="I1071" s="68"/>
      <c r="J1071" s="68"/>
      <c r="K1071" s="68"/>
      <c r="L1071" s="68"/>
      <c r="M1071" s="68"/>
      <c r="N1071" s="68"/>
      <c r="O1071" s="68"/>
      <c r="P1071" s="68"/>
      <c r="Q1071" s="68"/>
    </row>
    <row r="1072" spans="2:17" x14ac:dyDescent="0.25">
      <c r="B1072" s="80"/>
      <c r="C1072" s="80"/>
      <c r="D1072" s="69"/>
      <c r="E1072" s="69"/>
      <c r="F1072" s="69"/>
      <c r="G1072" s="69"/>
      <c r="H1072" s="69"/>
      <c r="I1072" s="69"/>
      <c r="J1072" s="69"/>
      <c r="K1072" s="69"/>
      <c r="L1072" s="69"/>
      <c r="M1072" s="69"/>
      <c r="N1072" s="69"/>
      <c r="O1072" s="69"/>
      <c r="P1072" s="69"/>
      <c r="Q1072" s="69"/>
    </row>
    <row r="1081" spans="2:17" x14ac:dyDescent="0.25">
      <c r="B1081" s="75"/>
      <c r="C1081" s="76"/>
      <c r="D1081" s="75"/>
      <c r="E1081" s="76"/>
      <c r="F1081" s="75"/>
      <c r="G1081" s="76"/>
      <c r="H1081" s="75"/>
      <c r="I1081" s="76"/>
      <c r="J1081" s="75"/>
      <c r="K1081" s="76"/>
      <c r="L1081" s="75"/>
      <c r="M1081" s="76"/>
      <c r="N1081" s="75"/>
      <c r="O1081" s="76"/>
      <c r="P1081" s="75"/>
      <c r="Q1081" s="76"/>
    </row>
    <row r="1082" spans="2:17" x14ac:dyDescent="0.25">
      <c r="B1082" s="81"/>
      <c r="C1082" s="82"/>
      <c r="D1082" s="72"/>
      <c r="E1082" s="72"/>
      <c r="F1082" s="72"/>
      <c r="G1082" s="72"/>
      <c r="H1082" s="72"/>
      <c r="I1082" s="72"/>
      <c r="J1082" s="72"/>
      <c r="K1082" s="72"/>
      <c r="L1082" s="72"/>
      <c r="M1082" s="72"/>
      <c r="N1082" s="72"/>
      <c r="O1082" s="72"/>
      <c r="P1082" s="72"/>
      <c r="Q1082" s="72"/>
    </row>
    <row r="1083" spans="2:17" x14ac:dyDescent="0.25">
      <c r="B1083" s="73"/>
      <c r="C1083" s="73"/>
      <c r="D1083" s="74"/>
      <c r="E1083" s="74"/>
      <c r="F1083" s="74"/>
      <c r="G1083" s="74"/>
      <c r="H1083" s="74"/>
      <c r="I1083" s="74"/>
      <c r="J1083" s="74"/>
      <c r="K1083" s="74"/>
      <c r="L1083" s="74"/>
      <c r="M1083" s="74"/>
      <c r="N1083" s="74"/>
      <c r="O1083" s="74"/>
      <c r="P1083" s="74"/>
      <c r="Q1083" s="74"/>
    </row>
    <row r="1084" spans="2:17" x14ac:dyDescent="0.25">
      <c r="B1084" s="79"/>
      <c r="C1084" s="79"/>
      <c r="D1084" s="70"/>
      <c r="E1084" s="70"/>
      <c r="F1084" s="70"/>
      <c r="G1084" s="70"/>
      <c r="H1084" s="70"/>
      <c r="I1084" s="70"/>
      <c r="J1084" s="70"/>
      <c r="K1084" s="70"/>
      <c r="L1084" s="70"/>
      <c r="M1084" s="70"/>
      <c r="N1084" s="70"/>
      <c r="O1084" s="70"/>
      <c r="P1084" s="70"/>
      <c r="Q1084" s="70"/>
    </row>
    <row r="1085" spans="2:17" x14ac:dyDescent="0.25">
      <c r="B1085" s="80"/>
      <c r="C1085" s="80"/>
      <c r="D1085" s="71"/>
      <c r="E1085" s="71"/>
      <c r="F1085" s="71"/>
      <c r="G1085" s="71"/>
      <c r="H1085" s="71"/>
      <c r="I1085" s="71"/>
      <c r="J1085" s="71"/>
      <c r="K1085" s="71"/>
      <c r="L1085" s="71"/>
      <c r="M1085" s="71"/>
      <c r="N1085" s="71"/>
      <c r="O1085" s="71"/>
      <c r="P1085" s="71"/>
      <c r="Q1085" s="71"/>
    </row>
    <row r="1086" spans="2:17" x14ac:dyDescent="0.25">
      <c r="B1086" s="79"/>
      <c r="C1086" s="79"/>
      <c r="D1086" s="68"/>
      <c r="E1086" s="68"/>
      <c r="F1086" s="68"/>
      <c r="G1086" s="68"/>
      <c r="H1086" s="68"/>
      <c r="I1086" s="68"/>
      <c r="J1086" s="68"/>
      <c r="K1086" s="68"/>
      <c r="L1086" s="68"/>
      <c r="M1086" s="68"/>
      <c r="N1086" s="68"/>
      <c r="O1086" s="68"/>
      <c r="P1086" s="68"/>
      <c r="Q1086" s="68"/>
    </row>
    <row r="1087" spans="2:17" x14ac:dyDescent="0.25">
      <c r="B1087" s="80"/>
      <c r="C1087" s="80"/>
      <c r="D1087" s="69"/>
      <c r="E1087" s="69"/>
      <c r="F1087" s="69"/>
      <c r="G1087" s="69"/>
      <c r="H1087" s="69"/>
      <c r="I1087" s="69"/>
      <c r="J1087" s="69"/>
      <c r="K1087" s="69"/>
      <c r="L1087" s="69"/>
      <c r="M1087" s="69"/>
      <c r="N1087" s="69"/>
      <c r="O1087" s="69"/>
      <c r="P1087" s="69"/>
      <c r="Q1087" s="69"/>
    </row>
    <row r="1088" spans="2:17" x14ac:dyDescent="0.25">
      <c r="B1088" s="79"/>
      <c r="C1088" s="79"/>
      <c r="D1088" s="70"/>
      <c r="E1088" s="70"/>
      <c r="F1088" s="70"/>
      <c r="G1088" s="70"/>
      <c r="H1088" s="70"/>
      <c r="I1088" s="70"/>
      <c r="J1088" s="70"/>
      <c r="K1088" s="70"/>
      <c r="L1088" s="70"/>
      <c r="M1088" s="70"/>
      <c r="N1088" s="70"/>
      <c r="O1088" s="70"/>
      <c r="P1088" s="70"/>
      <c r="Q1088" s="70"/>
    </row>
    <row r="1089" spans="2:17" x14ac:dyDescent="0.25">
      <c r="B1089" s="80"/>
      <c r="C1089" s="80"/>
      <c r="D1089" s="71"/>
      <c r="E1089" s="71"/>
      <c r="F1089" s="71"/>
      <c r="G1089" s="71"/>
      <c r="H1089" s="71"/>
      <c r="I1089" s="71"/>
      <c r="J1089" s="71"/>
      <c r="K1089" s="71"/>
      <c r="L1089" s="71"/>
      <c r="M1089" s="71"/>
      <c r="N1089" s="71"/>
      <c r="O1089" s="71"/>
      <c r="P1089" s="71"/>
      <c r="Q1089" s="71"/>
    </row>
    <row r="1090" spans="2:17" x14ac:dyDescent="0.25">
      <c r="B1090" s="79"/>
      <c r="C1090" s="79"/>
      <c r="D1090" s="68"/>
      <c r="E1090" s="68"/>
      <c r="F1090" s="68"/>
      <c r="G1090" s="68"/>
      <c r="H1090" s="68"/>
      <c r="I1090" s="68"/>
      <c r="J1090" s="68"/>
      <c r="K1090" s="68"/>
      <c r="L1090" s="68"/>
      <c r="M1090" s="68"/>
      <c r="N1090" s="68"/>
      <c r="O1090" s="68"/>
      <c r="P1090" s="68"/>
      <c r="Q1090" s="68"/>
    </row>
    <row r="1091" spans="2:17" x14ac:dyDescent="0.25">
      <c r="B1091" s="80"/>
      <c r="C1091" s="80"/>
      <c r="D1091" s="69"/>
      <c r="E1091" s="69"/>
      <c r="F1091" s="69"/>
      <c r="G1091" s="69"/>
      <c r="H1091" s="69"/>
      <c r="I1091" s="69"/>
      <c r="J1091" s="69"/>
      <c r="K1091" s="69"/>
      <c r="L1091" s="69"/>
      <c r="M1091" s="69"/>
      <c r="N1091" s="69"/>
      <c r="O1091" s="69"/>
      <c r="P1091" s="69"/>
      <c r="Q1091" s="69"/>
    </row>
    <row r="1092" spans="2:17" x14ac:dyDescent="0.25">
      <c r="B1092" s="79"/>
      <c r="C1092" s="79"/>
      <c r="D1092" s="70"/>
      <c r="E1092" s="70"/>
      <c r="F1092" s="70"/>
      <c r="G1092" s="70"/>
      <c r="H1092" s="70"/>
      <c r="I1092" s="70"/>
      <c r="J1092" s="70"/>
      <c r="K1092" s="70"/>
      <c r="L1092" s="70"/>
      <c r="M1092" s="70"/>
      <c r="N1092" s="70"/>
      <c r="O1092" s="70"/>
      <c r="P1092" s="70"/>
      <c r="Q1092" s="70"/>
    </row>
    <row r="1093" spans="2:17" x14ac:dyDescent="0.25">
      <c r="B1093" s="80"/>
      <c r="C1093" s="80"/>
      <c r="D1093" s="71"/>
      <c r="E1093" s="71"/>
      <c r="F1093" s="71"/>
      <c r="G1093" s="71"/>
      <c r="H1093" s="71"/>
      <c r="I1093" s="71"/>
      <c r="J1093" s="71"/>
      <c r="K1093" s="71"/>
      <c r="L1093" s="71"/>
      <c r="M1093" s="71"/>
      <c r="N1093" s="71"/>
      <c r="O1093" s="71"/>
      <c r="P1093" s="71"/>
      <c r="Q1093" s="71"/>
    </row>
    <row r="1094" spans="2:17" x14ac:dyDescent="0.25">
      <c r="B1094" s="79"/>
      <c r="C1094" s="79"/>
      <c r="D1094" s="68"/>
      <c r="E1094" s="68"/>
      <c r="F1094" s="68"/>
      <c r="G1094" s="68"/>
      <c r="H1094" s="68"/>
      <c r="I1094" s="68"/>
      <c r="J1094" s="68"/>
      <c r="K1094" s="68"/>
      <c r="L1094" s="68"/>
      <c r="M1094" s="68"/>
      <c r="N1094" s="68"/>
      <c r="O1094" s="68"/>
      <c r="P1094" s="68"/>
      <c r="Q1094" s="68"/>
    </row>
    <row r="1095" spans="2:17" x14ac:dyDescent="0.25">
      <c r="B1095" s="80"/>
      <c r="C1095" s="80"/>
      <c r="D1095" s="69"/>
      <c r="E1095" s="69"/>
      <c r="F1095" s="69"/>
      <c r="G1095" s="69"/>
      <c r="H1095" s="69"/>
      <c r="I1095" s="69"/>
      <c r="J1095" s="69"/>
      <c r="K1095" s="69"/>
      <c r="L1095" s="69"/>
      <c r="M1095" s="69"/>
      <c r="N1095" s="69"/>
      <c r="O1095" s="69"/>
      <c r="P1095" s="69"/>
      <c r="Q1095" s="69"/>
    </row>
    <row r="1096" spans="2:17" x14ac:dyDescent="0.25">
      <c r="B1096" s="79"/>
      <c r="C1096" s="79"/>
      <c r="D1096" s="70"/>
      <c r="E1096" s="70"/>
      <c r="F1096" s="70"/>
      <c r="G1096" s="70"/>
      <c r="H1096" s="70"/>
      <c r="I1096" s="70"/>
      <c r="J1096" s="70"/>
      <c r="K1096" s="70"/>
      <c r="L1096" s="70"/>
      <c r="M1096" s="70"/>
      <c r="N1096" s="70"/>
      <c r="O1096" s="70"/>
      <c r="P1096" s="70"/>
      <c r="Q1096" s="70"/>
    </row>
    <row r="1097" spans="2:17" x14ac:dyDescent="0.25">
      <c r="B1097" s="80"/>
      <c r="C1097" s="80"/>
      <c r="D1097" s="71"/>
      <c r="E1097" s="71"/>
      <c r="F1097" s="71"/>
      <c r="G1097" s="71"/>
      <c r="H1097" s="71"/>
      <c r="I1097" s="71"/>
      <c r="J1097" s="71"/>
      <c r="K1097" s="71"/>
      <c r="L1097" s="71"/>
      <c r="M1097" s="71"/>
      <c r="N1097" s="71"/>
      <c r="O1097" s="71"/>
      <c r="P1097" s="71"/>
      <c r="Q1097" s="71"/>
    </row>
    <row r="1098" spans="2:17" x14ac:dyDescent="0.25">
      <c r="B1098" s="79"/>
      <c r="C1098" s="79"/>
      <c r="D1098" s="68"/>
      <c r="E1098" s="68"/>
      <c r="F1098" s="68"/>
      <c r="G1098" s="68"/>
      <c r="H1098" s="68"/>
      <c r="I1098" s="68"/>
      <c r="J1098" s="68"/>
      <c r="K1098" s="68"/>
      <c r="L1098" s="68"/>
      <c r="M1098" s="68"/>
      <c r="N1098" s="68"/>
      <c r="O1098" s="68"/>
      <c r="P1098" s="68"/>
      <c r="Q1098" s="68"/>
    </row>
    <row r="1099" spans="2:17" x14ac:dyDescent="0.25">
      <c r="B1099" s="80"/>
      <c r="C1099" s="80"/>
      <c r="D1099" s="69"/>
      <c r="E1099" s="69"/>
      <c r="F1099" s="69"/>
      <c r="G1099" s="69"/>
      <c r="H1099" s="69"/>
      <c r="I1099" s="69"/>
      <c r="J1099" s="69"/>
      <c r="K1099" s="69"/>
      <c r="L1099" s="69"/>
      <c r="M1099" s="69"/>
      <c r="N1099" s="69"/>
      <c r="O1099" s="69"/>
      <c r="P1099" s="69"/>
      <c r="Q1099" s="69"/>
    </row>
    <row r="1109" spans="2:17" x14ac:dyDescent="0.25">
      <c r="B1109" s="75"/>
      <c r="C1109" s="76"/>
      <c r="D1109" s="75"/>
      <c r="E1109" s="76"/>
      <c r="F1109" s="75"/>
      <c r="G1109" s="76"/>
      <c r="H1109" s="75"/>
      <c r="I1109" s="76"/>
      <c r="J1109" s="75"/>
      <c r="K1109" s="76"/>
      <c r="L1109" s="75"/>
      <c r="M1109" s="76"/>
      <c r="N1109" s="75"/>
      <c r="O1109" s="76"/>
      <c r="P1109" s="75"/>
      <c r="Q1109" s="76"/>
    </row>
    <row r="1110" spans="2:17" x14ac:dyDescent="0.25">
      <c r="B1110" s="81"/>
      <c r="C1110" s="82"/>
      <c r="D1110" s="72"/>
      <c r="E1110" s="72"/>
      <c r="F1110" s="72"/>
      <c r="G1110" s="72"/>
      <c r="H1110" s="72"/>
      <c r="I1110" s="72"/>
      <c r="J1110" s="72"/>
      <c r="K1110" s="72"/>
      <c r="L1110" s="72"/>
      <c r="M1110" s="72"/>
      <c r="N1110" s="72"/>
      <c r="O1110" s="72"/>
      <c r="P1110" s="72"/>
      <c r="Q1110" s="72"/>
    </row>
    <row r="1111" spans="2:17" x14ac:dyDescent="0.25">
      <c r="B1111" s="73"/>
      <c r="C1111" s="73"/>
      <c r="D1111" s="74"/>
      <c r="E1111" s="74"/>
      <c r="F1111" s="74"/>
      <c r="G1111" s="74"/>
      <c r="H1111" s="74"/>
      <c r="I1111" s="74"/>
      <c r="J1111" s="74"/>
      <c r="K1111" s="74"/>
      <c r="L1111" s="74"/>
      <c r="M1111" s="74"/>
      <c r="N1111" s="74"/>
      <c r="O1111" s="74"/>
      <c r="P1111" s="74"/>
      <c r="Q1111" s="74"/>
    </row>
    <row r="1112" spans="2:17" x14ac:dyDescent="0.25">
      <c r="B1112" s="79"/>
      <c r="C1112" s="79"/>
      <c r="D1112" s="70"/>
      <c r="E1112" s="70"/>
      <c r="F1112" s="70"/>
      <c r="G1112" s="70"/>
      <c r="H1112" s="70"/>
      <c r="I1112" s="70"/>
      <c r="J1112" s="70"/>
      <c r="K1112" s="70"/>
      <c r="L1112" s="70"/>
      <c r="M1112" s="70"/>
      <c r="N1112" s="70"/>
      <c r="O1112" s="70"/>
      <c r="P1112" s="70"/>
      <c r="Q1112" s="70"/>
    </row>
    <row r="1113" spans="2:17" x14ac:dyDescent="0.25">
      <c r="B1113" s="80"/>
      <c r="C1113" s="80"/>
      <c r="D1113" s="71"/>
      <c r="E1113" s="71"/>
      <c r="F1113" s="71"/>
      <c r="G1113" s="71"/>
      <c r="H1113" s="71"/>
      <c r="I1113" s="71"/>
      <c r="J1113" s="71"/>
      <c r="K1113" s="71"/>
      <c r="L1113" s="71"/>
      <c r="M1113" s="71"/>
      <c r="N1113" s="71"/>
      <c r="O1113" s="71"/>
      <c r="P1113" s="71"/>
      <c r="Q1113" s="71"/>
    </row>
    <row r="1114" spans="2:17" x14ac:dyDescent="0.25">
      <c r="B1114" s="79"/>
      <c r="C1114" s="79"/>
      <c r="D1114" s="68"/>
      <c r="E1114" s="68"/>
      <c r="F1114" s="68"/>
      <c r="G1114" s="68"/>
      <c r="H1114" s="68"/>
      <c r="I1114" s="68"/>
      <c r="J1114" s="68"/>
      <c r="K1114" s="68"/>
      <c r="L1114" s="68"/>
      <c r="M1114" s="68"/>
      <c r="N1114" s="68"/>
      <c r="O1114" s="68"/>
      <c r="P1114" s="68"/>
      <c r="Q1114" s="68"/>
    </row>
    <row r="1115" spans="2:17" x14ac:dyDescent="0.25">
      <c r="B1115" s="80"/>
      <c r="C1115" s="80"/>
      <c r="D1115" s="69"/>
      <c r="E1115" s="69"/>
      <c r="F1115" s="69"/>
      <c r="G1115" s="69"/>
      <c r="H1115" s="69"/>
      <c r="I1115" s="69"/>
      <c r="J1115" s="69"/>
      <c r="K1115" s="69"/>
      <c r="L1115" s="69"/>
      <c r="M1115" s="69"/>
      <c r="N1115" s="69"/>
      <c r="O1115" s="69"/>
      <c r="P1115" s="69"/>
      <c r="Q1115" s="69"/>
    </row>
    <row r="1116" spans="2:17" x14ac:dyDescent="0.25">
      <c r="B1116" s="79"/>
      <c r="C1116" s="79"/>
      <c r="D1116" s="70"/>
      <c r="E1116" s="70"/>
      <c r="F1116" s="70"/>
      <c r="G1116" s="70"/>
      <c r="H1116" s="70"/>
      <c r="I1116" s="70"/>
      <c r="J1116" s="70"/>
      <c r="K1116" s="70"/>
      <c r="L1116" s="70"/>
      <c r="M1116" s="70"/>
      <c r="N1116" s="70"/>
      <c r="O1116" s="70"/>
      <c r="P1116" s="70"/>
      <c r="Q1116" s="70"/>
    </row>
    <row r="1117" spans="2:17" x14ac:dyDescent="0.25">
      <c r="B1117" s="80"/>
      <c r="C1117" s="80"/>
      <c r="D1117" s="71"/>
      <c r="E1117" s="71"/>
      <c r="F1117" s="71"/>
      <c r="G1117" s="71"/>
      <c r="H1117" s="71"/>
      <c r="I1117" s="71"/>
      <c r="J1117" s="71"/>
      <c r="K1117" s="71"/>
      <c r="L1117" s="71"/>
      <c r="M1117" s="71"/>
      <c r="N1117" s="71"/>
      <c r="O1117" s="71"/>
      <c r="P1117" s="71"/>
      <c r="Q1117" s="71"/>
    </row>
    <row r="1118" spans="2:17" x14ac:dyDescent="0.25">
      <c r="B1118" s="79"/>
      <c r="C1118" s="79"/>
      <c r="D1118" s="68"/>
      <c r="E1118" s="68"/>
      <c r="F1118" s="68"/>
      <c r="G1118" s="68"/>
      <c r="H1118" s="68"/>
      <c r="I1118" s="68"/>
      <c r="J1118" s="68"/>
      <c r="K1118" s="68"/>
      <c r="L1118" s="68"/>
      <c r="M1118" s="68"/>
      <c r="N1118" s="68"/>
      <c r="O1118" s="68"/>
      <c r="P1118" s="68"/>
      <c r="Q1118" s="68"/>
    </row>
    <row r="1119" spans="2:17" x14ac:dyDescent="0.25">
      <c r="B1119" s="80"/>
      <c r="C1119" s="80"/>
      <c r="D1119" s="69"/>
      <c r="E1119" s="69"/>
      <c r="F1119" s="69"/>
      <c r="G1119" s="69"/>
      <c r="H1119" s="69"/>
      <c r="I1119" s="69"/>
      <c r="J1119" s="69"/>
      <c r="K1119" s="69"/>
      <c r="L1119" s="69"/>
      <c r="M1119" s="69"/>
      <c r="N1119" s="69"/>
      <c r="O1119" s="69"/>
      <c r="P1119" s="69"/>
      <c r="Q1119" s="69"/>
    </row>
    <row r="1120" spans="2:17" x14ac:dyDescent="0.25">
      <c r="B1120" s="79"/>
      <c r="C1120" s="79"/>
      <c r="D1120" s="70"/>
      <c r="E1120" s="70"/>
      <c r="F1120" s="70"/>
      <c r="G1120" s="70"/>
      <c r="H1120" s="70"/>
      <c r="I1120" s="70"/>
      <c r="J1120" s="70"/>
      <c r="K1120" s="70"/>
      <c r="L1120" s="70"/>
      <c r="M1120" s="70"/>
      <c r="N1120" s="70"/>
      <c r="O1120" s="70"/>
      <c r="P1120" s="70"/>
      <c r="Q1120" s="70"/>
    </row>
    <row r="1121" spans="2:17" x14ac:dyDescent="0.25">
      <c r="B1121" s="80"/>
      <c r="C1121" s="80"/>
      <c r="D1121" s="71"/>
      <c r="E1121" s="71"/>
      <c r="F1121" s="71"/>
      <c r="G1121" s="71"/>
      <c r="H1121" s="71"/>
      <c r="I1121" s="71"/>
      <c r="J1121" s="71"/>
      <c r="K1121" s="71"/>
      <c r="L1121" s="71"/>
      <c r="M1121" s="71"/>
      <c r="N1121" s="71"/>
      <c r="O1121" s="71"/>
      <c r="P1121" s="71"/>
      <c r="Q1121" s="71"/>
    </row>
    <row r="1122" spans="2:17" x14ac:dyDescent="0.25">
      <c r="B1122" s="79"/>
      <c r="C1122" s="79"/>
      <c r="D1122" s="68"/>
      <c r="E1122" s="68"/>
      <c r="F1122" s="68"/>
      <c r="G1122" s="68"/>
      <c r="H1122" s="68"/>
      <c r="I1122" s="68"/>
      <c r="J1122" s="68"/>
      <c r="K1122" s="68"/>
      <c r="L1122" s="68"/>
      <c r="M1122" s="68"/>
      <c r="N1122" s="68"/>
      <c r="O1122" s="68"/>
      <c r="P1122" s="68"/>
      <c r="Q1122" s="68"/>
    </row>
    <row r="1123" spans="2:17" x14ac:dyDescent="0.25">
      <c r="B1123" s="80"/>
      <c r="C1123" s="80"/>
      <c r="D1123" s="69"/>
      <c r="E1123" s="69"/>
      <c r="F1123" s="69"/>
      <c r="G1123" s="69"/>
      <c r="H1123" s="69"/>
      <c r="I1123" s="69"/>
      <c r="J1123" s="69"/>
      <c r="K1123" s="69"/>
      <c r="L1123" s="69"/>
      <c r="M1123" s="69"/>
      <c r="N1123" s="69"/>
      <c r="O1123" s="69"/>
      <c r="P1123" s="69"/>
      <c r="Q1123" s="69"/>
    </row>
    <row r="1124" spans="2:17" x14ac:dyDescent="0.25">
      <c r="B1124" s="79"/>
      <c r="C1124" s="79"/>
      <c r="D1124" s="70"/>
      <c r="E1124" s="70"/>
      <c r="F1124" s="70"/>
      <c r="G1124" s="70"/>
      <c r="H1124" s="70"/>
      <c r="I1124" s="70"/>
      <c r="J1124" s="70"/>
      <c r="K1124" s="70"/>
      <c r="L1124" s="70"/>
      <c r="M1124" s="70"/>
      <c r="N1124" s="70"/>
      <c r="O1124" s="70"/>
      <c r="P1124" s="70"/>
      <c r="Q1124" s="70"/>
    </row>
    <row r="1125" spans="2:17" x14ac:dyDescent="0.25">
      <c r="B1125" s="80"/>
      <c r="C1125" s="80"/>
      <c r="D1125" s="71"/>
      <c r="E1125" s="71"/>
      <c r="F1125" s="71"/>
      <c r="G1125" s="71"/>
      <c r="H1125" s="71"/>
      <c r="I1125" s="71"/>
      <c r="J1125" s="71"/>
      <c r="K1125" s="71"/>
      <c r="L1125" s="71"/>
      <c r="M1125" s="71"/>
      <c r="N1125" s="71"/>
      <c r="O1125" s="71"/>
      <c r="P1125" s="71"/>
      <c r="Q1125" s="71"/>
    </row>
    <row r="1126" spans="2:17" x14ac:dyDescent="0.25">
      <c r="B1126" s="79"/>
      <c r="C1126" s="79"/>
      <c r="D1126" s="68"/>
      <c r="E1126" s="68"/>
      <c r="F1126" s="68"/>
      <c r="G1126" s="68"/>
      <c r="H1126" s="68"/>
      <c r="I1126" s="68"/>
      <c r="J1126" s="68"/>
      <c r="K1126" s="68"/>
      <c r="L1126" s="68"/>
      <c r="M1126" s="68"/>
      <c r="N1126" s="68"/>
      <c r="O1126" s="68"/>
      <c r="P1126" s="68"/>
      <c r="Q1126" s="68"/>
    </row>
    <row r="1127" spans="2:17" x14ac:dyDescent="0.25">
      <c r="B1127" s="80"/>
      <c r="C1127" s="80"/>
      <c r="D1127" s="69"/>
      <c r="E1127" s="69"/>
      <c r="F1127" s="69"/>
      <c r="G1127" s="69"/>
      <c r="H1127" s="69"/>
      <c r="I1127" s="69"/>
      <c r="J1127" s="69"/>
      <c r="K1127" s="69"/>
      <c r="L1127" s="69"/>
      <c r="M1127" s="69"/>
      <c r="N1127" s="69"/>
      <c r="O1127" s="69"/>
      <c r="P1127" s="69"/>
      <c r="Q1127" s="69"/>
    </row>
    <row r="1135" spans="2:17" x14ac:dyDescent="0.25">
      <c r="B1135" s="75"/>
      <c r="C1135" s="76"/>
      <c r="D1135" s="75"/>
      <c r="E1135" s="76"/>
      <c r="F1135" s="75"/>
      <c r="G1135" s="76"/>
      <c r="H1135" s="75"/>
      <c r="I1135" s="76"/>
      <c r="J1135" s="75"/>
      <c r="K1135" s="76"/>
      <c r="L1135" s="75"/>
      <c r="M1135" s="76"/>
      <c r="N1135" s="75"/>
      <c r="O1135" s="76"/>
      <c r="P1135" s="75"/>
      <c r="Q1135" s="76"/>
    </row>
    <row r="1136" spans="2:17" x14ac:dyDescent="0.25">
      <c r="B1136" s="81"/>
      <c r="C1136" s="82"/>
      <c r="D1136" s="72"/>
      <c r="E1136" s="72"/>
      <c r="F1136" s="72"/>
      <c r="G1136" s="72"/>
      <c r="H1136" s="72"/>
      <c r="I1136" s="72"/>
      <c r="J1136" s="72"/>
      <c r="K1136" s="72"/>
      <c r="L1136" s="72"/>
      <c r="M1136" s="72"/>
      <c r="N1136" s="72"/>
      <c r="O1136" s="72"/>
      <c r="P1136" s="72"/>
      <c r="Q1136" s="72"/>
    </row>
    <row r="1137" spans="2:17" x14ac:dyDescent="0.25">
      <c r="B1137" s="73"/>
      <c r="C1137" s="73"/>
      <c r="D1137" s="74"/>
      <c r="E1137" s="74"/>
      <c r="F1137" s="74"/>
      <c r="G1137" s="74"/>
      <c r="H1137" s="74"/>
      <c r="I1137" s="74"/>
      <c r="J1137" s="74"/>
      <c r="K1137" s="74"/>
      <c r="L1137" s="74"/>
      <c r="M1137" s="74"/>
      <c r="N1137" s="74"/>
      <c r="O1137" s="74"/>
      <c r="P1137" s="74"/>
      <c r="Q1137" s="74"/>
    </row>
    <row r="1138" spans="2:17" x14ac:dyDescent="0.25">
      <c r="B1138" s="79"/>
      <c r="C1138" s="79"/>
      <c r="D1138" s="70"/>
      <c r="E1138" s="70"/>
      <c r="F1138" s="70"/>
      <c r="G1138" s="70"/>
      <c r="H1138" s="70"/>
      <c r="I1138" s="70"/>
      <c r="J1138" s="70"/>
      <c r="K1138" s="70"/>
      <c r="L1138" s="70"/>
      <c r="M1138" s="70"/>
      <c r="N1138" s="70"/>
      <c r="O1138" s="70"/>
      <c r="P1138" s="70"/>
      <c r="Q1138" s="70"/>
    </row>
    <row r="1139" spans="2:17" x14ac:dyDescent="0.25">
      <c r="B1139" s="80"/>
      <c r="C1139" s="80"/>
      <c r="D1139" s="71"/>
      <c r="E1139" s="71"/>
      <c r="F1139" s="71"/>
      <c r="G1139" s="71"/>
      <c r="H1139" s="71"/>
      <c r="I1139" s="71"/>
      <c r="J1139" s="71"/>
      <c r="K1139" s="71"/>
      <c r="L1139" s="71"/>
      <c r="M1139" s="71"/>
      <c r="N1139" s="71"/>
      <c r="O1139" s="71"/>
      <c r="P1139" s="71"/>
      <c r="Q1139" s="71"/>
    </row>
    <row r="1140" spans="2:17" x14ac:dyDescent="0.25">
      <c r="B1140" s="79"/>
      <c r="C1140" s="79"/>
      <c r="D1140" s="68"/>
      <c r="E1140" s="68"/>
      <c r="F1140" s="68"/>
      <c r="G1140" s="68"/>
      <c r="H1140" s="68"/>
      <c r="I1140" s="68"/>
      <c r="J1140" s="68"/>
      <c r="K1140" s="68"/>
      <c r="L1140" s="68"/>
      <c r="M1140" s="68"/>
      <c r="N1140" s="68"/>
      <c r="O1140" s="68"/>
      <c r="P1140" s="68"/>
      <c r="Q1140" s="68"/>
    </row>
    <row r="1141" spans="2:17" x14ac:dyDescent="0.25">
      <c r="B1141" s="80"/>
      <c r="C1141" s="80"/>
      <c r="D1141" s="69"/>
      <c r="E1141" s="69"/>
      <c r="F1141" s="69"/>
      <c r="G1141" s="69"/>
      <c r="H1141" s="69"/>
      <c r="I1141" s="69"/>
      <c r="J1141" s="69"/>
      <c r="K1141" s="69"/>
      <c r="L1141" s="69"/>
      <c r="M1141" s="69"/>
      <c r="N1141" s="69"/>
      <c r="O1141" s="69"/>
      <c r="P1141" s="69"/>
      <c r="Q1141" s="69"/>
    </row>
    <row r="1142" spans="2:17" x14ac:dyDescent="0.25">
      <c r="B1142" s="79"/>
      <c r="C1142" s="79"/>
      <c r="D1142" s="70"/>
      <c r="E1142" s="70"/>
      <c r="F1142" s="70"/>
      <c r="G1142" s="70"/>
      <c r="H1142" s="70"/>
      <c r="I1142" s="70"/>
      <c r="J1142" s="70"/>
      <c r="K1142" s="70"/>
      <c r="L1142" s="70"/>
      <c r="M1142" s="70"/>
      <c r="N1142" s="70"/>
      <c r="O1142" s="70"/>
      <c r="P1142" s="70"/>
      <c r="Q1142" s="70"/>
    </row>
    <row r="1143" spans="2:17" x14ac:dyDescent="0.25">
      <c r="B1143" s="80"/>
      <c r="C1143" s="80"/>
      <c r="D1143" s="71"/>
      <c r="E1143" s="71"/>
      <c r="F1143" s="71"/>
      <c r="G1143" s="71"/>
      <c r="H1143" s="71"/>
      <c r="I1143" s="71"/>
      <c r="J1143" s="71"/>
      <c r="K1143" s="71"/>
      <c r="L1143" s="71"/>
      <c r="M1143" s="71"/>
      <c r="N1143" s="71"/>
      <c r="O1143" s="71"/>
      <c r="P1143" s="71"/>
      <c r="Q1143" s="71"/>
    </row>
    <row r="1144" spans="2:17" x14ac:dyDescent="0.25">
      <c r="B1144" s="79"/>
      <c r="C1144" s="79"/>
      <c r="D1144" s="68"/>
      <c r="E1144" s="68"/>
      <c r="F1144" s="68"/>
      <c r="G1144" s="68"/>
      <c r="H1144" s="68"/>
      <c r="I1144" s="68"/>
      <c r="J1144" s="68"/>
      <c r="K1144" s="68"/>
      <c r="L1144" s="68"/>
      <c r="M1144" s="68"/>
      <c r="N1144" s="68"/>
      <c r="O1144" s="68"/>
      <c r="P1144" s="68"/>
      <c r="Q1144" s="68"/>
    </row>
    <row r="1145" spans="2:17" x14ac:dyDescent="0.25">
      <c r="B1145" s="80"/>
      <c r="C1145" s="80"/>
      <c r="D1145" s="69"/>
      <c r="E1145" s="69"/>
      <c r="F1145" s="69"/>
      <c r="G1145" s="69"/>
      <c r="H1145" s="69"/>
      <c r="I1145" s="69"/>
      <c r="J1145" s="69"/>
      <c r="K1145" s="69"/>
      <c r="L1145" s="69"/>
      <c r="M1145" s="69"/>
      <c r="N1145" s="69"/>
      <c r="O1145" s="69"/>
      <c r="P1145" s="69"/>
      <c r="Q1145" s="69"/>
    </row>
    <row r="1146" spans="2:17" x14ac:dyDescent="0.25">
      <c r="B1146" s="79"/>
      <c r="C1146" s="79"/>
      <c r="D1146" s="70"/>
      <c r="E1146" s="70"/>
      <c r="F1146" s="70"/>
      <c r="G1146" s="70"/>
      <c r="H1146" s="70"/>
      <c r="I1146" s="70"/>
      <c r="J1146" s="70"/>
      <c r="K1146" s="70"/>
      <c r="L1146" s="70"/>
      <c r="M1146" s="70"/>
      <c r="N1146" s="70"/>
      <c r="O1146" s="70"/>
      <c r="P1146" s="70"/>
      <c r="Q1146" s="70"/>
    </row>
    <row r="1147" spans="2:17" x14ac:dyDescent="0.25">
      <c r="B1147" s="80"/>
      <c r="C1147" s="80"/>
      <c r="D1147" s="71"/>
      <c r="E1147" s="71"/>
      <c r="F1147" s="71"/>
      <c r="G1147" s="71"/>
      <c r="H1147" s="71"/>
      <c r="I1147" s="71"/>
      <c r="J1147" s="71"/>
      <c r="K1147" s="71"/>
      <c r="L1147" s="71"/>
      <c r="M1147" s="71"/>
      <c r="N1147" s="71"/>
      <c r="O1147" s="71"/>
      <c r="P1147" s="71"/>
      <c r="Q1147" s="71"/>
    </row>
    <row r="1148" spans="2:17" x14ac:dyDescent="0.25">
      <c r="B1148" s="79"/>
      <c r="C1148" s="79"/>
      <c r="D1148" s="68"/>
      <c r="E1148" s="68"/>
      <c r="F1148" s="68"/>
      <c r="G1148" s="68"/>
      <c r="H1148" s="68"/>
      <c r="I1148" s="68"/>
      <c r="J1148" s="68"/>
      <c r="K1148" s="68"/>
      <c r="L1148" s="68"/>
      <c r="M1148" s="68"/>
      <c r="N1148" s="68"/>
      <c r="O1148" s="68"/>
      <c r="P1148" s="68"/>
      <c r="Q1148" s="68"/>
    </row>
    <row r="1149" spans="2:17" x14ac:dyDescent="0.25">
      <c r="B1149" s="80"/>
      <c r="C1149" s="80"/>
      <c r="D1149" s="69"/>
      <c r="E1149" s="69"/>
      <c r="F1149" s="69"/>
      <c r="G1149" s="69"/>
      <c r="H1149" s="69"/>
      <c r="I1149" s="69"/>
      <c r="J1149" s="69"/>
      <c r="K1149" s="69"/>
      <c r="L1149" s="69"/>
      <c r="M1149" s="69"/>
      <c r="N1149" s="69"/>
      <c r="O1149" s="69"/>
      <c r="P1149" s="69"/>
      <c r="Q1149" s="69"/>
    </row>
    <row r="1150" spans="2:17" x14ac:dyDescent="0.25">
      <c r="B1150" s="79"/>
      <c r="C1150" s="79"/>
      <c r="D1150" s="70"/>
      <c r="E1150" s="70"/>
      <c r="F1150" s="70"/>
      <c r="G1150" s="70"/>
      <c r="H1150" s="70"/>
      <c r="I1150" s="70"/>
      <c r="J1150" s="70"/>
      <c r="K1150" s="70"/>
      <c r="L1150" s="70"/>
      <c r="M1150" s="70"/>
      <c r="N1150" s="70"/>
      <c r="O1150" s="70"/>
      <c r="P1150" s="70"/>
      <c r="Q1150" s="70"/>
    </row>
    <row r="1151" spans="2:17" x14ac:dyDescent="0.25">
      <c r="B1151" s="80"/>
      <c r="C1151" s="80"/>
      <c r="D1151" s="71"/>
      <c r="E1151" s="71"/>
      <c r="F1151" s="71"/>
      <c r="G1151" s="71"/>
      <c r="H1151" s="71"/>
      <c r="I1151" s="71"/>
      <c r="J1151" s="71"/>
      <c r="K1151" s="71"/>
      <c r="L1151" s="71"/>
      <c r="M1151" s="71"/>
      <c r="N1151" s="71"/>
      <c r="O1151" s="71"/>
      <c r="P1151" s="71"/>
      <c r="Q1151" s="71"/>
    </row>
    <row r="1152" spans="2:17" x14ac:dyDescent="0.25">
      <c r="B1152" s="79"/>
      <c r="C1152" s="79"/>
      <c r="D1152" s="68"/>
      <c r="E1152" s="68"/>
      <c r="F1152" s="68"/>
      <c r="G1152" s="68"/>
      <c r="H1152" s="68"/>
      <c r="I1152" s="68"/>
      <c r="J1152" s="68"/>
      <c r="K1152" s="68"/>
      <c r="L1152" s="68"/>
      <c r="M1152" s="68"/>
      <c r="N1152" s="68"/>
      <c r="O1152" s="68"/>
      <c r="P1152" s="68"/>
      <c r="Q1152" s="68"/>
    </row>
    <row r="1153" spans="2:17" x14ac:dyDescent="0.25">
      <c r="B1153" s="80"/>
      <c r="C1153" s="80"/>
      <c r="D1153" s="69"/>
      <c r="E1153" s="69"/>
      <c r="F1153" s="69"/>
      <c r="G1153" s="69"/>
      <c r="H1153" s="69"/>
      <c r="I1153" s="69"/>
      <c r="J1153" s="69"/>
      <c r="K1153" s="69"/>
      <c r="L1153" s="69"/>
      <c r="M1153" s="69"/>
      <c r="N1153" s="69"/>
      <c r="O1153" s="69"/>
      <c r="P1153" s="69"/>
      <c r="Q1153" s="69"/>
    </row>
    <row r="1162" spans="2:17" x14ac:dyDescent="0.25">
      <c r="B1162" s="75"/>
      <c r="C1162" s="76"/>
      <c r="D1162" s="75"/>
      <c r="E1162" s="76"/>
      <c r="F1162" s="75"/>
      <c r="G1162" s="76"/>
      <c r="H1162" s="75"/>
      <c r="I1162" s="76"/>
      <c r="J1162" s="75"/>
      <c r="K1162" s="76"/>
      <c r="L1162" s="75"/>
      <c r="M1162" s="76"/>
      <c r="N1162" s="75"/>
      <c r="O1162" s="76"/>
      <c r="P1162" s="75"/>
      <c r="Q1162" s="76"/>
    </row>
    <row r="1163" spans="2:17" x14ac:dyDescent="0.25">
      <c r="B1163" s="81"/>
      <c r="C1163" s="82"/>
      <c r="D1163" s="72"/>
      <c r="E1163" s="72"/>
      <c r="F1163" s="72"/>
      <c r="G1163" s="72"/>
      <c r="H1163" s="72"/>
      <c r="I1163" s="72"/>
      <c r="J1163" s="72"/>
      <c r="K1163" s="72"/>
      <c r="L1163" s="72"/>
      <c r="M1163" s="72"/>
      <c r="N1163" s="72"/>
      <c r="O1163" s="72"/>
      <c r="P1163" s="72"/>
      <c r="Q1163" s="72"/>
    </row>
    <row r="1164" spans="2:17" x14ac:dyDescent="0.25">
      <c r="B1164" s="73"/>
      <c r="C1164" s="73"/>
      <c r="D1164" s="74"/>
      <c r="E1164" s="74"/>
      <c r="F1164" s="74"/>
      <c r="G1164" s="74"/>
      <c r="H1164" s="74"/>
      <c r="I1164" s="74"/>
      <c r="J1164" s="74"/>
      <c r="K1164" s="74"/>
      <c r="L1164" s="74"/>
      <c r="M1164" s="74"/>
      <c r="N1164" s="74"/>
      <c r="O1164" s="74"/>
      <c r="P1164" s="74"/>
      <c r="Q1164" s="74"/>
    </row>
    <row r="1165" spans="2:17" x14ac:dyDescent="0.25">
      <c r="B1165" s="79"/>
      <c r="C1165" s="79"/>
      <c r="D1165" s="70"/>
      <c r="E1165" s="70"/>
      <c r="F1165" s="70"/>
      <c r="G1165" s="70"/>
      <c r="H1165" s="70"/>
      <c r="I1165" s="70"/>
      <c r="J1165" s="70"/>
      <c r="K1165" s="70"/>
      <c r="L1165" s="70"/>
      <c r="M1165" s="70"/>
      <c r="N1165" s="70"/>
      <c r="O1165" s="70"/>
      <c r="P1165" s="70"/>
      <c r="Q1165" s="70"/>
    </row>
    <row r="1166" spans="2:17" x14ac:dyDescent="0.25">
      <c r="B1166" s="80"/>
      <c r="C1166" s="80"/>
      <c r="D1166" s="71"/>
      <c r="E1166" s="71"/>
      <c r="F1166" s="71"/>
      <c r="G1166" s="71"/>
      <c r="H1166" s="71"/>
      <c r="I1166" s="71"/>
      <c r="J1166" s="71"/>
      <c r="K1166" s="71"/>
      <c r="L1166" s="71"/>
      <c r="M1166" s="71"/>
      <c r="N1166" s="71"/>
      <c r="O1166" s="71"/>
      <c r="P1166" s="71"/>
      <c r="Q1166" s="71"/>
    </row>
    <row r="1167" spans="2:17" x14ac:dyDescent="0.25">
      <c r="B1167" s="79"/>
      <c r="C1167" s="79"/>
      <c r="D1167" s="68"/>
      <c r="E1167" s="68"/>
      <c r="F1167" s="68"/>
      <c r="G1167" s="68"/>
      <c r="H1167" s="68"/>
      <c r="I1167" s="68"/>
      <c r="J1167" s="68"/>
      <c r="K1167" s="68"/>
      <c r="L1167" s="68"/>
      <c r="M1167" s="68"/>
      <c r="N1167" s="68"/>
      <c r="O1167" s="68"/>
      <c r="P1167" s="68"/>
      <c r="Q1167" s="68"/>
    </row>
    <row r="1168" spans="2:17" x14ac:dyDescent="0.25">
      <c r="B1168" s="80"/>
      <c r="C1168" s="80"/>
      <c r="D1168" s="69"/>
      <c r="E1168" s="69"/>
      <c r="F1168" s="69"/>
      <c r="G1168" s="69"/>
      <c r="H1168" s="69"/>
      <c r="I1168" s="69"/>
      <c r="J1168" s="69"/>
      <c r="K1168" s="69"/>
      <c r="L1168" s="69"/>
      <c r="M1168" s="69"/>
      <c r="N1168" s="69"/>
      <c r="O1168" s="69"/>
      <c r="P1168" s="69"/>
      <c r="Q1168" s="69"/>
    </row>
    <row r="1169" spans="2:17" x14ac:dyDescent="0.25">
      <c r="B1169" s="79"/>
      <c r="C1169" s="79"/>
      <c r="D1169" s="70"/>
      <c r="E1169" s="70"/>
      <c r="F1169" s="70"/>
      <c r="G1169" s="70"/>
      <c r="H1169" s="70"/>
      <c r="I1169" s="70"/>
      <c r="J1169" s="70"/>
      <c r="K1169" s="70"/>
      <c r="L1169" s="70"/>
      <c r="M1169" s="70"/>
      <c r="N1169" s="70"/>
      <c r="O1169" s="70"/>
      <c r="P1169" s="70"/>
      <c r="Q1169" s="70"/>
    </row>
    <row r="1170" spans="2:17" x14ac:dyDescent="0.25">
      <c r="B1170" s="80"/>
      <c r="C1170" s="80"/>
      <c r="D1170" s="71"/>
      <c r="E1170" s="71"/>
      <c r="F1170" s="71"/>
      <c r="G1170" s="71"/>
      <c r="H1170" s="71"/>
      <c r="I1170" s="71"/>
      <c r="J1170" s="71"/>
      <c r="K1170" s="71"/>
      <c r="L1170" s="71"/>
      <c r="M1170" s="71"/>
      <c r="N1170" s="71"/>
      <c r="O1170" s="71"/>
      <c r="P1170" s="71"/>
      <c r="Q1170" s="71"/>
    </row>
    <row r="1171" spans="2:17" x14ac:dyDescent="0.25">
      <c r="B1171" s="79"/>
      <c r="C1171" s="79"/>
      <c r="D1171" s="68"/>
      <c r="E1171" s="68"/>
      <c r="F1171" s="68"/>
      <c r="G1171" s="68"/>
      <c r="H1171" s="68"/>
      <c r="I1171" s="68"/>
      <c r="J1171" s="68"/>
      <c r="K1171" s="68"/>
      <c r="L1171" s="68"/>
      <c r="M1171" s="68"/>
      <c r="N1171" s="68"/>
      <c r="O1171" s="68"/>
      <c r="P1171" s="68"/>
      <c r="Q1171" s="68"/>
    </row>
    <row r="1172" spans="2:17" x14ac:dyDescent="0.25">
      <c r="B1172" s="80"/>
      <c r="C1172" s="80"/>
      <c r="D1172" s="69"/>
      <c r="E1172" s="69"/>
      <c r="F1172" s="69"/>
      <c r="G1172" s="69"/>
      <c r="H1172" s="69"/>
      <c r="I1172" s="69"/>
      <c r="J1172" s="69"/>
      <c r="K1172" s="69"/>
      <c r="L1172" s="69"/>
      <c r="M1172" s="69"/>
      <c r="N1172" s="69"/>
      <c r="O1172" s="69"/>
      <c r="P1172" s="69"/>
      <c r="Q1172" s="69"/>
    </row>
    <row r="1173" spans="2:17" x14ac:dyDescent="0.25">
      <c r="B1173" s="79"/>
      <c r="C1173" s="79"/>
      <c r="D1173" s="70"/>
      <c r="E1173" s="70"/>
      <c r="F1173" s="70"/>
      <c r="G1173" s="70"/>
      <c r="H1173" s="70"/>
      <c r="I1173" s="70"/>
      <c r="J1173" s="70"/>
      <c r="K1173" s="70"/>
      <c r="L1173" s="70"/>
      <c r="M1173" s="70"/>
      <c r="N1173" s="70"/>
      <c r="O1173" s="70"/>
      <c r="P1173" s="70"/>
      <c r="Q1173" s="70"/>
    </row>
    <row r="1174" spans="2:17" x14ac:dyDescent="0.25">
      <c r="B1174" s="80"/>
      <c r="C1174" s="80"/>
      <c r="D1174" s="71"/>
      <c r="E1174" s="71"/>
      <c r="F1174" s="71"/>
      <c r="G1174" s="71"/>
      <c r="H1174" s="71"/>
      <c r="I1174" s="71"/>
      <c r="J1174" s="71"/>
      <c r="K1174" s="71"/>
      <c r="L1174" s="71"/>
      <c r="M1174" s="71"/>
      <c r="N1174" s="71"/>
      <c r="O1174" s="71"/>
      <c r="P1174" s="71"/>
      <c r="Q1174" s="71"/>
    </row>
    <row r="1175" spans="2:17" x14ac:dyDescent="0.25">
      <c r="B1175" s="79"/>
      <c r="C1175" s="79"/>
      <c r="D1175" s="68"/>
      <c r="E1175" s="68"/>
      <c r="F1175" s="68"/>
      <c r="G1175" s="68"/>
      <c r="H1175" s="68"/>
      <c r="I1175" s="68"/>
      <c r="J1175" s="68"/>
      <c r="K1175" s="68"/>
      <c r="L1175" s="68"/>
      <c r="M1175" s="68"/>
      <c r="N1175" s="68"/>
      <c r="O1175" s="68"/>
      <c r="P1175" s="68"/>
      <c r="Q1175" s="68"/>
    </row>
    <row r="1176" spans="2:17" x14ac:dyDescent="0.25">
      <c r="B1176" s="80"/>
      <c r="C1176" s="80"/>
      <c r="D1176" s="69"/>
      <c r="E1176" s="69"/>
      <c r="F1176" s="69"/>
      <c r="G1176" s="69"/>
      <c r="H1176" s="69"/>
      <c r="I1176" s="69"/>
      <c r="J1176" s="69"/>
      <c r="K1176" s="69"/>
      <c r="L1176" s="69"/>
      <c r="M1176" s="69"/>
      <c r="N1176" s="69"/>
      <c r="O1176" s="69"/>
      <c r="P1176" s="69"/>
      <c r="Q1176" s="69"/>
    </row>
    <row r="1177" spans="2:17" x14ac:dyDescent="0.25">
      <c r="B1177" s="79"/>
      <c r="C1177" s="79"/>
      <c r="D1177" s="70"/>
      <c r="E1177" s="70"/>
      <c r="F1177" s="70"/>
      <c r="G1177" s="70"/>
      <c r="H1177" s="70"/>
      <c r="I1177" s="70"/>
      <c r="J1177" s="70"/>
      <c r="K1177" s="70"/>
      <c r="L1177" s="70"/>
      <c r="M1177" s="70"/>
      <c r="N1177" s="70"/>
      <c r="O1177" s="70"/>
      <c r="P1177" s="70"/>
      <c r="Q1177" s="70"/>
    </row>
    <row r="1178" spans="2:17" x14ac:dyDescent="0.25">
      <c r="B1178" s="80"/>
      <c r="C1178" s="80"/>
      <c r="D1178" s="71"/>
      <c r="E1178" s="71"/>
      <c r="F1178" s="71"/>
      <c r="G1178" s="71"/>
      <c r="H1178" s="71"/>
      <c r="I1178" s="71"/>
      <c r="J1178" s="71"/>
      <c r="K1178" s="71"/>
      <c r="L1178" s="71"/>
      <c r="M1178" s="71"/>
      <c r="N1178" s="71"/>
      <c r="O1178" s="71"/>
      <c r="P1178" s="71"/>
      <c r="Q1178" s="71"/>
    </row>
    <row r="1179" spans="2:17" x14ac:dyDescent="0.25">
      <c r="B1179" s="79"/>
      <c r="C1179" s="79"/>
      <c r="D1179" s="68"/>
      <c r="E1179" s="68"/>
      <c r="F1179" s="68"/>
      <c r="G1179" s="68"/>
      <c r="H1179" s="68"/>
      <c r="I1179" s="68"/>
      <c r="J1179" s="68"/>
      <c r="K1179" s="68"/>
      <c r="L1179" s="68"/>
      <c r="M1179" s="68"/>
      <c r="N1179" s="68"/>
      <c r="O1179" s="68"/>
      <c r="P1179" s="68"/>
      <c r="Q1179" s="68"/>
    </row>
    <row r="1180" spans="2:17" x14ac:dyDescent="0.25">
      <c r="B1180" s="80"/>
      <c r="C1180" s="80"/>
      <c r="D1180" s="69"/>
      <c r="E1180" s="69"/>
      <c r="F1180" s="69"/>
      <c r="G1180" s="69"/>
      <c r="H1180" s="69"/>
      <c r="I1180" s="69"/>
      <c r="J1180" s="69"/>
      <c r="K1180" s="69"/>
      <c r="L1180" s="69"/>
      <c r="M1180" s="69"/>
      <c r="N1180" s="69"/>
      <c r="O1180" s="69"/>
      <c r="P1180" s="69"/>
      <c r="Q1180" s="69"/>
    </row>
    <row r="1189" spans="2:17" x14ac:dyDescent="0.25">
      <c r="B1189" s="75"/>
      <c r="C1189" s="76"/>
      <c r="D1189" s="75"/>
      <c r="E1189" s="76"/>
      <c r="F1189" s="75"/>
      <c r="G1189" s="76"/>
      <c r="H1189" s="75"/>
      <c r="I1189" s="76"/>
      <c r="J1189" s="75"/>
      <c r="K1189" s="76"/>
      <c r="L1189" s="75"/>
      <c r="M1189" s="76"/>
      <c r="N1189" s="75"/>
      <c r="O1189" s="76"/>
      <c r="P1189" s="75"/>
      <c r="Q1189" s="76"/>
    </row>
    <row r="1190" spans="2:17" x14ac:dyDescent="0.25">
      <c r="B1190" s="81"/>
      <c r="C1190" s="82"/>
      <c r="D1190" s="72"/>
      <c r="E1190" s="72"/>
      <c r="F1190" s="72"/>
      <c r="G1190" s="72"/>
      <c r="H1190" s="72"/>
      <c r="I1190" s="72"/>
      <c r="J1190" s="72"/>
      <c r="K1190" s="72"/>
      <c r="L1190" s="72"/>
      <c r="M1190" s="72"/>
      <c r="N1190" s="72"/>
      <c r="O1190" s="72"/>
      <c r="P1190" s="72"/>
      <c r="Q1190" s="72"/>
    </row>
    <row r="1191" spans="2:17" x14ac:dyDescent="0.25">
      <c r="B1191" s="73"/>
      <c r="C1191" s="73"/>
      <c r="D1191" s="74"/>
      <c r="E1191" s="74"/>
      <c r="F1191" s="74"/>
      <c r="G1191" s="74"/>
      <c r="H1191" s="74"/>
      <c r="I1191" s="74"/>
      <c r="J1191" s="74"/>
      <c r="K1191" s="74"/>
      <c r="L1191" s="74"/>
      <c r="M1191" s="74"/>
      <c r="N1191" s="74"/>
      <c r="O1191" s="74"/>
      <c r="P1191" s="74"/>
      <c r="Q1191" s="74"/>
    </row>
    <row r="1192" spans="2:17" x14ac:dyDescent="0.25">
      <c r="B1192" s="79"/>
      <c r="C1192" s="79"/>
      <c r="D1192" s="70"/>
      <c r="E1192" s="70"/>
      <c r="F1192" s="70"/>
      <c r="G1192" s="70"/>
      <c r="H1192" s="70"/>
      <c r="I1192" s="70"/>
      <c r="J1192" s="70"/>
      <c r="K1192" s="70"/>
      <c r="L1192" s="70"/>
      <c r="M1192" s="70"/>
      <c r="N1192" s="70"/>
      <c r="O1192" s="70"/>
      <c r="P1192" s="70"/>
      <c r="Q1192" s="70"/>
    </row>
    <row r="1193" spans="2:17" x14ac:dyDescent="0.25">
      <c r="B1193" s="80"/>
      <c r="C1193" s="80"/>
      <c r="D1193" s="71"/>
      <c r="E1193" s="71"/>
      <c r="F1193" s="71"/>
      <c r="G1193" s="71"/>
      <c r="H1193" s="71"/>
      <c r="I1193" s="71"/>
      <c r="J1193" s="71"/>
      <c r="K1193" s="71"/>
      <c r="L1193" s="71"/>
      <c r="M1193" s="71"/>
      <c r="N1193" s="71"/>
      <c r="O1193" s="71"/>
      <c r="P1193" s="71"/>
      <c r="Q1193" s="71"/>
    </row>
    <row r="1194" spans="2:17" x14ac:dyDescent="0.25">
      <c r="B1194" s="79"/>
      <c r="C1194" s="79"/>
      <c r="D1194" s="68"/>
      <c r="E1194" s="68"/>
      <c r="F1194" s="68"/>
      <c r="G1194" s="68"/>
      <c r="H1194" s="68"/>
      <c r="I1194" s="68"/>
      <c r="J1194" s="68"/>
      <c r="K1194" s="68"/>
      <c r="L1194" s="68"/>
      <c r="M1194" s="68"/>
      <c r="N1194" s="68"/>
      <c r="O1194" s="68"/>
      <c r="P1194" s="68"/>
      <c r="Q1194" s="68"/>
    </row>
    <row r="1195" spans="2:17" x14ac:dyDescent="0.25">
      <c r="B1195" s="80"/>
      <c r="C1195" s="80"/>
      <c r="D1195" s="69"/>
      <c r="E1195" s="69"/>
      <c r="F1195" s="69"/>
      <c r="G1195" s="69"/>
      <c r="H1195" s="69"/>
      <c r="I1195" s="69"/>
      <c r="J1195" s="69"/>
      <c r="K1195" s="69"/>
      <c r="L1195" s="69"/>
      <c r="M1195" s="69"/>
      <c r="N1195" s="69"/>
      <c r="O1195" s="69"/>
      <c r="P1195" s="69"/>
      <c r="Q1195" s="69"/>
    </row>
    <row r="1196" spans="2:17" x14ac:dyDescent="0.25">
      <c r="B1196" s="79"/>
      <c r="C1196" s="79"/>
      <c r="D1196" s="70"/>
      <c r="E1196" s="70"/>
      <c r="F1196" s="70"/>
      <c r="G1196" s="70"/>
      <c r="H1196" s="70"/>
      <c r="I1196" s="70"/>
      <c r="J1196" s="70"/>
      <c r="K1196" s="70"/>
      <c r="L1196" s="70"/>
      <c r="M1196" s="70"/>
      <c r="N1196" s="70"/>
      <c r="O1196" s="70"/>
      <c r="P1196" s="70"/>
      <c r="Q1196" s="70"/>
    </row>
    <row r="1197" spans="2:17" x14ac:dyDescent="0.25">
      <c r="B1197" s="80"/>
      <c r="C1197" s="80"/>
      <c r="D1197" s="71"/>
      <c r="E1197" s="71"/>
      <c r="F1197" s="71"/>
      <c r="G1197" s="71"/>
      <c r="H1197" s="71"/>
      <c r="I1197" s="71"/>
      <c r="J1197" s="71"/>
      <c r="K1197" s="71"/>
      <c r="L1197" s="71"/>
      <c r="M1197" s="71"/>
      <c r="N1197" s="71"/>
      <c r="O1197" s="71"/>
      <c r="P1197" s="71"/>
      <c r="Q1197" s="71"/>
    </row>
    <row r="1198" spans="2:17" x14ac:dyDescent="0.25">
      <c r="B1198" s="79"/>
      <c r="C1198" s="79"/>
      <c r="D1198" s="68"/>
      <c r="E1198" s="68"/>
      <c r="F1198" s="68"/>
      <c r="G1198" s="68"/>
      <c r="H1198" s="68"/>
      <c r="I1198" s="68"/>
      <c r="J1198" s="68"/>
      <c r="K1198" s="68"/>
      <c r="L1198" s="68"/>
      <c r="M1198" s="68"/>
      <c r="N1198" s="68"/>
      <c r="O1198" s="68"/>
      <c r="P1198" s="68"/>
      <c r="Q1198" s="68"/>
    </row>
    <row r="1199" spans="2:17" x14ac:dyDescent="0.25">
      <c r="B1199" s="80"/>
      <c r="C1199" s="80"/>
      <c r="D1199" s="69"/>
      <c r="E1199" s="69"/>
      <c r="F1199" s="69"/>
      <c r="G1199" s="69"/>
      <c r="H1199" s="69"/>
      <c r="I1199" s="69"/>
      <c r="J1199" s="69"/>
      <c r="K1199" s="69"/>
      <c r="L1199" s="69"/>
      <c r="M1199" s="69"/>
      <c r="N1199" s="69"/>
      <c r="O1199" s="69"/>
      <c r="P1199" s="69"/>
      <c r="Q1199" s="69"/>
    </row>
    <row r="1200" spans="2:17" x14ac:dyDescent="0.25">
      <c r="B1200" s="79"/>
      <c r="C1200" s="79"/>
      <c r="D1200" s="70"/>
      <c r="E1200" s="70"/>
      <c r="F1200" s="70"/>
      <c r="G1200" s="70"/>
      <c r="H1200" s="70"/>
      <c r="I1200" s="70"/>
      <c r="J1200" s="70"/>
      <c r="K1200" s="70"/>
      <c r="L1200" s="70"/>
      <c r="M1200" s="70"/>
      <c r="N1200" s="70"/>
      <c r="O1200" s="70"/>
      <c r="P1200" s="70"/>
      <c r="Q1200" s="70"/>
    </row>
    <row r="1201" spans="2:17" x14ac:dyDescent="0.25">
      <c r="B1201" s="80"/>
      <c r="C1201" s="80"/>
      <c r="D1201" s="71"/>
      <c r="E1201" s="71"/>
      <c r="F1201" s="71"/>
      <c r="G1201" s="71"/>
      <c r="H1201" s="71"/>
      <c r="I1201" s="71"/>
      <c r="J1201" s="71"/>
      <c r="K1201" s="71"/>
      <c r="L1201" s="71"/>
      <c r="M1201" s="71"/>
      <c r="N1201" s="71"/>
      <c r="O1201" s="71"/>
      <c r="P1201" s="71"/>
      <c r="Q1201" s="71"/>
    </row>
    <row r="1202" spans="2:17" x14ac:dyDescent="0.25">
      <c r="B1202" s="79"/>
      <c r="C1202" s="79"/>
      <c r="D1202" s="68"/>
      <c r="E1202" s="68"/>
      <c r="F1202" s="68"/>
      <c r="G1202" s="68"/>
      <c r="H1202" s="68"/>
      <c r="I1202" s="68"/>
      <c r="J1202" s="68"/>
      <c r="K1202" s="68"/>
      <c r="L1202" s="68"/>
      <c r="M1202" s="68"/>
      <c r="N1202" s="68"/>
      <c r="O1202" s="68"/>
      <c r="P1202" s="68"/>
      <c r="Q1202" s="68"/>
    </row>
    <row r="1203" spans="2:17" x14ac:dyDescent="0.25">
      <c r="B1203" s="80"/>
      <c r="C1203" s="80"/>
      <c r="D1203" s="69"/>
      <c r="E1203" s="69"/>
      <c r="F1203" s="69"/>
      <c r="G1203" s="69"/>
      <c r="H1203" s="69"/>
      <c r="I1203" s="69"/>
      <c r="J1203" s="69"/>
      <c r="K1203" s="69"/>
      <c r="L1203" s="69"/>
      <c r="M1203" s="69"/>
      <c r="N1203" s="69"/>
      <c r="O1203" s="69"/>
      <c r="P1203" s="69"/>
      <c r="Q1203" s="69"/>
    </row>
    <row r="1204" spans="2:17" x14ac:dyDescent="0.25">
      <c r="B1204" s="79"/>
      <c r="C1204" s="79"/>
      <c r="D1204" s="70"/>
      <c r="E1204" s="70"/>
      <c r="F1204" s="70"/>
      <c r="G1204" s="70"/>
      <c r="H1204" s="70"/>
      <c r="I1204" s="70"/>
      <c r="J1204" s="70"/>
      <c r="K1204" s="70"/>
      <c r="L1204" s="70"/>
      <c r="M1204" s="70"/>
      <c r="N1204" s="70"/>
      <c r="O1204" s="70"/>
      <c r="P1204" s="70"/>
      <c r="Q1204" s="70"/>
    </row>
    <row r="1205" spans="2:17" x14ac:dyDescent="0.25">
      <c r="B1205" s="80"/>
      <c r="C1205" s="80"/>
      <c r="D1205" s="71"/>
      <c r="E1205" s="71"/>
      <c r="F1205" s="71"/>
      <c r="G1205" s="71"/>
      <c r="H1205" s="71"/>
      <c r="I1205" s="71"/>
      <c r="J1205" s="71"/>
      <c r="K1205" s="71"/>
      <c r="L1205" s="71"/>
      <c r="M1205" s="71"/>
      <c r="N1205" s="71"/>
      <c r="O1205" s="71"/>
      <c r="P1205" s="71"/>
      <c r="Q1205" s="71"/>
    </row>
    <row r="1206" spans="2:17" x14ac:dyDescent="0.25">
      <c r="B1206" s="79"/>
      <c r="C1206" s="79"/>
      <c r="D1206" s="68"/>
      <c r="E1206" s="68"/>
      <c r="F1206" s="68"/>
      <c r="G1206" s="68"/>
      <c r="H1206" s="68"/>
      <c r="I1206" s="68"/>
      <c r="J1206" s="68"/>
      <c r="K1206" s="68"/>
      <c r="L1206" s="68"/>
      <c r="M1206" s="68"/>
      <c r="N1206" s="68"/>
      <c r="O1206" s="68"/>
      <c r="P1206" s="68"/>
      <c r="Q1206" s="68"/>
    </row>
    <row r="1207" spans="2:17" x14ac:dyDescent="0.25">
      <c r="B1207" s="80"/>
      <c r="C1207" s="80"/>
      <c r="D1207" s="69"/>
      <c r="E1207" s="69"/>
      <c r="F1207" s="69"/>
      <c r="G1207" s="69"/>
      <c r="H1207" s="69"/>
      <c r="I1207" s="69"/>
      <c r="J1207" s="69"/>
      <c r="K1207" s="69"/>
      <c r="L1207" s="69"/>
      <c r="M1207" s="69"/>
      <c r="N1207" s="69"/>
      <c r="O1207" s="69"/>
      <c r="P1207" s="69"/>
      <c r="Q1207" s="69"/>
    </row>
    <row r="1216" spans="2:17" x14ac:dyDescent="0.25">
      <c r="B1216" s="75"/>
      <c r="C1216" s="76"/>
      <c r="D1216" s="75"/>
      <c r="E1216" s="76"/>
      <c r="F1216" s="75"/>
      <c r="G1216" s="76"/>
      <c r="H1216" s="75"/>
      <c r="I1216" s="76"/>
      <c r="J1216" s="75"/>
      <c r="K1216" s="76"/>
      <c r="L1216" s="75"/>
      <c r="M1216" s="76"/>
      <c r="N1216" s="75"/>
      <c r="O1216" s="76"/>
      <c r="P1216" s="75"/>
      <c r="Q1216" s="76"/>
    </row>
    <row r="1217" spans="2:17" x14ac:dyDescent="0.25">
      <c r="B1217" s="81"/>
      <c r="C1217" s="82"/>
      <c r="D1217" s="72"/>
      <c r="E1217" s="72"/>
      <c r="F1217" s="72"/>
      <c r="G1217" s="72"/>
      <c r="H1217" s="72"/>
      <c r="I1217" s="72"/>
      <c r="J1217" s="72"/>
      <c r="K1217" s="72"/>
      <c r="L1217" s="72"/>
      <c r="M1217" s="72"/>
      <c r="N1217" s="72"/>
      <c r="O1217" s="72"/>
      <c r="P1217" s="72"/>
      <c r="Q1217" s="72"/>
    </row>
    <row r="1218" spans="2:17" x14ac:dyDescent="0.25">
      <c r="B1218" s="73"/>
      <c r="C1218" s="73"/>
      <c r="D1218" s="74"/>
      <c r="E1218" s="74"/>
      <c r="F1218" s="74"/>
      <c r="G1218" s="74"/>
      <c r="H1218" s="74"/>
      <c r="I1218" s="74"/>
      <c r="J1218" s="74"/>
      <c r="K1218" s="74"/>
      <c r="L1218" s="74"/>
      <c r="M1218" s="74"/>
      <c r="N1218" s="74"/>
      <c r="O1218" s="74"/>
      <c r="P1218" s="74"/>
      <c r="Q1218" s="74"/>
    </row>
    <row r="1219" spans="2:17" x14ac:dyDescent="0.25">
      <c r="B1219" s="79"/>
      <c r="C1219" s="79"/>
      <c r="D1219" s="70"/>
      <c r="E1219" s="70"/>
      <c r="F1219" s="70"/>
      <c r="G1219" s="70"/>
      <c r="H1219" s="70"/>
      <c r="I1219" s="70"/>
      <c r="J1219" s="70"/>
      <c r="K1219" s="70"/>
      <c r="L1219" s="70"/>
      <c r="M1219" s="70"/>
      <c r="N1219" s="70"/>
      <c r="O1219" s="70"/>
      <c r="P1219" s="70"/>
      <c r="Q1219" s="70"/>
    </row>
    <row r="1220" spans="2:17" x14ac:dyDescent="0.25">
      <c r="B1220" s="80"/>
      <c r="C1220" s="80"/>
      <c r="D1220" s="71"/>
      <c r="E1220" s="71"/>
      <c r="F1220" s="71"/>
      <c r="G1220" s="71"/>
      <c r="H1220" s="71"/>
      <c r="I1220" s="71"/>
      <c r="J1220" s="71"/>
      <c r="K1220" s="71"/>
      <c r="L1220" s="71"/>
      <c r="M1220" s="71"/>
      <c r="N1220" s="71"/>
      <c r="O1220" s="71"/>
      <c r="P1220" s="71"/>
      <c r="Q1220" s="71"/>
    </row>
    <row r="1221" spans="2:17" x14ac:dyDescent="0.25">
      <c r="B1221" s="79"/>
      <c r="C1221" s="79"/>
      <c r="D1221" s="68"/>
      <c r="E1221" s="68"/>
      <c r="F1221" s="68"/>
      <c r="G1221" s="68"/>
      <c r="H1221" s="68"/>
      <c r="I1221" s="68"/>
      <c r="J1221" s="68"/>
      <c r="K1221" s="68"/>
      <c r="L1221" s="68"/>
      <c r="M1221" s="68"/>
      <c r="N1221" s="68"/>
      <c r="O1221" s="68"/>
      <c r="P1221" s="68"/>
      <c r="Q1221" s="68"/>
    </row>
    <row r="1222" spans="2:17" x14ac:dyDescent="0.25">
      <c r="B1222" s="80"/>
      <c r="C1222" s="80"/>
      <c r="D1222" s="69"/>
      <c r="E1222" s="69"/>
      <c r="F1222" s="69"/>
      <c r="G1222" s="69"/>
      <c r="H1222" s="69"/>
      <c r="I1222" s="69"/>
      <c r="J1222" s="69"/>
      <c r="K1222" s="69"/>
      <c r="L1222" s="69"/>
      <c r="M1222" s="69"/>
      <c r="N1222" s="69"/>
      <c r="O1222" s="69"/>
      <c r="P1222" s="69"/>
      <c r="Q1222" s="69"/>
    </row>
    <row r="1223" spans="2:17" x14ac:dyDescent="0.25">
      <c r="B1223" s="79"/>
      <c r="C1223" s="79"/>
      <c r="D1223" s="70"/>
      <c r="E1223" s="70"/>
      <c r="F1223" s="70"/>
      <c r="G1223" s="70"/>
      <c r="H1223" s="70"/>
      <c r="I1223" s="70"/>
      <c r="J1223" s="70"/>
      <c r="K1223" s="70"/>
      <c r="L1223" s="70"/>
      <c r="M1223" s="70"/>
      <c r="N1223" s="70"/>
      <c r="O1223" s="70"/>
      <c r="P1223" s="70"/>
      <c r="Q1223" s="70"/>
    </row>
    <row r="1224" spans="2:17" x14ac:dyDescent="0.25">
      <c r="B1224" s="80"/>
      <c r="C1224" s="80"/>
      <c r="D1224" s="71"/>
      <c r="E1224" s="71"/>
      <c r="F1224" s="71"/>
      <c r="G1224" s="71"/>
      <c r="H1224" s="71"/>
      <c r="I1224" s="71"/>
      <c r="J1224" s="71"/>
      <c r="K1224" s="71"/>
      <c r="L1224" s="71"/>
      <c r="M1224" s="71"/>
      <c r="N1224" s="71"/>
      <c r="O1224" s="71"/>
      <c r="P1224" s="71"/>
      <c r="Q1224" s="71"/>
    </row>
    <row r="1225" spans="2:17" x14ac:dyDescent="0.25">
      <c r="B1225" s="79"/>
      <c r="C1225" s="79"/>
      <c r="D1225" s="68"/>
      <c r="E1225" s="68"/>
      <c r="F1225" s="68"/>
      <c r="G1225" s="68"/>
      <c r="H1225" s="68"/>
      <c r="I1225" s="68"/>
      <c r="J1225" s="68"/>
      <c r="K1225" s="68"/>
      <c r="L1225" s="68"/>
      <c r="M1225" s="68"/>
      <c r="N1225" s="68"/>
      <c r="O1225" s="68"/>
      <c r="P1225" s="68"/>
      <c r="Q1225" s="68"/>
    </row>
    <row r="1226" spans="2:17" x14ac:dyDescent="0.25">
      <c r="B1226" s="80"/>
      <c r="C1226" s="80"/>
      <c r="D1226" s="69"/>
      <c r="E1226" s="69"/>
      <c r="F1226" s="69"/>
      <c r="G1226" s="69"/>
      <c r="H1226" s="69"/>
      <c r="I1226" s="69"/>
      <c r="J1226" s="69"/>
      <c r="K1226" s="69"/>
      <c r="L1226" s="69"/>
      <c r="M1226" s="69"/>
      <c r="N1226" s="69"/>
      <c r="O1226" s="69"/>
      <c r="P1226" s="69"/>
      <c r="Q1226" s="69"/>
    </row>
    <row r="1227" spans="2:17" x14ac:dyDescent="0.25">
      <c r="B1227" s="79"/>
      <c r="C1227" s="79"/>
      <c r="D1227" s="70"/>
      <c r="E1227" s="70"/>
      <c r="F1227" s="70"/>
      <c r="G1227" s="70"/>
      <c r="H1227" s="70"/>
      <c r="I1227" s="70"/>
      <c r="J1227" s="70"/>
      <c r="K1227" s="70"/>
      <c r="L1227" s="70"/>
      <c r="M1227" s="70"/>
      <c r="N1227" s="70"/>
      <c r="O1227" s="70"/>
      <c r="P1227" s="70"/>
      <c r="Q1227" s="70"/>
    </row>
    <row r="1228" spans="2:17" x14ac:dyDescent="0.25">
      <c r="B1228" s="80"/>
      <c r="C1228" s="80"/>
      <c r="D1228" s="71"/>
      <c r="E1228" s="71"/>
      <c r="F1228" s="71"/>
      <c r="G1228" s="71"/>
      <c r="H1228" s="71"/>
      <c r="I1228" s="71"/>
      <c r="J1228" s="71"/>
      <c r="K1228" s="71"/>
      <c r="L1228" s="71"/>
      <c r="M1228" s="71"/>
      <c r="N1228" s="71"/>
      <c r="O1228" s="71"/>
      <c r="P1228" s="71"/>
      <c r="Q1228" s="71"/>
    </row>
    <row r="1229" spans="2:17" x14ac:dyDescent="0.25">
      <c r="B1229" s="79"/>
      <c r="C1229" s="79"/>
      <c r="D1229" s="68"/>
      <c r="E1229" s="68"/>
      <c r="F1229" s="68"/>
      <c r="G1229" s="68"/>
      <c r="H1229" s="68"/>
      <c r="I1229" s="68"/>
      <c r="J1229" s="68"/>
      <c r="K1229" s="68"/>
      <c r="L1229" s="68"/>
      <c r="M1229" s="68"/>
      <c r="N1229" s="68"/>
      <c r="O1229" s="68"/>
      <c r="P1229" s="68"/>
      <c r="Q1229" s="68"/>
    </row>
    <row r="1230" spans="2:17" x14ac:dyDescent="0.25">
      <c r="B1230" s="80"/>
      <c r="C1230" s="80"/>
      <c r="D1230" s="69"/>
      <c r="E1230" s="69"/>
      <c r="F1230" s="69"/>
      <c r="G1230" s="69"/>
      <c r="H1230" s="69"/>
      <c r="I1230" s="69"/>
      <c r="J1230" s="69"/>
      <c r="K1230" s="69"/>
      <c r="L1230" s="69"/>
      <c r="M1230" s="69"/>
      <c r="N1230" s="69"/>
      <c r="O1230" s="69"/>
      <c r="P1230" s="69"/>
      <c r="Q1230" s="69"/>
    </row>
    <row r="1231" spans="2:17" x14ac:dyDescent="0.25">
      <c r="B1231" s="79"/>
      <c r="C1231" s="79"/>
      <c r="D1231" s="70"/>
      <c r="E1231" s="70"/>
      <c r="F1231" s="70"/>
      <c r="G1231" s="70"/>
      <c r="H1231" s="70"/>
      <c r="I1231" s="70"/>
      <c r="J1231" s="70"/>
      <c r="K1231" s="70"/>
      <c r="L1231" s="70"/>
      <c r="M1231" s="70"/>
      <c r="N1231" s="70"/>
      <c r="O1231" s="70"/>
      <c r="P1231" s="70"/>
      <c r="Q1231" s="70"/>
    </row>
    <row r="1232" spans="2:17" x14ac:dyDescent="0.25">
      <c r="B1232" s="80"/>
      <c r="C1232" s="80"/>
      <c r="D1232" s="71"/>
      <c r="E1232" s="71"/>
      <c r="F1232" s="71"/>
      <c r="G1232" s="71"/>
      <c r="H1232" s="71"/>
      <c r="I1232" s="71"/>
      <c r="J1232" s="71"/>
      <c r="K1232" s="71"/>
      <c r="L1232" s="71"/>
      <c r="M1232" s="71"/>
      <c r="N1232" s="71"/>
      <c r="O1232" s="71"/>
      <c r="P1232" s="71"/>
      <c r="Q1232" s="71"/>
    </row>
    <row r="1233" spans="2:17" x14ac:dyDescent="0.25">
      <c r="B1233" s="79"/>
      <c r="C1233" s="79"/>
      <c r="D1233" s="68"/>
      <c r="E1233" s="68"/>
      <c r="F1233" s="68"/>
      <c r="G1233" s="68"/>
      <c r="H1233" s="68"/>
      <c r="I1233" s="68"/>
      <c r="J1233" s="68"/>
      <c r="K1233" s="68"/>
      <c r="L1233" s="68"/>
      <c r="M1233" s="68"/>
      <c r="N1233" s="68"/>
      <c r="O1233" s="68"/>
      <c r="P1233" s="68"/>
      <c r="Q1233" s="68"/>
    </row>
    <row r="1234" spans="2:17" x14ac:dyDescent="0.25">
      <c r="B1234" s="80"/>
      <c r="C1234" s="80"/>
      <c r="D1234" s="69"/>
      <c r="E1234" s="69"/>
      <c r="F1234" s="69"/>
      <c r="G1234" s="69"/>
      <c r="H1234" s="69"/>
      <c r="I1234" s="69"/>
      <c r="J1234" s="69"/>
      <c r="K1234" s="69"/>
      <c r="L1234" s="69"/>
      <c r="M1234" s="69"/>
      <c r="N1234" s="69"/>
      <c r="O1234" s="69"/>
      <c r="P1234" s="69"/>
      <c r="Q1234" s="69"/>
    </row>
    <row r="1243" spans="2:17" x14ac:dyDescent="0.25">
      <c r="B1243" s="75"/>
      <c r="C1243" s="76"/>
      <c r="D1243" s="75"/>
      <c r="E1243" s="76"/>
      <c r="F1243" s="75"/>
      <c r="G1243" s="76"/>
      <c r="H1243" s="75"/>
      <c r="I1243" s="76"/>
      <c r="J1243" s="75"/>
      <c r="K1243" s="76"/>
      <c r="L1243" s="75"/>
      <c r="M1243" s="76"/>
      <c r="N1243" s="75"/>
      <c r="O1243" s="76"/>
      <c r="P1243" s="75"/>
      <c r="Q1243" s="76"/>
    </row>
    <row r="1244" spans="2:17" x14ac:dyDescent="0.25">
      <c r="B1244" s="81"/>
      <c r="C1244" s="82"/>
      <c r="D1244" s="72"/>
      <c r="E1244" s="72"/>
      <c r="F1244" s="72"/>
      <c r="G1244" s="72"/>
      <c r="H1244" s="72"/>
      <c r="I1244" s="72"/>
      <c r="J1244" s="72"/>
      <c r="K1244" s="72"/>
      <c r="L1244" s="72"/>
      <c r="M1244" s="72"/>
      <c r="N1244" s="72"/>
      <c r="O1244" s="72"/>
      <c r="P1244" s="72"/>
      <c r="Q1244" s="72"/>
    </row>
    <row r="1245" spans="2:17" x14ac:dyDescent="0.25">
      <c r="B1245" s="73"/>
      <c r="C1245" s="73"/>
      <c r="D1245" s="74"/>
      <c r="E1245" s="74"/>
      <c r="F1245" s="74"/>
      <c r="G1245" s="74"/>
      <c r="H1245" s="74"/>
      <c r="I1245" s="74"/>
      <c r="J1245" s="74"/>
      <c r="K1245" s="74"/>
      <c r="L1245" s="74"/>
      <c r="M1245" s="74"/>
      <c r="N1245" s="74"/>
      <c r="O1245" s="74"/>
      <c r="P1245" s="74"/>
      <c r="Q1245" s="74"/>
    </row>
    <row r="1246" spans="2:17" x14ac:dyDescent="0.25">
      <c r="B1246" s="79"/>
      <c r="C1246" s="79"/>
      <c r="D1246" s="70"/>
      <c r="E1246" s="70"/>
      <c r="F1246" s="70"/>
      <c r="G1246" s="70"/>
      <c r="H1246" s="70"/>
      <c r="I1246" s="70"/>
      <c r="J1246" s="70"/>
      <c r="K1246" s="70"/>
      <c r="L1246" s="70"/>
      <c r="M1246" s="70"/>
      <c r="N1246" s="70"/>
      <c r="O1246" s="70"/>
      <c r="P1246" s="70"/>
      <c r="Q1246" s="70"/>
    </row>
    <row r="1247" spans="2:17" x14ac:dyDescent="0.25">
      <c r="B1247" s="80"/>
      <c r="C1247" s="80"/>
      <c r="D1247" s="71"/>
      <c r="E1247" s="71"/>
      <c r="F1247" s="71"/>
      <c r="G1247" s="71"/>
      <c r="H1247" s="71"/>
      <c r="I1247" s="71"/>
      <c r="J1247" s="71"/>
      <c r="K1247" s="71"/>
      <c r="L1247" s="71"/>
      <c r="M1247" s="71"/>
      <c r="N1247" s="71"/>
      <c r="O1247" s="71"/>
      <c r="P1247" s="71"/>
      <c r="Q1247" s="71"/>
    </row>
    <row r="1248" spans="2:17" x14ac:dyDescent="0.25">
      <c r="B1248" s="79"/>
      <c r="C1248" s="79"/>
      <c r="D1248" s="68"/>
      <c r="E1248" s="68"/>
      <c r="F1248" s="68"/>
      <c r="G1248" s="68"/>
      <c r="H1248" s="68"/>
      <c r="I1248" s="68"/>
      <c r="J1248" s="68"/>
      <c r="K1248" s="68"/>
      <c r="L1248" s="68"/>
      <c r="M1248" s="68"/>
      <c r="N1248" s="68"/>
      <c r="O1248" s="68"/>
      <c r="P1248" s="68"/>
      <c r="Q1248" s="68"/>
    </row>
    <row r="1249" spans="2:17" x14ac:dyDescent="0.25">
      <c r="B1249" s="80"/>
      <c r="C1249" s="80"/>
      <c r="D1249" s="69"/>
      <c r="E1249" s="69"/>
      <c r="F1249" s="69"/>
      <c r="G1249" s="69"/>
      <c r="H1249" s="69"/>
      <c r="I1249" s="69"/>
      <c r="J1249" s="69"/>
      <c r="K1249" s="69"/>
      <c r="L1249" s="69"/>
      <c r="M1249" s="69"/>
      <c r="N1249" s="69"/>
      <c r="O1249" s="69"/>
      <c r="P1249" s="69"/>
      <c r="Q1249" s="69"/>
    </row>
    <row r="1250" spans="2:17" x14ac:dyDescent="0.25">
      <c r="B1250" s="79"/>
      <c r="C1250" s="79"/>
      <c r="D1250" s="70"/>
      <c r="E1250" s="70"/>
      <c r="F1250" s="70"/>
      <c r="G1250" s="70"/>
      <c r="H1250" s="70"/>
      <c r="I1250" s="70"/>
      <c r="J1250" s="70"/>
      <c r="K1250" s="70"/>
      <c r="L1250" s="70"/>
      <c r="M1250" s="70"/>
      <c r="N1250" s="70"/>
      <c r="O1250" s="70"/>
      <c r="P1250" s="70"/>
      <c r="Q1250" s="70"/>
    </row>
    <row r="1251" spans="2:17" x14ac:dyDescent="0.25">
      <c r="B1251" s="80"/>
      <c r="C1251" s="80"/>
      <c r="D1251" s="71"/>
      <c r="E1251" s="71"/>
      <c r="F1251" s="71"/>
      <c r="G1251" s="71"/>
      <c r="H1251" s="71"/>
      <c r="I1251" s="71"/>
      <c r="J1251" s="71"/>
      <c r="K1251" s="71"/>
      <c r="L1251" s="71"/>
      <c r="M1251" s="71"/>
      <c r="N1251" s="71"/>
      <c r="O1251" s="71"/>
      <c r="P1251" s="71"/>
      <c r="Q1251" s="71"/>
    </row>
    <row r="1252" spans="2:17" x14ac:dyDescent="0.25">
      <c r="B1252" s="79"/>
      <c r="C1252" s="79"/>
      <c r="D1252" s="68"/>
      <c r="E1252" s="68"/>
      <c r="F1252" s="68"/>
      <c r="G1252" s="68"/>
      <c r="H1252" s="68"/>
      <c r="I1252" s="68"/>
      <c r="J1252" s="68"/>
      <c r="K1252" s="68"/>
      <c r="L1252" s="68"/>
      <c r="M1252" s="68"/>
      <c r="N1252" s="68"/>
      <c r="O1252" s="68"/>
      <c r="P1252" s="68"/>
      <c r="Q1252" s="68"/>
    </row>
    <row r="1253" spans="2:17" x14ac:dyDescent="0.25">
      <c r="B1253" s="80"/>
      <c r="C1253" s="80"/>
      <c r="D1253" s="69"/>
      <c r="E1253" s="69"/>
      <c r="F1253" s="69"/>
      <c r="G1253" s="69"/>
      <c r="H1253" s="69"/>
      <c r="I1253" s="69"/>
      <c r="J1253" s="69"/>
      <c r="K1253" s="69"/>
      <c r="L1253" s="69"/>
      <c r="M1253" s="69"/>
      <c r="N1253" s="69"/>
      <c r="O1253" s="69"/>
      <c r="P1253" s="69"/>
      <c r="Q1253" s="69"/>
    </row>
    <row r="1254" spans="2:17" x14ac:dyDescent="0.25">
      <c r="B1254" s="79"/>
      <c r="C1254" s="79"/>
      <c r="D1254" s="70"/>
      <c r="E1254" s="70"/>
      <c r="F1254" s="70"/>
      <c r="G1254" s="70"/>
      <c r="H1254" s="70"/>
      <c r="I1254" s="70"/>
      <c r="J1254" s="70"/>
      <c r="K1254" s="70"/>
      <c r="L1254" s="70"/>
      <c r="M1254" s="70"/>
      <c r="N1254" s="70"/>
      <c r="O1254" s="70"/>
      <c r="P1254" s="70"/>
      <c r="Q1254" s="70"/>
    </row>
    <row r="1255" spans="2:17" x14ac:dyDescent="0.25">
      <c r="B1255" s="80"/>
      <c r="C1255" s="80"/>
      <c r="D1255" s="71"/>
      <c r="E1255" s="71"/>
      <c r="F1255" s="71"/>
      <c r="G1255" s="71"/>
      <c r="H1255" s="71"/>
      <c r="I1255" s="71"/>
      <c r="J1255" s="71"/>
      <c r="K1255" s="71"/>
      <c r="L1255" s="71"/>
      <c r="M1255" s="71"/>
      <c r="N1255" s="71"/>
      <c r="O1255" s="71"/>
      <c r="P1255" s="71"/>
      <c r="Q1255" s="71"/>
    </row>
    <row r="1256" spans="2:17" x14ac:dyDescent="0.25">
      <c r="B1256" s="79"/>
      <c r="C1256" s="79"/>
      <c r="D1256" s="68"/>
      <c r="E1256" s="68"/>
      <c r="F1256" s="68"/>
      <c r="G1256" s="68"/>
      <c r="H1256" s="68"/>
      <c r="I1256" s="68"/>
      <c r="J1256" s="68"/>
      <c r="K1256" s="68"/>
      <c r="L1256" s="68"/>
      <c r="M1256" s="68"/>
      <c r="N1256" s="68"/>
      <c r="O1256" s="68"/>
      <c r="P1256" s="68"/>
      <c r="Q1256" s="68"/>
    </row>
    <row r="1257" spans="2:17" x14ac:dyDescent="0.25">
      <c r="B1257" s="80"/>
      <c r="C1257" s="80"/>
      <c r="D1257" s="69"/>
      <c r="E1257" s="69"/>
      <c r="F1257" s="69"/>
      <c r="G1257" s="69"/>
      <c r="H1257" s="69"/>
      <c r="I1257" s="69"/>
      <c r="J1257" s="69"/>
      <c r="K1257" s="69"/>
      <c r="L1257" s="69"/>
      <c r="M1257" s="69"/>
      <c r="N1257" s="69"/>
      <c r="O1257" s="69"/>
      <c r="P1257" s="69"/>
      <c r="Q1257" s="69"/>
    </row>
    <row r="1258" spans="2:17" x14ac:dyDescent="0.25">
      <c r="B1258" s="79"/>
      <c r="C1258" s="79"/>
      <c r="D1258" s="70"/>
      <c r="E1258" s="70"/>
      <c r="F1258" s="70"/>
      <c r="G1258" s="70"/>
      <c r="H1258" s="70"/>
      <c r="I1258" s="70"/>
      <c r="J1258" s="70"/>
      <c r="K1258" s="70"/>
      <c r="L1258" s="70"/>
      <c r="M1258" s="70"/>
      <c r="N1258" s="70"/>
      <c r="O1258" s="70"/>
      <c r="P1258" s="70"/>
      <c r="Q1258" s="70"/>
    </row>
    <row r="1259" spans="2:17" x14ac:dyDescent="0.25">
      <c r="B1259" s="80"/>
      <c r="C1259" s="80"/>
      <c r="D1259" s="71"/>
      <c r="E1259" s="71"/>
      <c r="F1259" s="71"/>
      <c r="G1259" s="71"/>
      <c r="H1259" s="71"/>
      <c r="I1259" s="71"/>
      <c r="J1259" s="71"/>
      <c r="K1259" s="71"/>
      <c r="L1259" s="71"/>
      <c r="M1259" s="71"/>
      <c r="N1259" s="71"/>
      <c r="O1259" s="71"/>
      <c r="P1259" s="71"/>
      <c r="Q1259" s="71"/>
    </row>
    <row r="1260" spans="2:17" x14ac:dyDescent="0.25">
      <c r="B1260" s="79"/>
      <c r="C1260" s="79"/>
      <c r="D1260" s="68"/>
      <c r="E1260" s="68"/>
      <c r="F1260" s="68"/>
      <c r="G1260" s="68"/>
      <c r="H1260" s="68"/>
      <c r="I1260" s="68"/>
      <c r="J1260" s="68"/>
      <c r="K1260" s="68"/>
      <c r="L1260" s="68"/>
      <c r="M1260" s="68"/>
      <c r="N1260" s="68"/>
      <c r="O1260" s="68"/>
      <c r="P1260" s="68"/>
      <c r="Q1260" s="68"/>
    </row>
    <row r="1261" spans="2:17" x14ac:dyDescent="0.25">
      <c r="B1261" s="80"/>
      <c r="C1261" s="80"/>
      <c r="D1261" s="69"/>
      <c r="E1261" s="69"/>
      <c r="F1261" s="69"/>
      <c r="G1261" s="69"/>
      <c r="H1261" s="69"/>
      <c r="I1261" s="69"/>
      <c r="J1261" s="69"/>
      <c r="K1261" s="69"/>
      <c r="L1261" s="69"/>
      <c r="M1261" s="69"/>
      <c r="N1261" s="69"/>
      <c r="O1261" s="69"/>
      <c r="P1261" s="69"/>
      <c r="Q1261" s="69"/>
    </row>
    <row r="1271" spans="2:17" x14ac:dyDescent="0.25">
      <c r="B1271" s="75"/>
      <c r="C1271" s="76"/>
      <c r="D1271" s="75"/>
      <c r="E1271" s="76"/>
      <c r="F1271" s="75"/>
      <c r="G1271" s="76"/>
      <c r="H1271" s="75"/>
      <c r="I1271" s="76"/>
      <c r="J1271" s="75"/>
      <c r="K1271" s="76"/>
      <c r="L1271" s="75"/>
      <c r="M1271" s="76"/>
      <c r="N1271" s="75"/>
      <c r="O1271" s="76"/>
      <c r="P1271" s="75"/>
      <c r="Q1271" s="76"/>
    </row>
    <row r="1272" spans="2:17" x14ac:dyDescent="0.25">
      <c r="B1272" s="81"/>
      <c r="C1272" s="82"/>
      <c r="D1272" s="72"/>
      <c r="E1272" s="72"/>
      <c r="F1272" s="72"/>
      <c r="G1272" s="72"/>
      <c r="H1272" s="72"/>
      <c r="I1272" s="72"/>
      <c r="J1272" s="72"/>
      <c r="K1272" s="72"/>
      <c r="L1272" s="72"/>
      <c r="M1272" s="72"/>
      <c r="N1272" s="72"/>
      <c r="O1272" s="72"/>
      <c r="P1272" s="72"/>
      <c r="Q1272" s="72"/>
    </row>
    <row r="1273" spans="2:17" x14ac:dyDescent="0.25">
      <c r="B1273" s="73"/>
      <c r="C1273" s="73"/>
      <c r="D1273" s="74"/>
      <c r="E1273" s="74"/>
      <c r="F1273" s="74"/>
      <c r="G1273" s="74"/>
      <c r="H1273" s="74"/>
      <c r="I1273" s="74"/>
      <c r="J1273" s="74"/>
      <c r="K1273" s="74"/>
      <c r="L1273" s="74"/>
      <c r="M1273" s="74"/>
      <c r="N1273" s="74"/>
      <c r="O1273" s="74"/>
      <c r="P1273" s="74"/>
      <c r="Q1273" s="74"/>
    </row>
    <row r="1274" spans="2:17" x14ac:dyDescent="0.25">
      <c r="B1274" s="79"/>
      <c r="C1274" s="79"/>
      <c r="D1274" s="70"/>
      <c r="E1274" s="70"/>
      <c r="F1274" s="70"/>
      <c r="G1274" s="70"/>
      <c r="H1274" s="70"/>
      <c r="I1274" s="70"/>
      <c r="J1274" s="70"/>
      <c r="K1274" s="70"/>
      <c r="L1274" s="70"/>
      <c r="M1274" s="70"/>
      <c r="N1274" s="70"/>
      <c r="O1274" s="70"/>
      <c r="P1274" s="70"/>
      <c r="Q1274" s="70"/>
    </row>
    <row r="1275" spans="2:17" x14ac:dyDescent="0.25">
      <c r="B1275" s="80"/>
      <c r="C1275" s="80"/>
      <c r="D1275" s="71"/>
      <c r="E1275" s="71"/>
      <c r="F1275" s="71"/>
      <c r="G1275" s="71"/>
      <c r="H1275" s="71"/>
      <c r="I1275" s="71"/>
      <c r="J1275" s="71"/>
      <c r="K1275" s="71"/>
      <c r="L1275" s="71"/>
      <c r="M1275" s="71"/>
      <c r="N1275" s="71"/>
      <c r="O1275" s="71"/>
      <c r="P1275" s="71"/>
      <c r="Q1275" s="71"/>
    </row>
    <row r="1276" spans="2:17" x14ac:dyDescent="0.25">
      <c r="B1276" s="79"/>
      <c r="C1276" s="79"/>
      <c r="D1276" s="68"/>
      <c r="E1276" s="68"/>
      <c r="F1276" s="68"/>
      <c r="G1276" s="68"/>
      <c r="H1276" s="68"/>
      <c r="I1276" s="68"/>
      <c r="J1276" s="68"/>
      <c r="K1276" s="68"/>
      <c r="L1276" s="68"/>
      <c r="M1276" s="68"/>
      <c r="N1276" s="68"/>
      <c r="O1276" s="68"/>
      <c r="P1276" s="68"/>
      <c r="Q1276" s="68"/>
    </row>
    <row r="1277" spans="2:17" x14ac:dyDescent="0.25">
      <c r="B1277" s="80"/>
      <c r="C1277" s="80"/>
      <c r="D1277" s="69"/>
      <c r="E1277" s="69"/>
      <c r="F1277" s="69"/>
      <c r="G1277" s="69"/>
      <c r="H1277" s="69"/>
      <c r="I1277" s="69"/>
      <c r="J1277" s="69"/>
      <c r="K1277" s="69"/>
      <c r="L1277" s="69"/>
      <c r="M1277" s="69"/>
      <c r="N1277" s="69"/>
      <c r="O1277" s="69"/>
      <c r="P1277" s="69"/>
      <c r="Q1277" s="69"/>
    </row>
    <row r="1278" spans="2:17" x14ac:dyDescent="0.25">
      <c r="B1278" s="79"/>
      <c r="C1278" s="79"/>
      <c r="D1278" s="70"/>
      <c r="E1278" s="70"/>
      <c r="F1278" s="70"/>
      <c r="G1278" s="70"/>
      <c r="H1278" s="70"/>
      <c r="I1278" s="70"/>
      <c r="J1278" s="70"/>
      <c r="K1278" s="70"/>
      <c r="L1278" s="70"/>
      <c r="M1278" s="70"/>
      <c r="N1278" s="70"/>
      <c r="O1278" s="70"/>
      <c r="P1278" s="70"/>
      <c r="Q1278" s="70"/>
    </row>
    <row r="1279" spans="2:17" x14ac:dyDescent="0.25">
      <c r="B1279" s="80"/>
      <c r="C1279" s="80"/>
      <c r="D1279" s="71"/>
      <c r="E1279" s="71"/>
      <c r="F1279" s="71"/>
      <c r="G1279" s="71"/>
      <c r="H1279" s="71"/>
      <c r="I1279" s="71"/>
      <c r="J1279" s="71"/>
      <c r="K1279" s="71"/>
      <c r="L1279" s="71"/>
      <c r="M1279" s="71"/>
      <c r="N1279" s="71"/>
      <c r="O1279" s="71"/>
      <c r="P1279" s="71"/>
      <c r="Q1279" s="71"/>
    </row>
    <row r="1280" spans="2:17" x14ac:dyDescent="0.25">
      <c r="B1280" s="79"/>
      <c r="C1280" s="79"/>
      <c r="D1280" s="68"/>
      <c r="E1280" s="68"/>
      <c r="F1280" s="68"/>
      <c r="G1280" s="68"/>
      <c r="H1280" s="68"/>
      <c r="I1280" s="68"/>
      <c r="J1280" s="68"/>
      <c r="K1280" s="68"/>
      <c r="L1280" s="68"/>
      <c r="M1280" s="68"/>
      <c r="N1280" s="68"/>
      <c r="O1280" s="68"/>
      <c r="P1280" s="68"/>
      <c r="Q1280" s="68"/>
    </row>
    <row r="1281" spans="2:17" x14ac:dyDescent="0.25">
      <c r="B1281" s="80"/>
      <c r="C1281" s="80"/>
      <c r="D1281" s="69"/>
      <c r="E1281" s="69"/>
      <c r="F1281" s="69"/>
      <c r="G1281" s="69"/>
      <c r="H1281" s="69"/>
      <c r="I1281" s="69"/>
      <c r="J1281" s="69"/>
      <c r="K1281" s="69"/>
      <c r="L1281" s="69"/>
      <c r="M1281" s="69"/>
      <c r="N1281" s="69"/>
      <c r="O1281" s="69"/>
      <c r="P1281" s="69"/>
      <c r="Q1281" s="69"/>
    </row>
    <row r="1282" spans="2:17" x14ac:dyDescent="0.25">
      <c r="B1282" s="79"/>
      <c r="C1282" s="79"/>
      <c r="D1282" s="70"/>
      <c r="E1282" s="70"/>
      <c r="F1282" s="70"/>
      <c r="G1282" s="70"/>
      <c r="H1282" s="70"/>
      <c r="I1282" s="70"/>
      <c r="J1282" s="70"/>
      <c r="K1282" s="70"/>
      <c r="L1282" s="70"/>
      <c r="M1282" s="70"/>
      <c r="N1282" s="70"/>
      <c r="O1282" s="70"/>
      <c r="P1282" s="70"/>
      <c r="Q1282" s="70"/>
    </row>
    <row r="1283" spans="2:17" x14ac:dyDescent="0.25">
      <c r="B1283" s="80"/>
      <c r="C1283" s="80"/>
      <c r="D1283" s="71"/>
      <c r="E1283" s="71"/>
      <c r="F1283" s="71"/>
      <c r="G1283" s="71"/>
      <c r="H1283" s="71"/>
      <c r="I1283" s="71"/>
      <c r="J1283" s="71"/>
      <c r="K1283" s="71"/>
      <c r="L1283" s="71"/>
      <c r="M1283" s="71"/>
      <c r="N1283" s="71"/>
      <c r="O1283" s="71"/>
      <c r="P1283" s="71"/>
      <c r="Q1283" s="71"/>
    </row>
    <row r="1284" spans="2:17" x14ac:dyDescent="0.25">
      <c r="B1284" s="79"/>
      <c r="C1284" s="79"/>
      <c r="D1284" s="68"/>
      <c r="E1284" s="68"/>
      <c r="F1284" s="68"/>
      <c r="G1284" s="68"/>
      <c r="H1284" s="68"/>
      <c r="I1284" s="68"/>
      <c r="J1284" s="68"/>
      <c r="K1284" s="68"/>
      <c r="L1284" s="68"/>
      <c r="M1284" s="68"/>
      <c r="N1284" s="68"/>
      <c r="O1284" s="68"/>
      <c r="P1284" s="68"/>
      <c r="Q1284" s="68"/>
    </row>
    <row r="1285" spans="2:17" x14ac:dyDescent="0.25">
      <c r="B1285" s="80"/>
      <c r="C1285" s="80"/>
      <c r="D1285" s="69"/>
      <c r="E1285" s="69"/>
      <c r="F1285" s="69"/>
      <c r="G1285" s="69"/>
      <c r="H1285" s="69"/>
      <c r="I1285" s="69"/>
      <c r="J1285" s="69"/>
      <c r="K1285" s="69"/>
      <c r="L1285" s="69"/>
      <c r="M1285" s="69"/>
      <c r="N1285" s="69"/>
      <c r="O1285" s="69"/>
      <c r="P1285" s="69"/>
      <c r="Q1285" s="69"/>
    </row>
    <row r="1286" spans="2:17" x14ac:dyDescent="0.25">
      <c r="B1286" s="79"/>
      <c r="C1286" s="79"/>
      <c r="D1286" s="70"/>
      <c r="E1286" s="70"/>
      <c r="F1286" s="70"/>
      <c r="G1286" s="70"/>
      <c r="H1286" s="70"/>
      <c r="I1286" s="70"/>
      <c r="J1286" s="70"/>
      <c r="K1286" s="70"/>
      <c r="L1286" s="70"/>
      <c r="M1286" s="70"/>
      <c r="N1286" s="70"/>
      <c r="O1286" s="70"/>
      <c r="P1286" s="70"/>
      <c r="Q1286" s="70"/>
    </row>
    <row r="1287" spans="2:17" x14ac:dyDescent="0.25">
      <c r="B1287" s="80"/>
      <c r="C1287" s="80"/>
      <c r="D1287" s="71"/>
      <c r="E1287" s="71"/>
      <c r="F1287" s="71"/>
      <c r="G1287" s="71"/>
      <c r="H1287" s="71"/>
      <c r="I1287" s="71"/>
      <c r="J1287" s="71"/>
      <c r="K1287" s="71"/>
      <c r="L1287" s="71"/>
      <c r="M1287" s="71"/>
      <c r="N1287" s="71"/>
      <c r="O1287" s="71"/>
      <c r="P1287" s="71"/>
      <c r="Q1287" s="71"/>
    </row>
    <row r="1288" spans="2:17" x14ac:dyDescent="0.25">
      <c r="B1288" s="79"/>
      <c r="C1288" s="79"/>
      <c r="D1288" s="68"/>
      <c r="E1288" s="68"/>
      <c r="F1288" s="68"/>
      <c r="G1288" s="68"/>
      <c r="H1288" s="68"/>
      <c r="I1288" s="68"/>
      <c r="J1288" s="68"/>
      <c r="K1288" s="68"/>
      <c r="L1288" s="68"/>
      <c r="M1288" s="68"/>
      <c r="N1288" s="68"/>
      <c r="O1288" s="68"/>
      <c r="P1288" s="68"/>
      <c r="Q1288" s="68"/>
    </row>
    <row r="1289" spans="2:17" x14ac:dyDescent="0.25">
      <c r="B1289" s="80"/>
      <c r="C1289" s="80"/>
      <c r="D1289" s="69"/>
      <c r="E1289" s="69"/>
      <c r="F1289" s="69"/>
      <c r="G1289" s="69"/>
      <c r="H1289" s="69"/>
      <c r="I1289" s="69"/>
      <c r="J1289" s="69"/>
      <c r="K1289" s="69"/>
      <c r="L1289" s="69"/>
      <c r="M1289" s="69"/>
      <c r="N1289" s="69"/>
      <c r="O1289" s="69"/>
      <c r="P1289" s="69"/>
      <c r="Q1289" s="69"/>
    </row>
    <row r="1297" spans="2:17" x14ac:dyDescent="0.25">
      <c r="B1297" s="75"/>
      <c r="C1297" s="76"/>
      <c r="D1297" s="75"/>
      <c r="E1297" s="76"/>
      <c r="F1297" s="75"/>
      <c r="G1297" s="76"/>
      <c r="H1297" s="75"/>
      <c r="I1297" s="76"/>
      <c r="J1297" s="75"/>
      <c r="K1297" s="76"/>
      <c r="L1297" s="75"/>
      <c r="M1297" s="76"/>
      <c r="N1297" s="75"/>
      <c r="O1297" s="76"/>
      <c r="P1297" s="75"/>
      <c r="Q1297" s="76"/>
    </row>
    <row r="1298" spans="2:17" x14ac:dyDescent="0.25">
      <c r="B1298" s="81"/>
      <c r="C1298" s="82"/>
      <c r="D1298" s="72"/>
      <c r="E1298" s="72"/>
      <c r="F1298" s="72"/>
      <c r="G1298" s="72"/>
      <c r="H1298" s="72"/>
      <c r="I1298" s="72"/>
      <c r="J1298" s="72"/>
      <c r="K1298" s="72"/>
      <c r="L1298" s="72"/>
      <c r="M1298" s="72"/>
      <c r="N1298" s="72"/>
      <c r="O1298" s="72"/>
      <c r="P1298" s="72"/>
      <c r="Q1298" s="72"/>
    </row>
    <row r="1299" spans="2:17" x14ac:dyDescent="0.25">
      <c r="B1299" s="73"/>
      <c r="C1299" s="73"/>
      <c r="D1299" s="74"/>
      <c r="E1299" s="74"/>
      <c r="F1299" s="74"/>
      <c r="G1299" s="74"/>
      <c r="H1299" s="74"/>
      <c r="I1299" s="74"/>
      <c r="J1299" s="74"/>
      <c r="K1299" s="74"/>
      <c r="L1299" s="74"/>
      <c r="M1299" s="74"/>
      <c r="N1299" s="74"/>
      <c r="O1299" s="74"/>
      <c r="P1299" s="74"/>
      <c r="Q1299" s="74"/>
    </row>
    <row r="1300" spans="2:17" x14ac:dyDescent="0.25">
      <c r="B1300" s="79"/>
      <c r="C1300" s="79"/>
      <c r="D1300" s="70"/>
      <c r="E1300" s="70"/>
      <c r="F1300" s="70"/>
      <c r="G1300" s="70"/>
      <c r="H1300" s="70"/>
      <c r="I1300" s="70"/>
      <c r="J1300" s="70"/>
      <c r="K1300" s="70"/>
      <c r="L1300" s="70"/>
      <c r="M1300" s="70"/>
      <c r="N1300" s="70"/>
      <c r="O1300" s="70"/>
      <c r="P1300" s="70"/>
      <c r="Q1300" s="70"/>
    </row>
    <row r="1301" spans="2:17" x14ac:dyDescent="0.25">
      <c r="B1301" s="80"/>
      <c r="C1301" s="80"/>
      <c r="D1301" s="71"/>
      <c r="E1301" s="71"/>
      <c r="F1301" s="71"/>
      <c r="G1301" s="71"/>
      <c r="H1301" s="71"/>
      <c r="I1301" s="71"/>
      <c r="J1301" s="71"/>
      <c r="K1301" s="71"/>
      <c r="L1301" s="71"/>
      <c r="M1301" s="71"/>
      <c r="N1301" s="71"/>
      <c r="O1301" s="71"/>
      <c r="P1301" s="71"/>
      <c r="Q1301" s="71"/>
    </row>
    <row r="1302" spans="2:17" x14ac:dyDescent="0.25">
      <c r="B1302" s="79"/>
      <c r="C1302" s="79"/>
      <c r="D1302" s="68"/>
      <c r="E1302" s="68"/>
      <c r="F1302" s="68"/>
      <c r="G1302" s="68"/>
      <c r="H1302" s="68"/>
      <c r="I1302" s="68"/>
      <c r="J1302" s="68"/>
      <c r="K1302" s="68"/>
      <c r="L1302" s="68"/>
      <c r="M1302" s="68"/>
      <c r="N1302" s="68"/>
      <c r="O1302" s="68"/>
      <c r="P1302" s="68"/>
      <c r="Q1302" s="68"/>
    </row>
    <row r="1303" spans="2:17" x14ac:dyDescent="0.25">
      <c r="B1303" s="80"/>
      <c r="C1303" s="80"/>
      <c r="D1303" s="69"/>
      <c r="E1303" s="69"/>
      <c r="F1303" s="69"/>
      <c r="G1303" s="69"/>
      <c r="H1303" s="69"/>
      <c r="I1303" s="69"/>
      <c r="J1303" s="69"/>
      <c r="K1303" s="69"/>
      <c r="L1303" s="69"/>
      <c r="M1303" s="69"/>
      <c r="N1303" s="69"/>
      <c r="O1303" s="69"/>
      <c r="P1303" s="69"/>
      <c r="Q1303" s="69"/>
    </row>
    <row r="1304" spans="2:17" x14ac:dyDescent="0.25">
      <c r="B1304" s="79"/>
      <c r="C1304" s="79"/>
      <c r="D1304" s="70"/>
      <c r="E1304" s="70"/>
      <c r="F1304" s="70"/>
      <c r="G1304" s="70"/>
      <c r="H1304" s="70"/>
      <c r="I1304" s="70"/>
      <c r="J1304" s="70"/>
      <c r="K1304" s="70"/>
      <c r="L1304" s="70"/>
      <c r="M1304" s="70"/>
      <c r="N1304" s="70"/>
      <c r="O1304" s="70"/>
      <c r="P1304" s="70"/>
      <c r="Q1304" s="70"/>
    </row>
    <row r="1305" spans="2:17" x14ac:dyDescent="0.25">
      <c r="B1305" s="80"/>
      <c r="C1305" s="80"/>
      <c r="D1305" s="71"/>
      <c r="E1305" s="71"/>
      <c r="F1305" s="71"/>
      <c r="G1305" s="71"/>
      <c r="H1305" s="71"/>
      <c r="I1305" s="71"/>
      <c r="J1305" s="71"/>
      <c r="K1305" s="71"/>
      <c r="L1305" s="71"/>
      <c r="M1305" s="71"/>
      <c r="N1305" s="71"/>
      <c r="O1305" s="71"/>
      <c r="P1305" s="71"/>
      <c r="Q1305" s="71"/>
    </row>
    <row r="1306" spans="2:17" x14ac:dyDescent="0.25">
      <c r="B1306" s="79"/>
      <c r="C1306" s="79"/>
      <c r="D1306" s="68"/>
      <c r="E1306" s="68"/>
      <c r="F1306" s="68"/>
      <c r="G1306" s="68"/>
      <c r="H1306" s="68"/>
      <c r="I1306" s="68"/>
      <c r="J1306" s="68"/>
      <c r="K1306" s="68"/>
      <c r="L1306" s="68"/>
      <c r="M1306" s="68"/>
      <c r="N1306" s="68"/>
      <c r="O1306" s="68"/>
      <c r="P1306" s="68"/>
      <c r="Q1306" s="68"/>
    </row>
    <row r="1307" spans="2:17" x14ac:dyDescent="0.25">
      <c r="B1307" s="80"/>
      <c r="C1307" s="80"/>
      <c r="D1307" s="69"/>
      <c r="E1307" s="69"/>
      <c r="F1307" s="69"/>
      <c r="G1307" s="69"/>
      <c r="H1307" s="69"/>
      <c r="I1307" s="69"/>
      <c r="J1307" s="69"/>
      <c r="K1307" s="69"/>
      <c r="L1307" s="69"/>
      <c r="M1307" s="69"/>
      <c r="N1307" s="69"/>
      <c r="O1307" s="69"/>
      <c r="P1307" s="69"/>
      <c r="Q1307" s="69"/>
    </row>
    <row r="1308" spans="2:17" x14ac:dyDescent="0.25">
      <c r="B1308" s="79"/>
      <c r="C1308" s="79"/>
      <c r="D1308" s="70"/>
      <c r="E1308" s="70"/>
      <c r="F1308" s="70"/>
      <c r="G1308" s="70"/>
      <c r="H1308" s="70"/>
      <c r="I1308" s="70"/>
      <c r="J1308" s="70"/>
      <c r="K1308" s="70"/>
      <c r="L1308" s="70"/>
      <c r="M1308" s="70"/>
      <c r="N1308" s="70"/>
      <c r="O1308" s="70"/>
      <c r="P1308" s="70"/>
      <c r="Q1308" s="70"/>
    </row>
    <row r="1309" spans="2:17" x14ac:dyDescent="0.25">
      <c r="B1309" s="80"/>
      <c r="C1309" s="80"/>
      <c r="D1309" s="71"/>
      <c r="E1309" s="71"/>
      <c r="F1309" s="71"/>
      <c r="G1309" s="71"/>
      <c r="H1309" s="71"/>
      <c r="I1309" s="71"/>
      <c r="J1309" s="71"/>
      <c r="K1309" s="71"/>
      <c r="L1309" s="71"/>
      <c r="M1309" s="71"/>
      <c r="N1309" s="71"/>
      <c r="O1309" s="71"/>
      <c r="P1309" s="71"/>
      <c r="Q1309" s="71"/>
    </row>
    <row r="1310" spans="2:17" x14ac:dyDescent="0.25">
      <c r="B1310" s="79"/>
      <c r="C1310" s="79"/>
      <c r="D1310" s="68"/>
      <c r="E1310" s="68"/>
      <c r="F1310" s="68"/>
      <c r="G1310" s="68"/>
      <c r="H1310" s="68"/>
      <c r="I1310" s="68"/>
      <c r="J1310" s="68"/>
      <c r="K1310" s="68"/>
      <c r="L1310" s="68"/>
      <c r="M1310" s="68"/>
      <c r="N1310" s="68"/>
      <c r="O1310" s="68"/>
      <c r="P1310" s="68"/>
      <c r="Q1310" s="68"/>
    </row>
    <row r="1311" spans="2:17" x14ac:dyDescent="0.25">
      <c r="B1311" s="80"/>
      <c r="C1311" s="80"/>
      <c r="D1311" s="69"/>
      <c r="E1311" s="69"/>
      <c r="F1311" s="69"/>
      <c r="G1311" s="69"/>
      <c r="H1311" s="69"/>
      <c r="I1311" s="69"/>
      <c r="J1311" s="69"/>
      <c r="K1311" s="69"/>
      <c r="L1311" s="69"/>
      <c r="M1311" s="69"/>
      <c r="N1311" s="69"/>
      <c r="O1311" s="69"/>
      <c r="P1311" s="69"/>
      <c r="Q1311" s="69"/>
    </row>
    <row r="1312" spans="2:17" x14ac:dyDescent="0.25">
      <c r="B1312" s="79"/>
      <c r="C1312" s="79"/>
      <c r="D1312" s="70"/>
      <c r="E1312" s="70"/>
      <c r="F1312" s="70"/>
      <c r="G1312" s="70"/>
      <c r="H1312" s="70"/>
      <c r="I1312" s="70"/>
      <c r="J1312" s="70"/>
      <c r="K1312" s="70"/>
      <c r="L1312" s="70"/>
      <c r="M1312" s="70"/>
      <c r="N1312" s="70"/>
      <c r="O1312" s="70"/>
      <c r="P1312" s="70"/>
      <c r="Q1312" s="70"/>
    </row>
    <row r="1313" spans="2:17" x14ac:dyDescent="0.25">
      <c r="B1313" s="80"/>
      <c r="C1313" s="80"/>
      <c r="D1313" s="71"/>
      <c r="E1313" s="71"/>
      <c r="F1313" s="71"/>
      <c r="G1313" s="71"/>
      <c r="H1313" s="71"/>
      <c r="I1313" s="71"/>
      <c r="J1313" s="71"/>
      <c r="K1313" s="71"/>
      <c r="L1313" s="71"/>
      <c r="M1313" s="71"/>
      <c r="N1313" s="71"/>
      <c r="O1313" s="71"/>
      <c r="P1313" s="71"/>
      <c r="Q1313" s="71"/>
    </row>
    <row r="1314" spans="2:17" x14ac:dyDescent="0.25">
      <c r="B1314" s="79"/>
      <c r="C1314" s="79"/>
      <c r="D1314" s="68"/>
      <c r="E1314" s="68"/>
      <c r="F1314" s="68"/>
      <c r="G1314" s="68"/>
      <c r="H1314" s="68"/>
      <c r="I1314" s="68"/>
      <c r="J1314" s="68"/>
      <c r="K1314" s="68"/>
      <c r="L1314" s="68"/>
      <c r="M1314" s="68"/>
      <c r="N1314" s="68"/>
      <c r="O1314" s="68"/>
      <c r="P1314" s="68"/>
      <c r="Q1314" s="68"/>
    </row>
    <row r="1315" spans="2:17" x14ac:dyDescent="0.25">
      <c r="B1315" s="80"/>
      <c r="C1315" s="80"/>
      <c r="D1315" s="69"/>
      <c r="E1315" s="69"/>
      <c r="F1315" s="69"/>
      <c r="G1315" s="69"/>
      <c r="H1315" s="69"/>
      <c r="I1315" s="69"/>
      <c r="J1315" s="69"/>
      <c r="K1315" s="69"/>
      <c r="L1315" s="69"/>
      <c r="M1315" s="69"/>
      <c r="N1315" s="69"/>
      <c r="O1315" s="69"/>
      <c r="P1315" s="69"/>
      <c r="Q1315" s="69"/>
    </row>
    <row r="1324" spans="2:17" x14ac:dyDescent="0.25">
      <c r="B1324" s="75"/>
      <c r="C1324" s="76"/>
      <c r="D1324" s="75"/>
      <c r="E1324" s="76"/>
      <c r="F1324" s="75"/>
      <c r="G1324" s="76"/>
      <c r="H1324" s="75"/>
      <c r="I1324" s="76"/>
      <c r="J1324" s="75"/>
      <c r="K1324" s="76"/>
      <c r="L1324" s="75"/>
      <c r="M1324" s="76"/>
      <c r="N1324" s="75"/>
      <c r="O1324" s="76"/>
      <c r="P1324" s="75"/>
      <c r="Q1324" s="76"/>
    </row>
    <row r="1325" spans="2:17" x14ac:dyDescent="0.25">
      <c r="B1325" s="81"/>
      <c r="C1325" s="82"/>
      <c r="D1325" s="72"/>
      <c r="E1325" s="72"/>
      <c r="F1325" s="72"/>
      <c r="G1325" s="72"/>
      <c r="H1325" s="72"/>
      <c r="I1325" s="72"/>
      <c r="J1325" s="72"/>
      <c r="K1325" s="72"/>
      <c r="L1325" s="72"/>
      <c r="M1325" s="72"/>
      <c r="N1325" s="72"/>
      <c r="O1325" s="72"/>
      <c r="P1325" s="72"/>
      <c r="Q1325" s="72"/>
    </row>
    <row r="1326" spans="2:17" x14ac:dyDescent="0.25">
      <c r="B1326" s="73"/>
      <c r="C1326" s="73"/>
      <c r="D1326" s="74"/>
      <c r="E1326" s="74"/>
      <c r="F1326" s="74"/>
      <c r="G1326" s="74"/>
      <c r="H1326" s="74"/>
      <c r="I1326" s="74"/>
      <c r="J1326" s="74"/>
      <c r="K1326" s="74"/>
      <c r="L1326" s="74"/>
      <c r="M1326" s="74"/>
      <c r="N1326" s="74"/>
      <c r="O1326" s="74"/>
      <c r="P1326" s="74"/>
      <c r="Q1326" s="74"/>
    </row>
    <row r="1327" spans="2:17" x14ac:dyDescent="0.25">
      <c r="B1327" s="79"/>
      <c r="C1327" s="79"/>
      <c r="D1327" s="70"/>
      <c r="E1327" s="70"/>
      <c r="F1327" s="70"/>
      <c r="G1327" s="70"/>
      <c r="H1327" s="70"/>
      <c r="I1327" s="70"/>
      <c r="J1327" s="70"/>
      <c r="K1327" s="70"/>
      <c r="L1327" s="70"/>
      <c r="M1327" s="70"/>
      <c r="N1327" s="70"/>
      <c r="O1327" s="70"/>
      <c r="P1327" s="70"/>
      <c r="Q1327" s="70"/>
    </row>
    <row r="1328" spans="2:17" x14ac:dyDescent="0.25">
      <c r="B1328" s="80"/>
      <c r="C1328" s="80"/>
      <c r="D1328" s="71"/>
      <c r="E1328" s="71"/>
      <c r="F1328" s="71"/>
      <c r="G1328" s="71"/>
      <c r="H1328" s="71"/>
      <c r="I1328" s="71"/>
      <c r="J1328" s="71"/>
      <c r="K1328" s="71"/>
      <c r="L1328" s="71"/>
      <c r="M1328" s="71"/>
      <c r="N1328" s="71"/>
      <c r="O1328" s="71"/>
      <c r="P1328" s="71"/>
      <c r="Q1328" s="71"/>
    </row>
    <row r="1329" spans="2:17" x14ac:dyDescent="0.25">
      <c r="B1329" s="79"/>
      <c r="C1329" s="79"/>
      <c r="D1329" s="68"/>
      <c r="E1329" s="68"/>
      <c r="F1329" s="68"/>
      <c r="G1329" s="68"/>
      <c r="H1329" s="68"/>
      <c r="I1329" s="68"/>
      <c r="J1329" s="68"/>
      <c r="K1329" s="68"/>
      <c r="L1329" s="68"/>
      <c r="M1329" s="68"/>
      <c r="N1329" s="68"/>
      <c r="O1329" s="68"/>
      <c r="P1329" s="68"/>
      <c r="Q1329" s="68"/>
    </row>
    <row r="1330" spans="2:17" x14ac:dyDescent="0.25">
      <c r="B1330" s="80"/>
      <c r="C1330" s="80"/>
      <c r="D1330" s="69"/>
      <c r="E1330" s="69"/>
      <c r="F1330" s="69"/>
      <c r="G1330" s="69"/>
      <c r="H1330" s="69"/>
      <c r="I1330" s="69"/>
      <c r="J1330" s="69"/>
      <c r="K1330" s="69"/>
      <c r="L1330" s="69"/>
      <c r="M1330" s="69"/>
      <c r="N1330" s="69"/>
      <c r="O1330" s="69"/>
      <c r="P1330" s="69"/>
      <c r="Q1330" s="69"/>
    </row>
    <row r="1331" spans="2:17" x14ac:dyDescent="0.25">
      <c r="B1331" s="79"/>
      <c r="C1331" s="79"/>
      <c r="D1331" s="70"/>
      <c r="E1331" s="70"/>
      <c r="F1331" s="70"/>
      <c r="G1331" s="70"/>
      <c r="H1331" s="70"/>
      <c r="I1331" s="70"/>
      <c r="J1331" s="70"/>
      <c r="K1331" s="70"/>
      <c r="L1331" s="70"/>
      <c r="M1331" s="70"/>
      <c r="N1331" s="70"/>
      <c r="O1331" s="70"/>
      <c r="P1331" s="70"/>
      <c r="Q1331" s="70"/>
    </row>
    <row r="1332" spans="2:17" x14ac:dyDescent="0.25">
      <c r="B1332" s="80"/>
      <c r="C1332" s="80"/>
      <c r="D1332" s="71"/>
      <c r="E1332" s="71"/>
      <c r="F1332" s="71"/>
      <c r="G1332" s="71"/>
      <c r="H1332" s="71"/>
      <c r="I1332" s="71"/>
      <c r="J1332" s="71"/>
      <c r="K1332" s="71"/>
      <c r="L1332" s="71"/>
      <c r="M1332" s="71"/>
      <c r="N1332" s="71"/>
      <c r="O1332" s="71"/>
      <c r="P1332" s="71"/>
      <c r="Q1332" s="71"/>
    </row>
    <row r="1333" spans="2:17" x14ac:dyDescent="0.25">
      <c r="B1333" s="79"/>
      <c r="C1333" s="79"/>
      <c r="D1333" s="68"/>
      <c r="E1333" s="68"/>
      <c r="F1333" s="68"/>
      <c r="G1333" s="68"/>
      <c r="H1333" s="68"/>
      <c r="I1333" s="68"/>
      <c r="J1333" s="68"/>
      <c r="K1333" s="68"/>
      <c r="L1333" s="68"/>
      <c r="M1333" s="68"/>
      <c r="N1333" s="68"/>
      <c r="O1333" s="68"/>
      <c r="P1333" s="68"/>
      <c r="Q1333" s="68"/>
    </row>
    <row r="1334" spans="2:17" x14ac:dyDescent="0.25">
      <c r="B1334" s="80"/>
      <c r="C1334" s="80"/>
      <c r="D1334" s="69"/>
      <c r="E1334" s="69"/>
      <c r="F1334" s="69"/>
      <c r="G1334" s="69"/>
      <c r="H1334" s="69"/>
      <c r="I1334" s="69"/>
      <c r="J1334" s="69"/>
      <c r="K1334" s="69"/>
      <c r="L1334" s="69"/>
      <c r="M1334" s="69"/>
      <c r="N1334" s="69"/>
      <c r="O1334" s="69"/>
      <c r="P1334" s="69"/>
      <c r="Q1334" s="69"/>
    </row>
    <row r="1335" spans="2:17" x14ac:dyDescent="0.25">
      <c r="B1335" s="79"/>
      <c r="C1335" s="79"/>
      <c r="D1335" s="70"/>
      <c r="E1335" s="70"/>
      <c r="F1335" s="70"/>
      <c r="G1335" s="70"/>
      <c r="H1335" s="70"/>
      <c r="I1335" s="70"/>
      <c r="J1335" s="70"/>
      <c r="K1335" s="70"/>
      <c r="L1335" s="70"/>
      <c r="M1335" s="70"/>
      <c r="N1335" s="70"/>
      <c r="O1335" s="70"/>
      <c r="P1335" s="70"/>
      <c r="Q1335" s="70"/>
    </row>
    <row r="1336" spans="2:17" x14ac:dyDescent="0.25">
      <c r="B1336" s="80"/>
      <c r="C1336" s="80"/>
      <c r="D1336" s="71"/>
      <c r="E1336" s="71"/>
      <c r="F1336" s="71"/>
      <c r="G1336" s="71"/>
      <c r="H1336" s="71"/>
      <c r="I1336" s="71"/>
      <c r="J1336" s="71"/>
      <c r="K1336" s="71"/>
      <c r="L1336" s="71"/>
      <c r="M1336" s="71"/>
      <c r="N1336" s="71"/>
      <c r="O1336" s="71"/>
      <c r="P1336" s="71"/>
      <c r="Q1336" s="71"/>
    </row>
    <row r="1337" spans="2:17" x14ac:dyDescent="0.25">
      <c r="B1337" s="79"/>
      <c r="C1337" s="79"/>
      <c r="D1337" s="68"/>
      <c r="E1337" s="68"/>
      <c r="F1337" s="68"/>
      <c r="G1337" s="68"/>
      <c r="H1337" s="68"/>
      <c r="I1337" s="68"/>
      <c r="J1337" s="68"/>
      <c r="K1337" s="68"/>
      <c r="L1337" s="68"/>
      <c r="M1337" s="68"/>
      <c r="N1337" s="68"/>
      <c r="O1337" s="68"/>
      <c r="P1337" s="68"/>
      <c r="Q1337" s="68"/>
    </row>
    <row r="1338" spans="2:17" x14ac:dyDescent="0.25">
      <c r="B1338" s="80"/>
      <c r="C1338" s="80"/>
      <c r="D1338" s="69"/>
      <c r="E1338" s="69"/>
      <c r="F1338" s="69"/>
      <c r="G1338" s="69"/>
      <c r="H1338" s="69"/>
      <c r="I1338" s="69"/>
      <c r="J1338" s="69"/>
      <c r="K1338" s="69"/>
      <c r="L1338" s="69"/>
      <c r="M1338" s="69"/>
      <c r="N1338" s="69"/>
      <c r="O1338" s="69"/>
      <c r="P1338" s="69"/>
      <c r="Q1338" s="69"/>
    </row>
    <row r="1339" spans="2:17" x14ac:dyDescent="0.25">
      <c r="B1339" s="79"/>
      <c r="C1339" s="79"/>
      <c r="D1339" s="70"/>
      <c r="E1339" s="70"/>
      <c r="F1339" s="70"/>
      <c r="G1339" s="70"/>
      <c r="H1339" s="70"/>
      <c r="I1339" s="70"/>
      <c r="J1339" s="70"/>
      <c r="K1339" s="70"/>
      <c r="L1339" s="70"/>
      <c r="M1339" s="70"/>
      <c r="N1339" s="70"/>
      <c r="O1339" s="70"/>
      <c r="P1339" s="70"/>
      <c r="Q1339" s="70"/>
    </row>
    <row r="1340" spans="2:17" x14ac:dyDescent="0.25">
      <c r="B1340" s="80"/>
      <c r="C1340" s="80"/>
      <c r="D1340" s="71"/>
      <c r="E1340" s="71"/>
      <c r="F1340" s="71"/>
      <c r="G1340" s="71"/>
      <c r="H1340" s="71"/>
      <c r="I1340" s="71"/>
      <c r="J1340" s="71"/>
      <c r="K1340" s="71"/>
      <c r="L1340" s="71"/>
      <c r="M1340" s="71"/>
      <c r="N1340" s="71"/>
      <c r="O1340" s="71"/>
      <c r="P1340" s="71"/>
      <c r="Q1340" s="71"/>
    </row>
    <row r="1341" spans="2:17" x14ac:dyDescent="0.25">
      <c r="B1341" s="79"/>
      <c r="C1341" s="79"/>
      <c r="D1341" s="68"/>
      <c r="E1341" s="68"/>
      <c r="F1341" s="68"/>
      <c r="G1341" s="68"/>
      <c r="H1341" s="68"/>
      <c r="I1341" s="68"/>
      <c r="J1341" s="68"/>
      <c r="K1341" s="68"/>
      <c r="L1341" s="68"/>
      <c r="M1341" s="68"/>
      <c r="N1341" s="68"/>
      <c r="O1341" s="68"/>
      <c r="P1341" s="68"/>
      <c r="Q1341" s="68"/>
    </row>
    <row r="1342" spans="2:17" x14ac:dyDescent="0.25">
      <c r="B1342" s="80"/>
      <c r="C1342" s="80"/>
      <c r="D1342" s="69"/>
      <c r="E1342" s="69"/>
      <c r="F1342" s="69"/>
      <c r="G1342" s="69"/>
      <c r="H1342" s="69"/>
      <c r="I1342" s="69"/>
      <c r="J1342" s="69"/>
      <c r="K1342" s="69"/>
      <c r="L1342" s="69"/>
      <c r="M1342" s="69"/>
      <c r="N1342" s="69"/>
      <c r="O1342" s="69"/>
      <c r="P1342" s="69"/>
      <c r="Q1342" s="69"/>
    </row>
    <row r="1351" spans="2:17" x14ac:dyDescent="0.25">
      <c r="B1351" s="75"/>
      <c r="C1351" s="76"/>
      <c r="D1351" s="75"/>
      <c r="E1351" s="76"/>
      <c r="F1351" s="75"/>
      <c r="G1351" s="76"/>
      <c r="H1351" s="75"/>
      <c r="I1351" s="76"/>
      <c r="J1351" s="75"/>
      <c r="K1351" s="76"/>
      <c r="L1351" s="75"/>
      <c r="M1351" s="76"/>
      <c r="N1351" s="75"/>
      <c r="O1351" s="76"/>
      <c r="P1351" s="75"/>
      <c r="Q1351" s="76"/>
    </row>
    <row r="1352" spans="2:17" x14ac:dyDescent="0.25">
      <c r="B1352" s="81"/>
      <c r="C1352" s="82"/>
      <c r="D1352" s="72"/>
      <c r="E1352" s="72"/>
      <c r="F1352" s="72"/>
      <c r="G1352" s="72"/>
      <c r="H1352" s="72"/>
      <c r="I1352" s="72"/>
      <c r="J1352" s="72"/>
      <c r="K1352" s="72"/>
      <c r="L1352" s="72"/>
      <c r="M1352" s="72"/>
      <c r="N1352" s="72"/>
      <c r="O1352" s="72"/>
      <c r="P1352" s="72"/>
      <c r="Q1352" s="72"/>
    </row>
    <row r="1353" spans="2:17" x14ac:dyDescent="0.25">
      <c r="B1353" s="73"/>
      <c r="C1353" s="73"/>
      <c r="D1353" s="74"/>
      <c r="E1353" s="74"/>
      <c r="F1353" s="74"/>
      <c r="G1353" s="74"/>
      <c r="H1353" s="74"/>
      <c r="I1353" s="74"/>
      <c r="J1353" s="74"/>
      <c r="K1353" s="74"/>
      <c r="L1353" s="74"/>
      <c r="M1353" s="74"/>
      <c r="N1353" s="74"/>
      <c r="O1353" s="74"/>
      <c r="P1353" s="74"/>
      <c r="Q1353" s="74"/>
    </row>
    <row r="1354" spans="2:17" x14ac:dyDescent="0.25">
      <c r="B1354" s="79"/>
      <c r="C1354" s="79"/>
      <c r="D1354" s="70"/>
      <c r="E1354" s="70"/>
      <c r="F1354" s="70"/>
      <c r="G1354" s="70"/>
      <c r="H1354" s="70"/>
      <c r="I1354" s="70"/>
      <c r="J1354" s="70"/>
      <c r="K1354" s="70"/>
      <c r="L1354" s="70"/>
      <c r="M1354" s="70"/>
      <c r="N1354" s="70"/>
      <c r="O1354" s="70"/>
      <c r="P1354" s="70"/>
      <c r="Q1354" s="70"/>
    </row>
    <row r="1355" spans="2:17" x14ac:dyDescent="0.25">
      <c r="B1355" s="80"/>
      <c r="C1355" s="80"/>
      <c r="D1355" s="71"/>
      <c r="E1355" s="71"/>
      <c r="F1355" s="71"/>
      <c r="G1355" s="71"/>
      <c r="H1355" s="71"/>
      <c r="I1355" s="71"/>
      <c r="J1355" s="71"/>
      <c r="K1355" s="71"/>
      <c r="L1355" s="71"/>
      <c r="M1355" s="71"/>
      <c r="N1355" s="71"/>
      <c r="O1355" s="71"/>
      <c r="P1355" s="71"/>
      <c r="Q1355" s="71"/>
    </row>
    <row r="1356" spans="2:17" x14ac:dyDescent="0.25">
      <c r="B1356" s="79"/>
      <c r="C1356" s="79"/>
      <c r="D1356" s="68"/>
      <c r="E1356" s="68"/>
      <c r="F1356" s="68"/>
      <c r="G1356" s="68"/>
      <c r="H1356" s="68"/>
      <c r="I1356" s="68"/>
      <c r="J1356" s="68"/>
      <c r="K1356" s="68"/>
      <c r="L1356" s="68"/>
      <c r="M1356" s="68"/>
      <c r="N1356" s="68"/>
      <c r="O1356" s="68"/>
      <c r="P1356" s="68"/>
      <c r="Q1356" s="68"/>
    </row>
    <row r="1357" spans="2:17" x14ac:dyDescent="0.25">
      <c r="B1357" s="80"/>
      <c r="C1357" s="80"/>
      <c r="D1357" s="69"/>
      <c r="E1357" s="69"/>
      <c r="F1357" s="69"/>
      <c r="G1357" s="69"/>
      <c r="H1357" s="69"/>
      <c r="I1357" s="69"/>
      <c r="J1357" s="69"/>
      <c r="K1357" s="69"/>
      <c r="L1357" s="69"/>
      <c r="M1357" s="69"/>
      <c r="N1357" s="69"/>
      <c r="O1357" s="69"/>
      <c r="P1357" s="69"/>
      <c r="Q1357" s="69"/>
    </row>
    <row r="1358" spans="2:17" x14ac:dyDescent="0.25">
      <c r="B1358" s="79"/>
      <c r="C1358" s="79"/>
      <c r="D1358" s="70"/>
      <c r="E1358" s="70"/>
      <c r="F1358" s="70"/>
      <c r="G1358" s="70"/>
      <c r="H1358" s="70"/>
      <c r="I1358" s="70"/>
      <c r="J1358" s="70"/>
      <c r="K1358" s="70"/>
      <c r="L1358" s="70"/>
      <c r="M1358" s="70"/>
      <c r="N1358" s="70"/>
      <c r="O1358" s="70"/>
      <c r="P1358" s="70"/>
      <c r="Q1358" s="70"/>
    </row>
    <row r="1359" spans="2:17" x14ac:dyDescent="0.25">
      <c r="B1359" s="80"/>
      <c r="C1359" s="80"/>
      <c r="D1359" s="71"/>
      <c r="E1359" s="71"/>
      <c r="F1359" s="71"/>
      <c r="G1359" s="71"/>
      <c r="H1359" s="71"/>
      <c r="I1359" s="71"/>
      <c r="J1359" s="71"/>
      <c r="K1359" s="71"/>
      <c r="L1359" s="71"/>
      <c r="M1359" s="71"/>
      <c r="N1359" s="71"/>
      <c r="O1359" s="71"/>
      <c r="P1359" s="71"/>
      <c r="Q1359" s="71"/>
    </row>
    <row r="1360" spans="2:17" x14ac:dyDescent="0.25">
      <c r="B1360" s="79"/>
      <c r="C1360" s="79"/>
      <c r="D1360" s="68"/>
      <c r="E1360" s="68"/>
      <c r="F1360" s="68"/>
      <c r="G1360" s="68"/>
      <c r="H1360" s="68"/>
      <c r="I1360" s="68"/>
      <c r="J1360" s="68"/>
      <c r="K1360" s="68"/>
      <c r="L1360" s="68"/>
      <c r="M1360" s="68"/>
      <c r="N1360" s="68"/>
      <c r="O1360" s="68"/>
      <c r="P1360" s="68"/>
      <c r="Q1360" s="68"/>
    </row>
    <row r="1361" spans="2:17" x14ac:dyDescent="0.25">
      <c r="B1361" s="80"/>
      <c r="C1361" s="80"/>
      <c r="D1361" s="69"/>
      <c r="E1361" s="69"/>
      <c r="F1361" s="69"/>
      <c r="G1361" s="69"/>
      <c r="H1361" s="69"/>
      <c r="I1361" s="69"/>
      <c r="J1361" s="69"/>
      <c r="K1361" s="69"/>
      <c r="L1361" s="69"/>
      <c r="M1361" s="69"/>
      <c r="N1361" s="69"/>
      <c r="O1361" s="69"/>
      <c r="P1361" s="69"/>
      <c r="Q1361" s="69"/>
    </row>
    <row r="1362" spans="2:17" x14ac:dyDescent="0.25">
      <c r="B1362" s="79"/>
      <c r="C1362" s="79"/>
      <c r="D1362" s="70"/>
      <c r="E1362" s="70"/>
      <c r="F1362" s="70"/>
      <c r="G1362" s="70"/>
      <c r="H1362" s="70"/>
      <c r="I1362" s="70"/>
      <c r="J1362" s="70"/>
      <c r="K1362" s="70"/>
      <c r="L1362" s="70"/>
      <c r="M1362" s="70"/>
      <c r="N1362" s="70"/>
      <c r="O1362" s="70"/>
      <c r="P1362" s="70"/>
      <c r="Q1362" s="70"/>
    </row>
    <row r="1363" spans="2:17" x14ac:dyDescent="0.25">
      <c r="B1363" s="80"/>
      <c r="C1363" s="80"/>
      <c r="D1363" s="71"/>
      <c r="E1363" s="71"/>
      <c r="F1363" s="71"/>
      <c r="G1363" s="71"/>
      <c r="H1363" s="71"/>
      <c r="I1363" s="71"/>
      <c r="J1363" s="71"/>
      <c r="K1363" s="71"/>
      <c r="L1363" s="71"/>
      <c r="M1363" s="71"/>
      <c r="N1363" s="71"/>
      <c r="O1363" s="71"/>
      <c r="P1363" s="71"/>
      <c r="Q1363" s="71"/>
    </row>
    <row r="1364" spans="2:17" x14ac:dyDescent="0.25">
      <c r="B1364" s="79"/>
      <c r="C1364" s="79"/>
      <c r="D1364" s="68"/>
      <c r="E1364" s="68"/>
      <c r="F1364" s="68"/>
      <c r="G1364" s="68"/>
      <c r="H1364" s="68"/>
      <c r="I1364" s="68"/>
      <c r="J1364" s="68"/>
      <c r="K1364" s="68"/>
      <c r="L1364" s="68"/>
      <c r="M1364" s="68"/>
      <c r="N1364" s="68"/>
      <c r="O1364" s="68"/>
      <c r="P1364" s="68"/>
      <c r="Q1364" s="68"/>
    </row>
    <row r="1365" spans="2:17" x14ac:dyDescent="0.25">
      <c r="B1365" s="80"/>
      <c r="C1365" s="80"/>
      <c r="D1365" s="69"/>
      <c r="E1365" s="69"/>
      <c r="F1365" s="69"/>
      <c r="G1365" s="69"/>
      <c r="H1365" s="69"/>
      <c r="I1365" s="69"/>
      <c r="J1365" s="69"/>
      <c r="K1365" s="69"/>
      <c r="L1365" s="69"/>
      <c r="M1365" s="69"/>
      <c r="N1365" s="69"/>
      <c r="O1365" s="69"/>
      <c r="P1365" s="69"/>
      <c r="Q1365" s="69"/>
    </row>
    <row r="1366" spans="2:17" x14ac:dyDescent="0.25">
      <c r="B1366" s="79"/>
      <c r="C1366" s="79"/>
      <c r="D1366" s="70"/>
      <c r="E1366" s="70"/>
      <c r="F1366" s="70"/>
      <c r="G1366" s="70"/>
      <c r="H1366" s="70"/>
      <c r="I1366" s="70"/>
      <c r="J1366" s="70"/>
      <c r="K1366" s="70"/>
      <c r="L1366" s="70"/>
      <c r="M1366" s="70"/>
      <c r="N1366" s="70"/>
      <c r="O1366" s="70"/>
      <c r="P1366" s="70"/>
      <c r="Q1366" s="70"/>
    </row>
    <row r="1367" spans="2:17" x14ac:dyDescent="0.25">
      <c r="B1367" s="80"/>
      <c r="C1367" s="80"/>
      <c r="D1367" s="71"/>
      <c r="E1367" s="71"/>
      <c r="F1367" s="71"/>
      <c r="G1367" s="71"/>
      <c r="H1367" s="71"/>
      <c r="I1367" s="71"/>
      <c r="J1367" s="71"/>
      <c r="K1367" s="71"/>
      <c r="L1367" s="71"/>
      <c r="M1367" s="71"/>
      <c r="N1367" s="71"/>
      <c r="O1367" s="71"/>
      <c r="P1367" s="71"/>
      <c r="Q1367" s="71"/>
    </row>
    <row r="1368" spans="2:17" x14ac:dyDescent="0.25">
      <c r="B1368" s="79"/>
      <c r="C1368" s="79"/>
      <c r="D1368" s="68"/>
      <c r="E1368" s="68"/>
      <c r="F1368" s="68"/>
      <c r="G1368" s="68"/>
      <c r="H1368" s="68"/>
      <c r="I1368" s="68"/>
      <c r="J1368" s="68"/>
      <c r="K1368" s="68"/>
      <c r="L1368" s="68"/>
      <c r="M1368" s="68"/>
      <c r="N1368" s="68"/>
      <c r="O1368" s="68"/>
      <c r="P1368" s="68"/>
      <c r="Q1368" s="68"/>
    </row>
    <row r="1369" spans="2:17" x14ac:dyDescent="0.25">
      <c r="B1369" s="80"/>
      <c r="C1369" s="80"/>
      <c r="D1369" s="69"/>
      <c r="E1369" s="69"/>
      <c r="F1369" s="69"/>
      <c r="G1369" s="69"/>
      <c r="H1369" s="69"/>
      <c r="I1369" s="69"/>
      <c r="J1369" s="69"/>
      <c r="K1369" s="69"/>
      <c r="L1369" s="69"/>
      <c r="M1369" s="69"/>
      <c r="N1369" s="69"/>
      <c r="O1369" s="69"/>
      <c r="P1369" s="69"/>
      <c r="Q1369" s="69"/>
    </row>
    <row r="1378" spans="2:17" x14ac:dyDescent="0.25">
      <c r="B1378" s="75"/>
      <c r="C1378" s="76"/>
      <c r="D1378" s="75"/>
      <c r="E1378" s="76"/>
      <c r="F1378" s="75"/>
      <c r="G1378" s="76"/>
      <c r="H1378" s="75"/>
      <c r="I1378" s="76"/>
      <c r="J1378" s="75"/>
      <c r="K1378" s="76"/>
      <c r="L1378" s="75"/>
      <c r="M1378" s="76"/>
      <c r="N1378" s="75"/>
      <c r="O1378" s="76"/>
      <c r="P1378" s="75"/>
      <c r="Q1378" s="76"/>
    </row>
    <row r="1379" spans="2:17" x14ac:dyDescent="0.25">
      <c r="B1379" s="81"/>
      <c r="C1379" s="82"/>
      <c r="D1379" s="72"/>
      <c r="E1379" s="72"/>
      <c r="F1379" s="72"/>
      <c r="G1379" s="72"/>
      <c r="H1379" s="72"/>
      <c r="I1379" s="72"/>
      <c r="J1379" s="72"/>
      <c r="K1379" s="72"/>
      <c r="L1379" s="72"/>
      <c r="M1379" s="72"/>
      <c r="N1379" s="72"/>
      <c r="O1379" s="72"/>
      <c r="P1379" s="72"/>
      <c r="Q1379" s="72"/>
    </row>
    <row r="1380" spans="2:17" x14ac:dyDescent="0.25">
      <c r="B1380" s="73"/>
      <c r="C1380" s="73"/>
      <c r="D1380" s="74"/>
      <c r="E1380" s="74"/>
      <c r="F1380" s="74"/>
      <c r="G1380" s="74"/>
      <c r="H1380" s="74"/>
      <c r="I1380" s="74"/>
      <c r="J1380" s="74"/>
      <c r="K1380" s="74"/>
      <c r="L1380" s="74"/>
      <c r="M1380" s="74"/>
      <c r="N1380" s="74"/>
      <c r="O1380" s="74"/>
      <c r="P1380" s="74"/>
      <c r="Q1380" s="74"/>
    </row>
    <row r="1381" spans="2:17" x14ac:dyDescent="0.25">
      <c r="B1381" s="79"/>
      <c r="C1381" s="79"/>
      <c r="D1381" s="70"/>
      <c r="E1381" s="70"/>
      <c r="F1381" s="70"/>
      <c r="G1381" s="70"/>
      <c r="H1381" s="70"/>
      <c r="I1381" s="70"/>
      <c r="J1381" s="70"/>
      <c r="K1381" s="70"/>
      <c r="L1381" s="70"/>
      <c r="M1381" s="70"/>
      <c r="N1381" s="70"/>
      <c r="O1381" s="70"/>
      <c r="P1381" s="70"/>
      <c r="Q1381" s="70"/>
    </row>
    <row r="1382" spans="2:17" x14ac:dyDescent="0.25">
      <c r="B1382" s="80"/>
      <c r="C1382" s="80"/>
      <c r="D1382" s="71"/>
      <c r="E1382" s="71"/>
      <c r="F1382" s="71"/>
      <c r="G1382" s="71"/>
      <c r="H1382" s="71"/>
      <c r="I1382" s="71"/>
      <c r="J1382" s="71"/>
      <c r="K1382" s="71"/>
      <c r="L1382" s="71"/>
      <c r="M1382" s="71"/>
      <c r="N1382" s="71"/>
      <c r="O1382" s="71"/>
      <c r="P1382" s="71"/>
      <c r="Q1382" s="71"/>
    </row>
    <row r="1383" spans="2:17" x14ac:dyDescent="0.25">
      <c r="B1383" s="79"/>
      <c r="C1383" s="79"/>
      <c r="D1383" s="68"/>
      <c r="E1383" s="68"/>
      <c r="F1383" s="68"/>
      <c r="G1383" s="68"/>
      <c r="H1383" s="68"/>
      <c r="I1383" s="68"/>
      <c r="J1383" s="68"/>
      <c r="K1383" s="68"/>
      <c r="L1383" s="68"/>
      <c r="M1383" s="68"/>
      <c r="N1383" s="68"/>
      <c r="O1383" s="68"/>
      <c r="P1383" s="68"/>
      <c r="Q1383" s="68"/>
    </row>
    <row r="1384" spans="2:17" x14ac:dyDescent="0.25">
      <c r="B1384" s="80"/>
      <c r="C1384" s="80"/>
      <c r="D1384" s="69"/>
      <c r="E1384" s="69"/>
      <c r="F1384" s="69"/>
      <c r="G1384" s="69"/>
      <c r="H1384" s="69"/>
      <c r="I1384" s="69"/>
      <c r="J1384" s="69"/>
      <c r="K1384" s="69"/>
      <c r="L1384" s="69"/>
      <c r="M1384" s="69"/>
      <c r="N1384" s="69"/>
      <c r="O1384" s="69"/>
      <c r="P1384" s="69"/>
      <c r="Q1384" s="69"/>
    </row>
    <row r="1385" spans="2:17" x14ac:dyDescent="0.25">
      <c r="B1385" s="79"/>
      <c r="C1385" s="79"/>
      <c r="D1385" s="70"/>
      <c r="E1385" s="70"/>
      <c r="F1385" s="70"/>
      <c r="G1385" s="70"/>
      <c r="H1385" s="70"/>
      <c r="I1385" s="70"/>
      <c r="J1385" s="70"/>
      <c r="K1385" s="70"/>
      <c r="L1385" s="70"/>
      <c r="M1385" s="70"/>
      <c r="N1385" s="70"/>
      <c r="O1385" s="70"/>
      <c r="P1385" s="70"/>
      <c r="Q1385" s="70"/>
    </row>
    <row r="1386" spans="2:17" x14ac:dyDescent="0.25">
      <c r="B1386" s="80"/>
      <c r="C1386" s="80"/>
      <c r="D1386" s="71"/>
      <c r="E1386" s="71"/>
      <c r="F1386" s="71"/>
      <c r="G1386" s="71"/>
      <c r="H1386" s="71"/>
      <c r="I1386" s="71"/>
      <c r="J1386" s="71"/>
      <c r="K1386" s="71"/>
      <c r="L1386" s="71"/>
      <c r="M1386" s="71"/>
      <c r="N1386" s="71"/>
      <c r="O1386" s="71"/>
      <c r="P1386" s="71"/>
      <c r="Q1386" s="71"/>
    </row>
    <row r="1387" spans="2:17" x14ac:dyDescent="0.25">
      <c r="B1387" s="79"/>
      <c r="C1387" s="79"/>
      <c r="D1387" s="68"/>
      <c r="E1387" s="68"/>
      <c r="F1387" s="68"/>
      <c r="G1387" s="68"/>
      <c r="H1387" s="68"/>
      <c r="I1387" s="68"/>
      <c r="J1387" s="68"/>
      <c r="K1387" s="68"/>
      <c r="L1387" s="68"/>
      <c r="M1387" s="68"/>
      <c r="N1387" s="68"/>
      <c r="O1387" s="68"/>
      <c r="P1387" s="68"/>
      <c r="Q1387" s="68"/>
    </row>
    <row r="1388" spans="2:17" x14ac:dyDescent="0.25">
      <c r="B1388" s="80"/>
      <c r="C1388" s="80"/>
      <c r="D1388" s="69"/>
      <c r="E1388" s="69"/>
      <c r="F1388" s="69"/>
      <c r="G1388" s="69"/>
      <c r="H1388" s="69"/>
      <c r="I1388" s="69"/>
      <c r="J1388" s="69"/>
      <c r="K1388" s="69"/>
      <c r="L1388" s="69"/>
      <c r="M1388" s="69"/>
      <c r="N1388" s="69"/>
      <c r="O1388" s="69"/>
      <c r="P1388" s="69"/>
      <c r="Q1388" s="69"/>
    </row>
    <row r="1389" spans="2:17" x14ac:dyDescent="0.25">
      <c r="B1389" s="79"/>
      <c r="C1389" s="79"/>
      <c r="D1389" s="70"/>
      <c r="E1389" s="70"/>
      <c r="F1389" s="70"/>
      <c r="G1389" s="70"/>
      <c r="H1389" s="70"/>
      <c r="I1389" s="70"/>
      <c r="J1389" s="70"/>
      <c r="K1389" s="70"/>
      <c r="L1389" s="70"/>
      <c r="M1389" s="70"/>
      <c r="N1389" s="70"/>
      <c r="O1389" s="70"/>
      <c r="P1389" s="70"/>
      <c r="Q1389" s="70"/>
    </row>
    <row r="1390" spans="2:17" x14ac:dyDescent="0.25">
      <c r="B1390" s="80"/>
      <c r="C1390" s="80"/>
      <c r="D1390" s="71"/>
      <c r="E1390" s="71"/>
      <c r="F1390" s="71"/>
      <c r="G1390" s="71"/>
      <c r="H1390" s="71"/>
      <c r="I1390" s="71"/>
      <c r="J1390" s="71"/>
      <c r="K1390" s="71"/>
      <c r="L1390" s="71"/>
      <c r="M1390" s="71"/>
      <c r="N1390" s="71"/>
      <c r="O1390" s="71"/>
      <c r="P1390" s="71"/>
      <c r="Q1390" s="71"/>
    </row>
    <row r="1391" spans="2:17" x14ac:dyDescent="0.25">
      <c r="B1391" s="79"/>
      <c r="C1391" s="79"/>
      <c r="D1391" s="68"/>
      <c r="E1391" s="68"/>
      <c r="F1391" s="68"/>
      <c r="G1391" s="68"/>
      <c r="H1391" s="68"/>
      <c r="I1391" s="68"/>
      <c r="J1391" s="68"/>
      <c r="K1391" s="68"/>
      <c r="L1391" s="68"/>
      <c r="M1391" s="68"/>
      <c r="N1391" s="68"/>
      <c r="O1391" s="68"/>
      <c r="P1391" s="68"/>
      <c r="Q1391" s="68"/>
    </row>
    <row r="1392" spans="2:17" x14ac:dyDescent="0.25">
      <c r="B1392" s="80"/>
      <c r="C1392" s="80"/>
      <c r="D1392" s="69"/>
      <c r="E1392" s="69"/>
      <c r="F1392" s="69"/>
      <c r="G1392" s="69"/>
      <c r="H1392" s="69"/>
      <c r="I1392" s="69"/>
      <c r="J1392" s="69"/>
      <c r="K1392" s="69"/>
      <c r="L1392" s="69"/>
      <c r="M1392" s="69"/>
      <c r="N1392" s="69"/>
      <c r="O1392" s="69"/>
      <c r="P1392" s="69"/>
      <c r="Q1392" s="69"/>
    </row>
    <row r="1393" spans="2:17" x14ac:dyDescent="0.25">
      <c r="B1393" s="79"/>
      <c r="C1393" s="79"/>
      <c r="D1393" s="70"/>
      <c r="E1393" s="70"/>
      <c r="F1393" s="70"/>
      <c r="G1393" s="70"/>
      <c r="H1393" s="70"/>
      <c r="I1393" s="70"/>
      <c r="J1393" s="70"/>
      <c r="K1393" s="70"/>
      <c r="L1393" s="70"/>
      <c r="M1393" s="70"/>
      <c r="N1393" s="70"/>
      <c r="O1393" s="70"/>
      <c r="P1393" s="70"/>
      <c r="Q1393" s="70"/>
    </row>
    <row r="1394" spans="2:17" x14ac:dyDescent="0.25">
      <c r="B1394" s="80"/>
      <c r="C1394" s="80"/>
      <c r="D1394" s="71"/>
      <c r="E1394" s="71"/>
      <c r="F1394" s="71"/>
      <c r="G1394" s="71"/>
      <c r="H1394" s="71"/>
      <c r="I1394" s="71"/>
      <c r="J1394" s="71"/>
      <c r="K1394" s="71"/>
      <c r="L1394" s="71"/>
      <c r="M1394" s="71"/>
      <c r="N1394" s="71"/>
      <c r="O1394" s="71"/>
      <c r="P1394" s="71"/>
      <c r="Q1394" s="71"/>
    </row>
    <row r="1395" spans="2:17" x14ac:dyDescent="0.25">
      <c r="B1395" s="79"/>
      <c r="C1395" s="79"/>
      <c r="D1395" s="68"/>
      <c r="E1395" s="68"/>
      <c r="F1395" s="68"/>
      <c r="G1395" s="68"/>
      <c r="H1395" s="68"/>
      <c r="I1395" s="68"/>
      <c r="J1395" s="68"/>
      <c r="K1395" s="68"/>
      <c r="L1395" s="68"/>
      <c r="M1395" s="68"/>
      <c r="N1395" s="68"/>
      <c r="O1395" s="68"/>
      <c r="P1395" s="68"/>
      <c r="Q1395" s="68"/>
    </row>
    <row r="1396" spans="2:17" x14ac:dyDescent="0.25">
      <c r="B1396" s="80"/>
      <c r="C1396" s="80"/>
      <c r="D1396" s="69"/>
      <c r="E1396" s="69"/>
      <c r="F1396" s="69"/>
      <c r="G1396" s="69"/>
      <c r="H1396" s="69"/>
      <c r="I1396" s="69"/>
      <c r="J1396" s="69"/>
      <c r="K1396" s="69"/>
      <c r="L1396" s="69"/>
      <c r="M1396" s="69"/>
      <c r="N1396" s="69"/>
      <c r="O1396" s="69"/>
      <c r="P1396" s="69"/>
      <c r="Q1396" s="69"/>
    </row>
  </sheetData>
  <mergeCells count="884">
    <mergeCell ref="B958:B959"/>
    <mergeCell ref="C958:C959"/>
    <mergeCell ref="B1114:B1115"/>
    <mergeCell ref="C1114:C1115"/>
    <mergeCell ref="B1116:B1117"/>
    <mergeCell ref="C1116:C1117"/>
    <mergeCell ref="B1118:B1119"/>
    <mergeCell ref="C1118:C1119"/>
    <mergeCell ref="B1120:B1121"/>
    <mergeCell ref="C1120:C1121"/>
    <mergeCell ref="B1071:B1072"/>
    <mergeCell ref="C1071:C1072"/>
    <mergeCell ref="B1082:C1082"/>
    <mergeCell ref="B1084:B1085"/>
    <mergeCell ref="C1084:C1085"/>
    <mergeCell ref="B1086:B1087"/>
    <mergeCell ref="C1086:C1087"/>
    <mergeCell ref="B1088:B1089"/>
    <mergeCell ref="C1088:C1089"/>
    <mergeCell ref="B1090:B1091"/>
    <mergeCell ref="C1090:C1091"/>
    <mergeCell ref="B1092:B1093"/>
    <mergeCell ref="C1092:C1093"/>
    <mergeCell ref="B1094:B1095"/>
    <mergeCell ref="B948:C948"/>
    <mergeCell ref="B950:B951"/>
    <mergeCell ref="C950:C951"/>
    <mergeCell ref="B952:B953"/>
    <mergeCell ref="C952:C953"/>
    <mergeCell ref="B954:B955"/>
    <mergeCell ref="C954:C955"/>
    <mergeCell ref="B956:B957"/>
    <mergeCell ref="C956:C957"/>
    <mergeCell ref="C821:C822"/>
    <mergeCell ref="C823:C824"/>
    <mergeCell ref="C825:C826"/>
    <mergeCell ref="C827:C828"/>
    <mergeCell ref="B829:B830"/>
    <mergeCell ref="C829:C830"/>
    <mergeCell ref="B821:B822"/>
    <mergeCell ref="B823:B824"/>
    <mergeCell ref="B825:B826"/>
    <mergeCell ref="B827:B828"/>
    <mergeCell ref="C719:C720"/>
    <mergeCell ref="B840:C840"/>
    <mergeCell ref="B842:B843"/>
    <mergeCell ref="C842:C843"/>
    <mergeCell ref="B844:B845"/>
    <mergeCell ref="C844:C845"/>
    <mergeCell ref="B846:B847"/>
    <mergeCell ref="C846:C847"/>
    <mergeCell ref="C742:C743"/>
    <mergeCell ref="C744:C745"/>
    <mergeCell ref="C746:C747"/>
    <mergeCell ref="B748:B749"/>
    <mergeCell ref="C748:C749"/>
    <mergeCell ref="B759:C759"/>
    <mergeCell ref="C761:C762"/>
    <mergeCell ref="C763:C764"/>
    <mergeCell ref="C765:C766"/>
    <mergeCell ref="C767:C768"/>
    <mergeCell ref="C769:C770"/>
    <mergeCell ref="C771:C772"/>
    <mergeCell ref="C773:C774"/>
    <mergeCell ref="B775:B776"/>
    <mergeCell ref="C775:C776"/>
    <mergeCell ref="B787:C787"/>
    <mergeCell ref="B694:B695"/>
    <mergeCell ref="C694:C695"/>
    <mergeCell ref="B705:C705"/>
    <mergeCell ref="C707:C708"/>
    <mergeCell ref="C709:C710"/>
    <mergeCell ref="C711:C712"/>
    <mergeCell ref="C713:C714"/>
    <mergeCell ref="C715:C716"/>
    <mergeCell ref="C717:C718"/>
    <mergeCell ref="C740:C741"/>
    <mergeCell ref="B301:C301"/>
    <mergeCell ref="C303:C304"/>
    <mergeCell ref="C305:C306"/>
    <mergeCell ref="C307:C308"/>
    <mergeCell ref="C309:C310"/>
    <mergeCell ref="C311:C312"/>
    <mergeCell ref="C313:C314"/>
    <mergeCell ref="C315:C316"/>
    <mergeCell ref="B317:B318"/>
    <mergeCell ref="C317:C318"/>
    <mergeCell ref="B463:C463"/>
    <mergeCell ref="C465:C466"/>
    <mergeCell ref="C467:C468"/>
    <mergeCell ref="C469:C470"/>
    <mergeCell ref="C471:C472"/>
    <mergeCell ref="C473:C474"/>
    <mergeCell ref="C475:C476"/>
    <mergeCell ref="B524:B525"/>
    <mergeCell ref="C524:C525"/>
    <mergeCell ref="B526:B527"/>
    <mergeCell ref="B721:B722"/>
    <mergeCell ref="C721:C722"/>
    <mergeCell ref="B732:C732"/>
    <mergeCell ref="C734:C735"/>
    <mergeCell ref="C736:C737"/>
    <mergeCell ref="C738:C739"/>
    <mergeCell ref="B1395:B1396"/>
    <mergeCell ref="C1395:C1396"/>
    <mergeCell ref="B1337:B1338"/>
    <mergeCell ref="C1337:C1338"/>
    <mergeCell ref="B1339:B1340"/>
    <mergeCell ref="C1339:C1340"/>
    <mergeCell ref="B1341:B1342"/>
    <mergeCell ref="C1341:C1342"/>
    <mergeCell ref="B1352:C1352"/>
    <mergeCell ref="B1354:B1355"/>
    <mergeCell ref="C1354:C1355"/>
    <mergeCell ref="B1356:B1357"/>
    <mergeCell ref="C1356:C1357"/>
    <mergeCell ref="B1358:B1359"/>
    <mergeCell ref="C1358:C1359"/>
    <mergeCell ref="B1360:B1361"/>
    <mergeCell ref="C1360:C1361"/>
    <mergeCell ref="B1362:B1363"/>
    <mergeCell ref="C1362:C1363"/>
    <mergeCell ref="B1288:B1289"/>
    <mergeCell ref="C1288:C1289"/>
    <mergeCell ref="B1206:B1207"/>
    <mergeCell ref="C1206:C1207"/>
    <mergeCell ref="B1217:C1217"/>
    <mergeCell ref="B1219:B1220"/>
    <mergeCell ref="C1219:C1220"/>
    <mergeCell ref="B1221:B1222"/>
    <mergeCell ref="C1221:C1222"/>
    <mergeCell ref="B1223:B1224"/>
    <mergeCell ref="C1223:C1224"/>
    <mergeCell ref="B1225:B1226"/>
    <mergeCell ref="C1225:C1226"/>
    <mergeCell ref="B1227:B1228"/>
    <mergeCell ref="C1227:C1228"/>
    <mergeCell ref="B1229:B1230"/>
    <mergeCell ref="C1229:C1230"/>
    <mergeCell ref="B1231:B1232"/>
    <mergeCell ref="C1231:C1232"/>
    <mergeCell ref="B1246:B1247"/>
    <mergeCell ref="B1233:B1234"/>
    <mergeCell ref="C1233:C1234"/>
    <mergeCell ref="B1244:C1244"/>
    <mergeCell ref="C1246:C1247"/>
    <mergeCell ref="C1276:C1277"/>
    <mergeCell ref="B1278:B1279"/>
    <mergeCell ref="B1144:B1145"/>
    <mergeCell ref="C1144:C1145"/>
    <mergeCell ref="B1146:B1147"/>
    <mergeCell ref="C1146:C1147"/>
    <mergeCell ref="B1148:B1149"/>
    <mergeCell ref="C1148:C1149"/>
    <mergeCell ref="B1150:B1151"/>
    <mergeCell ref="C1150:C1151"/>
    <mergeCell ref="B1276:B1277"/>
    <mergeCell ref="B1272:C1272"/>
    <mergeCell ref="B1274:B1275"/>
    <mergeCell ref="C1274:C1275"/>
    <mergeCell ref="B1152:B1153"/>
    <mergeCell ref="C1152:C1153"/>
    <mergeCell ref="B1163:C1163"/>
    <mergeCell ref="B1165:B1166"/>
    <mergeCell ref="C1165:C1166"/>
    <mergeCell ref="B1167:B1168"/>
    <mergeCell ref="C1167:C1168"/>
    <mergeCell ref="B1169:B1170"/>
    <mergeCell ref="C1169:C1170"/>
    <mergeCell ref="B1173:B1174"/>
    <mergeCell ref="B1286:B1287"/>
    <mergeCell ref="C1286:C1287"/>
    <mergeCell ref="C1278:C1279"/>
    <mergeCell ref="B1280:B1281"/>
    <mergeCell ref="C1280:C1281"/>
    <mergeCell ref="B1282:B1283"/>
    <mergeCell ref="C1282:C1283"/>
    <mergeCell ref="B1284:B1285"/>
    <mergeCell ref="C1284:C1285"/>
    <mergeCell ref="C1094:C1095"/>
    <mergeCell ref="B1096:B1097"/>
    <mergeCell ref="C1096:C1097"/>
    <mergeCell ref="B1013:B1014"/>
    <mergeCell ref="C1013:C1014"/>
    <mergeCell ref="B1015:B1016"/>
    <mergeCell ref="C1015:C1016"/>
    <mergeCell ref="B1017:B1018"/>
    <mergeCell ref="C1017:C1018"/>
    <mergeCell ref="B1028:C1028"/>
    <mergeCell ref="B1030:B1031"/>
    <mergeCell ref="C1030:C1031"/>
    <mergeCell ref="B1032:B1033"/>
    <mergeCell ref="C1032:C1033"/>
    <mergeCell ref="B1034:B1035"/>
    <mergeCell ref="C1034:C1035"/>
    <mergeCell ref="B1036:B1037"/>
    <mergeCell ref="C1036:C1037"/>
    <mergeCell ref="B1038:B1039"/>
    <mergeCell ref="C1038:C1039"/>
    <mergeCell ref="B1044:B1045"/>
    <mergeCell ref="B1040:B1041"/>
    <mergeCell ref="B1042:B1043"/>
    <mergeCell ref="C1040:C1041"/>
    <mergeCell ref="B960:B961"/>
    <mergeCell ref="C960:C961"/>
    <mergeCell ref="B962:B963"/>
    <mergeCell ref="C962:C963"/>
    <mergeCell ref="B964:B965"/>
    <mergeCell ref="C964:C965"/>
    <mergeCell ref="C880:C881"/>
    <mergeCell ref="B882:B883"/>
    <mergeCell ref="C882:C883"/>
    <mergeCell ref="B893:C893"/>
    <mergeCell ref="B895:B896"/>
    <mergeCell ref="C895:C896"/>
    <mergeCell ref="B897:B898"/>
    <mergeCell ref="C897:C898"/>
    <mergeCell ref="B899:B900"/>
    <mergeCell ref="C899:C900"/>
    <mergeCell ref="B901:B902"/>
    <mergeCell ref="C901:C902"/>
    <mergeCell ref="B903:B904"/>
    <mergeCell ref="C903:C904"/>
    <mergeCell ref="B905:B906"/>
    <mergeCell ref="C905:C906"/>
    <mergeCell ref="B907:B908"/>
    <mergeCell ref="C907:C908"/>
    <mergeCell ref="B761:B762"/>
    <mergeCell ref="B763:B764"/>
    <mergeCell ref="B765:B766"/>
    <mergeCell ref="B767:B768"/>
    <mergeCell ref="B769:B770"/>
    <mergeCell ref="B771:B772"/>
    <mergeCell ref="B773:B774"/>
    <mergeCell ref="B789:B790"/>
    <mergeCell ref="B791:B792"/>
    <mergeCell ref="B793:B794"/>
    <mergeCell ref="C789:C790"/>
    <mergeCell ref="C791:C792"/>
    <mergeCell ref="B815:B816"/>
    <mergeCell ref="B817:B818"/>
    <mergeCell ref="B819:B820"/>
    <mergeCell ref="B795:B796"/>
    <mergeCell ref="B797:B798"/>
    <mergeCell ref="B799:B800"/>
    <mergeCell ref="B801:B802"/>
    <mergeCell ref="C803:C804"/>
    <mergeCell ref="C793:C794"/>
    <mergeCell ref="C795:C796"/>
    <mergeCell ref="C797:C798"/>
    <mergeCell ref="C799:C800"/>
    <mergeCell ref="C801:C802"/>
    <mergeCell ref="B803:B804"/>
    <mergeCell ref="B813:C813"/>
    <mergeCell ref="C815:C816"/>
    <mergeCell ref="C817:C818"/>
    <mergeCell ref="C819:C820"/>
    <mergeCell ref="B467:B468"/>
    <mergeCell ref="B469:B470"/>
    <mergeCell ref="B707:B708"/>
    <mergeCell ref="B709:B710"/>
    <mergeCell ref="B711:B712"/>
    <mergeCell ref="B713:B714"/>
    <mergeCell ref="B715:B716"/>
    <mergeCell ref="C641:C642"/>
    <mergeCell ref="C557:C558"/>
    <mergeCell ref="B559:B560"/>
    <mergeCell ref="C559:C560"/>
    <mergeCell ref="B570:C570"/>
    <mergeCell ref="B572:B573"/>
    <mergeCell ref="C572:C573"/>
    <mergeCell ref="B574:B575"/>
    <mergeCell ref="C574:C575"/>
    <mergeCell ref="B576:B577"/>
    <mergeCell ref="C576:C577"/>
    <mergeCell ref="B578:B579"/>
    <mergeCell ref="C578:C579"/>
    <mergeCell ref="B580:B581"/>
    <mergeCell ref="C580:C581"/>
    <mergeCell ref="B582:B583"/>
    <mergeCell ref="C582:C583"/>
    <mergeCell ref="B451:B452"/>
    <mergeCell ref="C451:C452"/>
    <mergeCell ref="B424:B425"/>
    <mergeCell ref="C424:C425"/>
    <mergeCell ref="B435:C435"/>
    <mergeCell ref="B437:B438"/>
    <mergeCell ref="C437:C438"/>
    <mergeCell ref="B439:B440"/>
    <mergeCell ref="C439:C440"/>
    <mergeCell ref="B441:B442"/>
    <mergeCell ref="C441:C442"/>
    <mergeCell ref="B443:B444"/>
    <mergeCell ref="C443:C444"/>
    <mergeCell ref="B445:B446"/>
    <mergeCell ref="C445:C446"/>
    <mergeCell ref="B447:B448"/>
    <mergeCell ref="C447:C448"/>
    <mergeCell ref="B449:B450"/>
    <mergeCell ref="C449:C450"/>
    <mergeCell ref="B381:C381"/>
    <mergeCell ref="B383:B384"/>
    <mergeCell ref="C383:C384"/>
    <mergeCell ref="B385:B386"/>
    <mergeCell ref="C385:C386"/>
    <mergeCell ref="B387:B388"/>
    <mergeCell ref="C387:C388"/>
    <mergeCell ref="B389:B390"/>
    <mergeCell ref="C389:C390"/>
    <mergeCell ref="B391:B392"/>
    <mergeCell ref="C391:C392"/>
    <mergeCell ref="B393:B394"/>
    <mergeCell ref="C393:C394"/>
    <mergeCell ref="B395:B396"/>
    <mergeCell ref="C395:C396"/>
    <mergeCell ref="B397:B398"/>
    <mergeCell ref="C397:C398"/>
    <mergeCell ref="B354:C354"/>
    <mergeCell ref="B356:B357"/>
    <mergeCell ref="C356:C357"/>
    <mergeCell ref="B358:B359"/>
    <mergeCell ref="C358:C359"/>
    <mergeCell ref="B360:B361"/>
    <mergeCell ref="C360:C361"/>
    <mergeCell ref="B362:B363"/>
    <mergeCell ref="C362:C363"/>
    <mergeCell ref="B364:B365"/>
    <mergeCell ref="C364:C365"/>
    <mergeCell ref="B366:B367"/>
    <mergeCell ref="C366:C367"/>
    <mergeCell ref="B368:B369"/>
    <mergeCell ref="C368:C369"/>
    <mergeCell ref="B370:B371"/>
    <mergeCell ref="C370:C371"/>
    <mergeCell ref="B327:C327"/>
    <mergeCell ref="B329:B330"/>
    <mergeCell ref="C329:C330"/>
    <mergeCell ref="B331:B332"/>
    <mergeCell ref="C331:C332"/>
    <mergeCell ref="B333:B334"/>
    <mergeCell ref="C333:C334"/>
    <mergeCell ref="B335:B336"/>
    <mergeCell ref="C335:C336"/>
    <mergeCell ref="B337:B338"/>
    <mergeCell ref="C337:C338"/>
    <mergeCell ref="B339:B340"/>
    <mergeCell ref="C339:C340"/>
    <mergeCell ref="B341:B342"/>
    <mergeCell ref="C341:C342"/>
    <mergeCell ref="B343:B344"/>
    <mergeCell ref="C343:C344"/>
    <mergeCell ref="B281:B282"/>
    <mergeCell ref="C281:C282"/>
    <mergeCell ref="B283:B284"/>
    <mergeCell ref="C283:C284"/>
    <mergeCell ref="B285:B286"/>
    <mergeCell ref="C285:C286"/>
    <mergeCell ref="B287:B288"/>
    <mergeCell ref="C287:C288"/>
    <mergeCell ref="B289:B290"/>
    <mergeCell ref="C289:C290"/>
    <mergeCell ref="B254:B255"/>
    <mergeCell ref="C254:C255"/>
    <mergeCell ref="B256:B257"/>
    <mergeCell ref="C256:C257"/>
    <mergeCell ref="B258:B259"/>
    <mergeCell ref="C258:C259"/>
    <mergeCell ref="B260:B261"/>
    <mergeCell ref="C260:C261"/>
    <mergeCell ref="B262:B263"/>
    <mergeCell ref="C262:C263"/>
    <mergeCell ref="B273:C273"/>
    <mergeCell ref="B275:B276"/>
    <mergeCell ref="C275:C276"/>
    <mergeCell ref="B277:B278"/>
    <mergeCell ref="C277:C278"/>
    <mergeCell ref="B279:B280"/>
    <mergeCell ref="C279:C280"/>
    <mergeCell ref="B225:B226"/>
    <mergeCell ref="C225:C226"/>
    <mergeCell ref="B227:B228"/>
    <mergeCell ref="C227:C228"/>
    <mergeCell ref="B229:B230"/>
    <mergeCell ref="C229:C230"/>
    <mergeCell ref="B231:B232"/>
    <mergeCell ref="C231:C232"/>
    <mergeCell ref="B233:B234"/>
    <mergeCell ref="C233:C234"/>
    <mergeCell ref="B235:B236"/>
    <mergeCell ref="C235:C236"/>
    <mergeCell ref="B246:C246"/>
    <mergeCell ref="B248:B249"/>
    <mergeCell ref="C248:C249"/>
    <mergeCell ref="B250:B251"/>
    <mergeCell ref="C250:C251"/>
    <mergeCell ref="B198:B199"/>
    <mergeCell ref="C198:C199"/>
    <mergeCell ref="B200:B201"/>
    <mergeCell ref="C200:C201"/>
    <mergeCell ref="B202:B203"/>
    <mergeCell ref="C202:C203"/>
    <mergeCell ref="B204:B205"/>
    <mergeCell ref="C204:C205"/>
    <mergeCell ref="B206:B207"/>
    <mergeCell ref="C206:C207"/>
    <mergeCell ref="B208:B209"/>
    <mergeCell ref="C208:C209"/>
    <mergeCell ref="B219:C219"/>
    <mergeCell ref="B221:B222"/>
    <mergeCell ref="C221:C222"/>
    <mergeCell ref="B223:B224"/>
    <mergeCell ref="C223:C224"/>
    <mergeCell ref="C167:C168"/>
    <mergeCell ref="B169:B170"/>
    <mergeCell ref="C169:C170"/>
    <mergeCell ref="B171:B172"/>
    <mergeCell ref="C171:C172"/>
    <mergeCell ref="B173:B174"/>
    <mergeCell ref="C173:C174"/>
    <mergeCell ref="B175:B176"/>
    <mergeCell ref="C175:C176"/>
    <mergeCell ref="B177:B178"/>
    <mergeCell ref="C177:C178"/>
    <mergeCell ref="B179:B180"/>
    <mergeCell ref="C179:C180"/>
    <mergeCell ref="B181:B182"/>
    <mergeCell ref="C181:C182"/>
    <mergeCell ref="B192:C192"/>
    <mergeCell ref="B194:B195"/>
    <mergeCell ref="C194:C195"/>
    <mergeCell ref="B138:C138"/>
    <mergeCell ref="B140:B141"/>
    <mergeCell ref="C140:C141"/>
    <mergeCell ref="B142:B143"/>
    <mergeCell ref="C142:C143"/>
    <mergeCell ref="B144:B145"/>
    <mergeCell ref="C144:C145"/>
    <mergeCell ref="B146:B147"/>
    <mergeCell ref="C146:C147"/>
    <mergeCell ref="B148:B149"/>
    <mergeCell ref="C148:C149"/>
    <mergeCell ref="B150:B151"/>
    <mergeCell ref="C150:C151"/>
    <mergeCell ref="B152:B153"/>
    <mergeCell ref="C152:C153"/>
    <mergeCell ref="B154:B155"/>
    <mergeCell ref="C154:C155"/>
    <mergeCell ref="B56:C56"/>
    <mergeCell ref="B58:B59"/>
    <mergeCell ref="C58:C59"/>
    <mergeCell ref="B60:B61"/>
    <mergeCell ref="C60:C61"/>
    <mergeCell ref="B62:B63"/>
    <mergeCell ref="C62:C63"/>
    <mergeCell ref="B64:B65"/>
    <mergeCell ref="C64:C65"/>
    <mergeCell ref="B126:B127"/>
    <mergeCell ref="C112:C113"/>
    <mergeCell ref="C114:C115"/>
    <mergeCell ref="C116:C117"/>
    <mergeCell ref="C118:C119"/>
    <mergeCell ref="C120:C121"/>
    <mergeCell ref="C122:C123"/>
    <mergeCell ref="C124:C125"/>
    <mergeCell ref="C126:C127"/>
    <mergeCell ref="C412:C413"/>
    <mergeCell ref="B414:B415"/>
    <mergeCell ref="C414:C415"/>
    <mergeCell ref="B416:B417"/>
    <mergeCell ref="C416:C417"/>
    <mergeCell ref="B110:C110"/>
    <mergeCell ref="B165:C165"/>
    <mergeCell ref="B167:B168"/>
    <mergeCell ref="B196:B197"/>
    <mergeCell ref="C196:C197"/>
    <mergeCell ref="B252:B253"/>
    <mergeCell ref="C252:C253"/>
    <mergeCell ref="B313:B314"/>
    <mergeCell ref="B309:B310"/>
    <mergeCell ref="B311:B312"/>
    <mergeCell ref="B305:B306"/>
    <mergeCell ref="B307:B308"/>
    <mergeCell ref="B122:B123"/>
    <mergeCell ref="B124:B125"/>
    <mergeCell ref="B118:B119"/>
    <mergeCell ref="B120:B121"/>
    <mergeCell ref="B114:B115"/>
    <mergeCell ref="B116:B117"/>
    <mergeCell ref="B112:B113"/>
    <mergeCell ref="B418:B419"/>
    <mergeCell ref="C418:C419"/>
    <mergeCell ref="B420:B421"/>
    <mergeCell ref="C420:C421"/>
    <mergeCell ref="B422:B423"/>
    <mergeCell ref="C422:C423"/>
    <mergeCell ref="B18:B19"/>
    <mergeCell ref="C12:C13"/>
    <mergeCell ref="B465:B466"/>
    <mergeCell ref="B303:B304"/>
    <mergeCell ref="C45:C46"/>
    <mergeCell ref="C91:C92"/>
    <mergeCell ref="B93:B94"/>
    <mergeCell ref="C93:C94"/>
    <mergeCell ref="C14:C15"/>
    <mergeCell ref="C16:C17"/>
    <mergeCell ref="C18:C19"/>
    <mergeCell ref="B14:B15"/>
    <mergeCell ref="B16:B17"/>
    <mergeCell ref="B315:B316"/>
    <mergeCell ref="B408:C408"/>
    <mergeCell ref="B410:B411"/>
    <mergeCell ref="C410:C411"/>
    <mergeCell ref="B412:B413"/>
    <mergeCell ref="B471:B472"/>
    <mergeCell ref="B473:B474"/>
    <mergeCell ref="B475:B476"/>
    <mergeCell ref="B477:B478"/>
    <mergeCell ref="B489:C489"/>
    <mergeCell ref="B491:B492"/>
    <mergeCell ref="C491:C492"/>
    <mergeCell ref="B493:B494"/>
    <mergeCell ref="C493:C494"/>
    <mergeCell ref="C477:C478"/>
    <mergeCell ref="B479:B480"/>
    <mergeCell ref="C479:C480"/>
    <mergeCell ref="B495:B496"/>
    <mergeCell ref="C495:C496"/>
    <mergeCell ref="B497:B498"/>
    <mergeCell ref="C497:C498"/>
    <mergeCell ref="B499:B500"/>
    <mergeCell ref="C499:C500"/>
    <mergeCell ref="B501:B502"/>
    <mergeCell ref="B530:B531"/>
    <mergeCell ref="C530:C531"/>
    <mergeCell ref="C526:C527"/>
    <mergeCell ref="B528:B529"/>
    <mergeCell ref="C528:C529"/>
    <mergeCell ref="C501:C502"/>
    <mergeCell ref="B503:B504"/>
    <mergeCell ref="C503:C504"/>
    <mergeCell ref="B505:B506"/>
    <mergeCell ref="C505:C506"/>
    <mergeCell ref="B516:C516"/>
    <mergeCell ref="B518:B519"/>
    <mergeCell ref="C518:C519"/>
    <mergeCell ref="B520:B521"/>
    <mergeCell ref="C520:C521"/>
    <mergeCell ref="B522:B523"/>
    <mergeCell ref="C522:C523"/>
    <mergeCell ref="B532:B533"/>
    <mergeCell ref="C532:C533"/>
    <mergeCell ref="B543:C543"/>
    <mergeCell ref="B545:B546"/>
    <mergeCell ref="C545:C546"/>
    <mergeCell ref="B547:B548"/>
    <mergeCell ref="C547:C548"/>
    <mergeCell ref="B549:B550"/>
    <mergeCell ref="C549:C550"/>
    <mergeCell ref="B551:B552"/>
    <mergeCell ref="C551:C552"/>
    <mergeCell ref="B553:B554"/>
    <mergeCell ref="C553:C554"/>
    <mergeCell ref="B555:B556"/>
    <mergeCell ref="C555:C556"/>
    <mergeCell ref="B557:B558"/>
    <mergeCell ref="B586:B587"/>
    <mergeCell ref="C586:C587"/>
    <mergeCell ref="B584:B585"/>
    <mergeCell ref="C584:C585"/>
    <mergeCell ref="B597:C597"/>
    <mergeCell ref="B599:B600"/>
    <mergeCell ref="C599:C600"/>
    <mergeCell ref="B627:B628"/>
    <mergeCell ref="B629:B630"/>
    <mergeCell ref="B631:B632"/>
    <mergeCell ref="B601:B602"/>
    <mergeCell ref="C601:C602"/>
    <mergeCell ref="B603:B604"/>
    <mergeCell ref="C603:C604"/>
    <mergeCell ref="B605:B606"/>
    <mergeCell ref="C605:C606"/>
    <mergeCell ref="B607:B608"/>
    <mergeCell ref="C607:C608"/>
    <mergeCell ref="B609:B610"/>
    <mergeCell ref="C609:C610"/>
    <mergeCell ref="B611:B612"/>
    <mergeCell ref="C611:C612"/>
    <mergeCell ref="B613:B614"/>
    <mergeCell ref="C613:C614"/>
    <mergeCell ref="B625:C625"/>
    <mergeCell ref="C627:C628"/>
    <mergeCell ref="C629:C630"/>
    <mergeCell ref="C631:C632"/>
    <mergeCell ref="B633:B634"/>
    <mergeCell ref="B635:B636"/>
    <mergeCell ref="B637:B638"/>
    <mergeCell ref="B639:B640"/>
    <mergeCell ref="B651:C651"/>
    <mergeCell ref="B653:B654"/>
    <mergeCell ref="C653:C654"/>
    <mergeCell ref="B655:B656"/>
    <mergeCell ref="C655:C656"/>
    <mergeCell ref="C637:C638"/>
    <mergeCell ref="C639:C640"/>
    <mergeCell ref="B641:B642"/>
    <mergeCell ref="C633:C634"/>
    <mergeCell ref="C635:C636"/>
    <mergeCell ref="B657:B658"/>
    <mergeCell ref="C657:C658"/>
    <mergeCell ref="B659:B660"/>
    <mergeCell ref="C659:C660"/>
    <mergeCell ref="B661:B662"/>
    <mergeCell ref="C661:C662"/>
    <mergeCell ref="B663:B664"/>
    <mergeCell ref="C663:C664"/>
    <mergeCell ref="B665:B666"/>
    <mergeCell ref="B686:B687"/>
    <mergeCell ref="B688:B689"/>
    <mergeCell ref="B690:B691"/>
    <mergeCell ref="B692:B693"/>
    <mergeCell ref="B680:B681"/>
    <mergeCell ref="B682:B683"/>
    <mergeCell ref="B684:B685"/>
    <mergeCell ref="C665:C666"/>
    <mergeCell ref="B667:B668"/>
    <mergeCell ref="C667:C668"/>
    <mergeCell ref="B678:C678"/>
    <mergeCell ref="C680:C681"/>
    <mergeCell ref="C682:C683"/>
    <mergeCell ref="C684:C685"/>
    <mergeCell ref="C686:C687"/>
    <mergeCell ref="C688:C689"/>
    <mergeCell ref="C690:C691"/>
    <mergeCell ref="C692:C693"/>
    <mergeCell ref="B719:B720"/>
    <mergeCell ref="B717:B718"/>
    <mergeCell ref="B740:B741"/>
    <mergeCell ref="B742:B743"/>
    <mergeCell ref="B744:B745"/>
    <mergeCell ref="B746:B747"/>
    <mergeCell ref="B734:B735"/>
    <mergeCell ref="B736:B737"/>
    <mergeCell ref="B738:B739"/>
    <mergeCell ref="B848:B849"/>
    <mergeCell ref="C848:C849"/>
    <mergeCell ref="B850:B851"/>
    <mergeCell ref="C850:C851"/>
    <mergeCell ref="B870:B871"/>
    <mergeCell ref="B872:B873"/>
    <mergeCell ref="B874:B875"/>
    <mergeCell ref="B876:B877"/>
    <mergeCell ref="B878:B879"/>
    <mergeCell ref="B852:B853"/>
    <mergeCell ref="C852:C853"/>
    <mergeCell ref="B854:B855"/>
    <mergeCell ref="C854:C855"/>
    <mergeCell ref="B856:B857"/>
    <mergeCell ref="C856:C857"/>
    <mergeCell ref="B880:B881"/>
    <mergeCell ref="B868:B869"/>
    <mergeCell ref="B866:C866"/>
    <mergeCell ref="C868:C869"/>
    <mergeCell ref="C870:C871"/>
    <mergeCell ref="C872:C873"/>
    <mergeCell ref="C874:C875"/>
    <mergeCell ref="C876:C877"/>
    <mergeCell ref="C878:C879"/>
    <mergeCell ref="B922:B923"/>
    <mergeCell ref="B909:B910"/>
    <mergeCell ref="C909:C910"/>
    <mergeCell ref="B920:C920"/>
    <mergeCell ref="C922:C923"/>
    <mergeCell ref="B936:B937"/>
    <mergeCell ref="B924:B925"/>
    <mergeCell ref="B926:B927"/>
    <mergeCell ref="B928:B929"/>
    <mergeCell ref="B930:B931"/>
    <mergeCell ref="B932:B933"/>
    <mergeCell ref="B934:B935"/>
    <mergeCell ref="C924:C925"/>
    <mergeCell ref="C926:C927"/>
    <mergeCell ref="C928:C929"/>
    <mergeCell ref="C930:C931"/>
    <mergeCell ref="C932:C933"/>
    <mergeCell ref="C934:C935"/>
    <mergeCell ref="C936:C937"/>
    <mergeCell ref="B978:B979"/>
    <mergeCell ref="B980:B981"/>
    <mergeCell ref="B982:B983"/>
    <mergeCell ref="B984:B985"/>
    <mergeCell ref="B986:B987"/>
    <mergeCell ref="B988:B989"/>
    <mergeCell ref="B976:B977"/>
    <mergeCell ref="B974:C974"/>
    <mergeCell ref="C976:C977"/>
    <mergeCell ref="C978:C979"/>
    <mergeCell ref="C980:C981"/>
    <mergeCell ref="C982:C983"/>
    <mergeCell ref="C984:C985"/>
    <mergeCell ref="C986:C987"/>
    <mergeCell ref="B1011:B1012"/>
    <mergeCell ref="B1003:B1004"/>
    <mergeCell ref="B1005:B1006"/>
    <mergeCell ref="B1007:B1008"/>
    <mergeCell ref="B1009:B1010"/>
    <mergeCell ref="B990:B991"/>
    <mergeCell ref="C988:C989"/>
    <mergeCell ref="C990:C991"/>
    <mergeCell ref="B1001:C1001"/>
    <mergeCell ref="C1003:C1004"/>
    <mergeCell ref="C1005:C1006"/>
    <mergeCell ref="C1007:C1008"/>
    <mergeCell ref="C1009:C1010"/>
    <mergeCell ref="C1011:C1012"/>
    <mergeCell ref="C1042:C1043"/>
    <mergeCell ref="C1044:C1045"/>
    <mergeCell ref="B1065:B1066"/>
    <mergeCell ref="B1067:B1068"/>
    <mergeCell ref="B1069:B1070"/>
    <mergeCell ref="B1057:B1058"/>
    <mergeCell ref="B1059:B1060"/>
    <mergeCell ref="B1061:B1062"/>
    <mergeCell ref="B1063:B1064"/>
    <mergeCell ref="B1055:C1055"/>
    <mergeCell ref="C1057:C1058"/>
    <mergeCell ref="C1059:C1060"/>
    <mergeCell ref="C1061:C1062"/>
    <mergeCell ref="C1063:C1064"/>
    <mergeCell ref="C1065:C1066"/>
    <mergeCell ref="C1067:C1068"/>
    <mergeCell ref="C1069:C1070"/>
    <mergeCell ref="B1098:B1099"/>
    <mergeCell ref="C1098:C1099"/>
    <mergeCell ref="B1110:C1110"/>
    <mergeCell ref="B1112:B1113"/>
    <mergeCell ref="C1112:C1113"/>
    <mergeCell ref="B1140:B1141"/>
    <mergeCell ref="B1142:B1143"/>
    <mergeCell ref="B1138:B1139"/>
    <mergeCell ref="B1136:C1136"/>
    <mergeCell ref="C1138:C1139"/>
    <mergeCell ref="C1140:C1141"/>
    <mergeCell ref="C1142:C1143"/>
    <mergeCell ref="B1124:B1125"/>
    <mergeCell ref="C1124:C1125"/>
    <mergeCell ref="B1126:B1127"/>
    <mergeCell ref="C1126:C1127"/>
    <mergeCell ref="B1122:B1123"/>
    <mergeCell ref="C1122:C1123"/>
    <mergeCell ref="B1175:B1176"/>
    <mergeCell ref="B1177:B1178"/>
    <mergeCell ref="B1179:B1180"/>
    <mergeCell ref="B1171:B1172"/>
    <mergeCell ref="C1171:C1172"/>
    <mergeCell ref="C1173:C1174"/>
    <mergeCell ref="C1175:C1176"/>
    <mergeCell ref="C1177:C1178"/>
    <mergeCell ref="C1179:C1180"/>
    <mergeCell ref="B1194:B1195"/>
    <mergeCell ref="B1196:B1197"/>
    <mergeCell ref="B1198:B1199"/>
    <mergeCell ref="B1200:B1201"/>
    <mergeCell ref="B1202:B1203"/>
    <mergeCell ref="B1204:B1205"/>
    <mergeCell ref="B1192:B1193"/>
    <mergeCell ref="B1190:C1190"/>
    <mergeCell ref="C1192:C1193"/>
    <mergeCell ref="C1194:C1195"/>
    <mergeCell ref="C1196:C1197"/>
    <mergeCell ref="C1198:C1199"/>
    <mergeCell ref="C1200:C1201"/>
    <mergeCell ref="C1202:C1203"/>
    <mergeCell ref="C1204:C1205"/>
    <mergeCell ref="B1260:B1261"/>
    <mergeCell ref="B1248:B1249"/>
    <mergeCell ref="B1250:B1251"/>
    <mergeCell ref="B1252:B1253"/>
    <mergeCell ref="B1254:B1255"/>
    <mergeCell ref="B1256:B1257"/>
    <mergeCell ref="B1258:B1259"/>
    <mergeCell ref="C1248:C1249"/>
    <mergeCell ref="C1250:C1251"/>
    <mergeCell ref="C1252:C1253"/>
    <mergeCell ref="C1254:C1255"/>
    <mergeCell ref="C1256:C1257"/>
    <mergeCell ref="C1258:C1259"/>
    <mergeCell ref="C1260:C1261"/>
    <mergeCell ref="B1302:B1303"/>
    <mergeCell ref="B1304:B1305"/>
    <mergeCell ref="B1306:B1307"/>
    <mergeCell ref="B1308:B1309"/>
    <mergeCell ref="B1310:B1311"/>
    <mergeCell ref="B1312:B1313"/>
    <mergeCell ref="B1300:B1301"/>
    <mergeCell ref="B1298:C1298"/>
    <mergeCell ref="C1300:C1301"/>
    <mergeCell ref="C1302:C1303"/>
    <mergeCell ref="C1304:C1305"/>
    <mergeCell ref="C1306:C1307"/>
    <mergeCell ref="C1308:C1309"/>
    <mergeCell ref="C1310:C1311"/>
    <mergeCell ref="B1335:B1336"/>
    <mergeCell ref="B1327:B1328"/>
    <mergeCell ref="B1329:B1330"/>
    <mergeCell ref="B1331:B1332"/>
    <mergeCell ref="B1333:B1334"/>
    <mergeCell ref="B1314:B1315"/>
    <mergeCell ref="C1312:C1313"/>
    <mergeCell ref="C1314:C1315"/>
    <mergeCell ref="B1325:C1325"/>
    <mergeCell ref="C1327:C1328"/>
    <mergeCell ref="C1329:C1330"/>
    <mergeCell ref="C1331:C1332"/>
    <mergeCell ref="C1333:C1334"/>
    <mergeCell ref="C1335:C1336"/>
    <mergeCell ref="B1368:B1369"/>
    <mergeCell ref="B1364:B1365"/>
    <mergeCell ref="B1366:B1367"/>
    <mergeCell ref="C1364:C1365"/>
    <mergeCell ref="C1366:C1367"/>
    <mergeCell ref="C1368:C1369"/>
    <mergeCell ref="B1389:B1390"/>
    <mergeCell ref="B1391:B1392"/>
    <mergeCell ref="B1393:B1394"/>
    <mergeCell ref="B1381:B1382"/>
    <mergeCell ref="B1383:B1384"/>
    <mergeCell ref="B1385:B1386"/>
    <mergeCell ref="B1387:B1388"/>
    <mergeCell ref="B1379:C1379"/>
    <mergeCell ref="C1381:C1382"/>
    <mergeCell ref="C1383:C1384"/>
    <mergeCell ref="C1385:C1386"/>
    <mergeCell ref="C1387:C1388"/>
    <mergeCell ref="C1389:C1390"/>
    <mergeCell ref="C1391:C1392"/>
    <mergeCell ref="C1393:C1394"/>
    <mergeCell ref="B2:C2"/>
    <mergeCell ref="B4:B5"/>
    <mergeCell ref="C4:C5"/>
    <mergeCell ref="C6:C7"/>
    <mergeCell ref="C8:C9"/>
    <mergeCell ref="C10:C11"/>
    <mergeCell ref="C89:C90"/>
    <mergeCell ref="B91:B92"/>
    <mergeCell ref="B29:C29"/>
    <mergeCell ref="B31:B32"/>
    <mergeCell ref="C31:C32"/>
    <mergeCell ref="B33:B34"/>
    <mergeCell ref="C33:C34"/>
    <mergeCell ref="B35:B36"/>
    <mergeCell ref="C35:C36"/>
    <mergeCell ref="B37:B38"/>
    <mergeCell ref="C37:C38"/>
    <mergeCell ref="B39:B40"/>
    <mergeCell ref="C39:C40"/>
    <mergeCell ref="B41:B42"/>
    <mergeCell ref="C41:C42"/>
    <mergeCell ref="B43:B44"/>
    <mergeCell ref="C43:C44"/>
    <mergeCell ref="B45:B46"/>
    <mergeCell ref="B6:B7"/>
    <mergeCell ref="B8:B9"/>
    <mergeCell ref="B10:B11"/>
    <mergeCell ref="B12:B13"/>
    <mergeCell ref="B95:B96"/>
    <mergeCell ref="C95:C96"/>
    <mergeCell ref="B97:B98"/>
    <mergeCell ref="C97:C98"/>
    <mergeCell ref="B99:B100"/>
    <mergeCell ref="C99:C100"/>
    <mergeCell ref="B66:B67"/>
    <mergeCell ref="C66:C67"/>
    <mergeCell ref="B68:B69"/>
    <mergeCell ref="C68:C69"/>
    <mergeCell ref="B70:B71"/>
    <mergeCell ref="C70:C71"/>
    <mergeCell ref="B72:B73"/>
    <mergeCell ref="C72:C73"/>
    <mergeCell ref="B83:C83"/>
    <mergeCell ref="B85:B86"/>
    <mergeCell ref="C85:C86"/>
    <mergeCell ref="B87:B88"/>
    <mergeCell ref="C87:C88"/>
    <mergeCell ref="B89:B90"/>
  </mergeCells>
  <dataValidations count="2">
    <dataValidation type="list" allowBlank="1" showInputMessage="1" showErrorMessage="1" sqref="B1221:B1234 B1248:B1261 B1356:B1369 B1383:B1396 B87:B100 B1194:B1207 B1276:B1289 B114:B127 B1329:B1342 B1302:B1315 B169:B182 B60:B73 B142:B155 B196:B209 B250:B263 B331:B344 B277:B290 B223:B236 B305:B318 B358:B371 B412:B425 B439:B452 B385:B398 B467:B480 B493:B506 B520:B533 B574:B587 B601:B614 B547:B560 B629:B642 B736:B749 B682:B695 B655:B668 B763:B776 B709:B722 B897:B910 B791:B804 B844:B857 B817:B830 B924:B937 B870:B883 B952:B965 B1005:B1018 B978:B991 B1059:B1072 B1086:B1099 B1032:B1045 B1114:B1127 B1167:B1180 B1140:B1153">
      <formula1>#REF!</formula1>
    </dataValidation>
    <dataValidation type="list" allowBlank="1" showInputMessage="1" showErrorMessage="1" sqref="B4:B19 B1381:B1382 B58:B59 B85:B86 B112:B113 B140:B141 B167:B168 B194:B195 B221:B222 B248:B249 B275:B276 B303:B304 B329:B330 B356:B357 B383:B384 B410:B411 B437:B438 B465:B466 B491:B492 B518:B519 B545:B546 B572:B573 B599:B600 B627:B628 B653:B654 B680:B681 B707:B708 B734:B735 B761:B762 B789:B790 B815:B816 B842:B843 B868:B869 B895:B896 B922:B923 B950:B951 B976:B977 B1003:B1004 B1030:B1031 B1057:B1058 B1084:B1085 B1112:B1113 B1138:B1139 B1165:B1166 B1192:B1193 B1219:B1220 B1246:B1247 B1274:B1275 B1300:B1301 B1327:B1328 B1354:B1355 B31:B46">
      <formula1>Prénom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Q31"/>
  <sheetViews>
    <sheetView showGridLines="0" zoomScaleNormal="100" workbookViewId="0">
      <selection sqref="A1:C1"/>
    </sheetView>
  </sheetViews>
  <sheetFormatPr baseColWidth="10" defaultRowHeight="15" x14ac:dyDescent="0.25"/>
  <cols>
    <col min="1" max="1" width="16.5703125" bestFit="1" customWidth="1"/>
    <col min="2" max="2" width="16.5703125" customWidth="1"/>
    <col min="3" max="4" width="12.140625" customWidth="1"/>
    <col min="5" max="5" width="13.42578125" customWidth="1"/>
    <col min="6" max="6" width="5.5703125" customWidth="1"/>
    <col min="7" max="7" width="4.28515625" customWidth="1"/>
    <col min="8" max="8" width="5.28515625" customWidth="1"/>
    <col min="9" max="9" width="4.7109375" customWidth="1"/>
    <col min="10" max="11" width="4.28515625" customWidth="1"/>
    <col min="12" max="12" width="5.42578125" customWidth="1"/>
    <col min="13" max="13" width="4.42578125" customWidth="1"/>
    <col min="14" max="14" width="4.28515625" customWidth="1"/>
    <col min="15" max="15" width="4.7109375" customWidth="1"/>
    <col min="16" max="16" width="4.28515625" customWidth="1"/>
    <col min="17" max="17" width="5.7109375" customWidth="1"/>
    <col min="18" max="18" width="4.28515625" customWidth="1"/>
    <col min="19" max="19" width="4.85546875" customWidth="1"/>
    <col min="20" max="20" width="4.28515625" customWidth="1"/>
    <col min="21" max="21" width="4.42578125" customWidth="1"/>
    <col min="22" max="36" width="4.28515625" customWidth="1"/>
    <col min="38" max="38" width="25.140625" customWidth="1"/>
    <col min="39" max="39" width="19.7109375" customWidth="1"/>
  </cols>
  <sheetData>
    <row r="1" spans="1:43" ht="16.5" thickBot="1" x14ac:dyDescent="0.3">
      <c r="A1" s="85" t="s">
        <v>71</v>
      </c>
      <c r="B1" s="85"/>
      <c r="C1" s="85"/>
      <c r="D1" s="51" t="s">
        <v>60</v>
      </c>
      <c r="E1" s="53" t="s">
        <v>30</v>
      </c>
      <c r="F1" s="58">
        <v>2018</v>
      </c>
    </row>
    <row r="2" spans="1:43" x14ac:dyDescent="0.25">
      <c r="D2" s="51" t="s">
        <v>59</v>
      </c>
      <c r="E2" s="4">
        <f>IFERROR(WEEKNUM(B4),"")</f>
        <v>1</v>
      </c>
    </row>
    <row r="3" spans="1:43" x14ac:dyDescent="0.25">
      <c r="D3" s="52" t="s">
        <v>61</v>
      </c>
      <c r="E3" s="54">
        <f>IFERROR(WEEKNUM(B5),"")</f>
        <v>5</v>
      </c>
    </row>
    <row r="4" spans="1:43" x14ac:dyDescent="0.25">
      <c r="A4" s="8" t="s">
        <v>22</v>
      </c>
      <c r="B4" s="44">
        <f>DATE(F1,MONTH(1&amp;"/"&amp;E1),1)</f>
        <v>43101</v>
      </c>
    </row>
    <row r="5" spans="1:43" x14ac:dyDescent="0.25">
      <c r="A5" s="8" t="s">
        <v>21</v>
      </c>
      <c r="B5" s="45">
        <f>EOMONTH(B4,0)</f>
        <v>43131</v>
      </c>
      <c r="E5" s="16"/>
    </row>
    <row r="6" spans="1:43" ht="18.75" customHeight="1" x14ac:dyDescent="0.25">
      <c r="A6" s="8" t="s">
        <v>20</v>
      </c>
      <c r="B6" s="57">
        <f ca="1">TODAY()</f>
        <v>43202</v>
      </c>
      <c r="E6" t="s">
        <v>43</v>
      </c>
      <c r="F6" s="56" t="str">
        <f t="shared" ref="F6:AJ6" si="0">IFERROR(IF(VLOOKUP(F7,joursfetes,1,FALSE),"F",""),"")</f>
        <v/>
      </c>
      <c r="G6" s="15" t="str">
        <f t="shared" si="0"/>
        <v/>
      </c>
      <c r="H6" s="15" t="str">
        <f t="shared" si="0"/>
        <v/>
      </c>
      <c r="I6" s="15" t="str">
        <f t="shared" si="0"/>
        <v/>
      </c>
      <c r="J6" s="15" t="str">
        <f t="shared" si="0"/>
        <v/>
      </c>
      <c r="K6" s="15" t="str">
        <f t="shared" si="0"/>
        <v/>
      </c>
      <c r="L6" s="15" t="str">
        <f t="shared" si="0"/>
        <v/>
      </c>
      <c r="M6" s="15" t="str">
        <f t="shared" si="0"/>
        <v/>
      </c>
      <c r="N6" s="15" t="str">
        <f t="shared" si="0"/>
        <v/>
      </c>
      <c r="O6" s="15" t="str">
        <f t="shared" si="0"/>
        <v/>
      </c>
      <c r="P6" s="15" t="str">
        <f t="shared" si="0"/>
        <v/>
      </c>
      <c r="Q6" s="15" t="str">
        <f t="shared" si="0"/>
        <v/>
      </c>
      <c r="R6" s="15" t="str">
        <f t="shared" si="0"/>
        <v/>
      </c>
      <c r="S6" s="15" t="str">
        <f t="shared" si="0"/>
        <v/>
      </c>
      <c r="T6" s="15" t="str">
        <f t="shared" si="0"/>
        <v/>
      </c>
      <c r="U6" s="15" t="str">
        <f t="shared" si="0"/>
        <v/>
      </c>
      <c r="V6" s="15" t="str">
        <f t="shared" si="0"/>
        <v/>
      </c>
      <c r="W6" s="15" t="str">
        <f t="shared" si="0"/>
        <v/>
      </c>
      <c r="X6" s="15" t="str">
        <f t="shared" si="0"/>
        <v/>
      </c>
      <c r="Y6" s="15" t="str">
        <f t="shared" si="0"/>
        <v/>
      </c>
      <c r="Z6" s="15" t="str">
        <f t="shared" si="0"/>
        <v/>
      </c>
      <c r="AA6" s="15" t="str">
        <f t="shared" si="0"/>
        <v/>
      </c>
      <c r="AB6" s="15" t="str">
        <f t="shared" si="0"/>
        <v/>
      </c>
      <c r="AC6" s="15" t="str">
        <f t="shared" si="0"/>
        <v/>
      </c>
      <c r="AD6" s="15" t="str">
        <f t="shared" si="0"/>
        <v/>
      </c>
      <c r="AE6" s="15" t="str">
        <f t="shared" si="0"/>
        <v/>
      </c>
      <c r="AF6" s="15" t="str">
        <f t="shared" si="0"/>
        <v/>
      </c>
      <c r="AG6" s="15" t="str">
        <f t="shared" si="0"/>
        <v/>
      </c>
      <c r="AH6" s="15" t="str">
        <f t="shared" si="0"/>
        <v/>
      </c>
      <c r="AI6" s="15" t="str">
        <f t="shared" si="0"/>
        <v/>
      </c>
      <c r="AJ6" s="15" t="str">
        <f t="shared" si="0"/>
        <v/>
      </c>
    </row>
    <row r="7" spans="1:43" ht="78.75" customHeight="1" x14ac:dyDescent="0.25">
      <c r="F7" s="10">
        <f>DateDébut</f>
        <v>43101</v>
      </c>
      <c r="G7" s="10">
        <f>F7+1</f>
        <v>43102</v>
      </c>
      <c r="H7" s="10">
        <f t="shared" ref="H7:AG7" si="1">G7+1</f>
        <v>43103</v>
      </c>
      <c r="I7" s="10">
        <f t="shared" si="1"/>
        <v>43104</v>
      </c>
      <c r="J7" s="10">
        <f t="shared" si="1"/>
        <v>43105</v>
      </c>
      <c r="K7" s="10">
        <f t="shared" si="1"/>
        <v>43106</v>
      </c>
      <c r="L7" s="10">
        <f t="shared" si="1"/>
        <v>43107</v>
      </c>
      <c r="M7" s="10">
        <f t="shared" si="1"/>
        <v>43108</v>
      </c>
      <c r="N7" s="10">
        <f t="shared" si="1"/>
        <v>43109</v>
      </c>
      <c r="O7" s="10">
        <f t="shared" si="1"/>
        <v>43110</v>
      </c>
      <c r="P7" s="10">
        <f t="shared" si="1"/>
        <v>43111</v>
      </c>
      <c r="Q7" s="10">
        <f t="shared" si="1"/>
        <v>43112</v>
      </c>
      <c r="R7" s="10">
        <f t="shared" si="1"/>
        <v>43113</v>
      </c>
      <c r="S7" s="10">
        <f t="shared" si="1"/>
        <v>43114</v>
      </c>
      <c r="T7" s="10">
        <f t="shared" si="1"/>
        <v>43115</v>
      </c>
      <c r="U7" s="10">
        <f t="shared" si="1"/>
        <v>43116</v>
      </c>
      <c r="V7" s="10">
        <f t="shared" si="1"/>
        <v>43117</v>
      </c>
      <c r="W7" s="10">
        <f t="shared" si="1"/>
        <v>43118</v>
      </c>
      <c r="X7" s="10">
        <f t="shared" si="1"/>
        <v>43119</v>
      </c>
      <c r="Y7" s="10">
        <f t="shared" si="1"/>
        <v>43120</v>
      </c>
      <c r="Z7" s="10">
        <f t="shared" si="1"/>
        <v>43121</v>
      </c>
      <c r="AA7" s="10">
        <f t="shared" si="1"/>
        <v>43122</v>
      </c>
      <c r="AB7" s="10">
        <f t="shared" si="1"/>
        <v>43123</v>
      </c>
      <c r="AC7" s="10">
        <f t="shared" si="1"/>
        <v>43124</v>
      </c>
      <c r="AD7" s="10">
        <f t="shared" si="1"/>
        <v>43125</v>
      </c>
      <c r="AE7" s="10">
        <f t="shared" si="1"/>
        <v>43126</v>
      </c>
      <c r="AF7" s="10">
        <f t="shared" si="1"/>
        <v>43127</v>
      </c>
      <c r="AG7" s="10">
        <f t="shared" si="1"/>
        <v>43128</v>
      </c>
      <c r="AH7" s="10">
        <f>IFERROR(IF(AG7+1&gt;B5,"",AG7+1),"")</f>
        <v>43129</v>
      </c>
      <c r="AI7" s="10">
        <f>IFERROR(IF(AH7+1&gt;A5,"",AH7+1),"")</f>
        <v>43130</v>
      </c>
      <c r="AJ7" s="10">
        <f>IFERROR(IF(AI7+1&gt;B5,"",AI7+1),"")</f>
        <v>43131</v>
      </c>
    </row>
    <row r="8" spans="1:43" ht="34.5" customHeight="1" x14ac:dyDescent="0.25">
      <c r="F8" s="38">
        <f>WEEKNUM(F7,2)</f>
        <v>1</v>
      </c>
      <c r="G8" s="17">
        <f t="shared" ref="G8:AG8" si="2">WEEKNUM(G7,2)</f>
        <v>1</v>
      </c>
      <c r="H8" s="17">
        <f t="shared" si="2"/>
        <v>1</v>
      </c>
      <c r="I8" s="17">
        <f t="shared" si="2"/>
        <v>1</v>
      </c>
      <c r="J8" s="17">
        <f t="shared" si="2"/>
        <v>1</v>
      </c>
      <c r="K8" s="17">
        <f t="shared" si="2"/>
        <v>1</v>
      </c>
      <c r="L8" s="17">
        <f t="shared" si="2"/>
        <v>1</v>
      </c>
      <c r="M8" s="17">
        <f t="shared" si="2"/>
        <v>2</v>
      </c>
      <c r="N8" s="17">
        <f t="shared" si="2"/>
        <v>2</v>
      </c>
      <c r="O8" s="17">
        <f t="shared" si="2"/>
        <v>2</v>
      </c>
      <c r="P8" s="17">
        <f t="shared" si="2"/>
        <v>2</v>
      </c>
      <c r="Q8" s="17">
        <f t="shared" si="2"/>
        <v>2</v>
      </c>
      <c r="R8" s="17">
        <f t="shared" si="2"/>
        <v>2</v>
      </c>
      <c r="S8" s="17">
        <f t="shared" si="2"/>
        <v>2</v>
      </c>
      <c r="T8" s="17">
        <f t="shared" si="2"/>
        <v>3</v>
      </c>
      <c r="U8" s="17">
        <f t="shared" si="2"/>
        <v>3</v>
      </c>
      <c r="V8" s="17">
        <f t="shared" si="2"/>
        <v>3</v>
      </c>
      <c r="W8" s="17">
        <f t="shared" si="2"/>
        <v>3</v>
      </c>
      <c r="X8" s="17">
        <f t="shared" si="2"/>
        <v>3</v>
      </c>
      <c r="Y8" s="17">
        <f t="shared" si="2"/>
        <v>3</v>
      </c>
      <c r="Z8" s="17">
        <f t="shared" si="2"/>
        <v>3</v>
      </c>
      <c r="AA8" s="17">
        <f t="shared" si="2"/>
        <v>4</v>
      </c>
      <c r="AB8" s="17">
        <f t="shared" si="2"/>
        <v>4</v>
      </c>
      <c r="AC8" s="17">
        <f t="shared" si="2"/>
        <v>4</v>
      </c>
      <c r="AD8" s="17">
        <f t="shared" si="2"/>
        <v>4</v>
      </c>
      <c r="AE8" s="17">
        <f t="shared" si="2"/>
        <v>4</v>
      </c>
      <c r="AF8" s="17">
        <f t="shared" si="2"/>
        <v>4</v>
      </c>
      <c r="AG8" s="17">
        <f t="shared" si="2"/>
        <v>4</v>
      </c>
      <c r="AH8" s="17">
        <f>IFERROR(WEEKNUM(AH7,2),"")</f>
        <v>5</v>
      </c>
      <c r="AI8" s="17">
        <f t="shared" ref="AI8:AJ8" si="3">IFERROR(WEEKNUM(AI7,2),"")</f>
        <v>5</v>
      </c>
      <c r="AJ8" s="38">
        <f t="shared" si="3"/>
        <v>5</v>
      </c>
      <c r="AK8" s="9"/>
      <c r="AL8" s="9"/>
      <c r="AM8" s="21"/>
      <c r="AN8" s="21"/>
      <c r="AO8" s="9"/>
      <c r="AP8" s="9"/>
      <c r="AQ8" s="9"/>
    </row>
    <row r="9" spans="1:43" ht="20.25" customHeight="1" x14ac:dyDescent="0.25">
      <c r="F9" s="11" t="str">
        <f t="shared" ref="F9:AG9" si="4">CHOOSE(WEEKDAY(F7),"D","L","M","Me","J","V","S")</f>
        <v>L</v>
      </c>
      <c r="G9" s="11" t="str">
        <f t="shared" si="4"/>
        <v>M</v>
      </c>
      <c r="H9" s="11" t="str">
        <f t="shared" si="4"/>
        <v>Me</v>
      </c>
      <c r="I9" s="11" t="str">
        <f t="shared" si="4"/>
        <v>J</v>
      </c>
      <c r="J9" s="11" t="str">
        <f t="shared" si="4"/>
        <v>V</v>
      </c>
      <c r="K9" s="11" t="str">
        <f t="shared" si="4"/>
        <v>S</v>
      </c>
      <c r="L9" s="11" t="str">
        <f t="shared" si="4"/>
        <v>D</v>
      </c>
      <c r="M9" s="11" t="str">
        <f>CHOOSE(WEEKDAY(M7),"D","L","M","Me","J","V","S")</f>
        <v>L</v>
      </c>
      <c r="N9" s="11" t="str">
        <f t="shared" si="4"/>
        <v>M</v>
      </c>
      <c r="O9" s="11" t="str">
        <f t="shared" si="4"/>
        <v>Me</v>
      </c>
      <c r="P9" s="11" t="str">
        <f t="shared" si="4"/>
        <v>J</v>
      </c>
      <c r="Q9" s="11" t="str">
        <f t="shared" si="4"/>
        <v>V</v>
      </c>
      <c r="R9" s="11" t="str">
        <f t="shared" si="4"/>
        <v>S</v>
      </c>
      <c r="S9" s="11" t="str">
        <f t="shared" si="4"/>
        <v>D</v>
      </c>
      <c r="T9" s="11" t="str">
        <f t="shared" si="4"/>
        <v>L</v>
      </c>
      <c r="U9" s="11" t="str">
        <f t="shared" si="4"/>
        <v>M</v>
      </c>
      <c r="V9" s="11" t="str">
        <f t="shared" si="4"/>
        <v>Me</v>
      </c>
      <c r="W9" s="11" t="str">
        <f t="shared" si="4"/>
        <v>J</v>
      </c>
      <c r="X9" s="11" t="str">
        <f t="shared" si="4"/>
        <v>V</v>
      </c>
      <c r="Y9" s="11" t="str">
        <f t="shared" si="4"/>
        <v>S</v>
      </c>
      <c r="Z9" s="11" t="str">
        <f t="shared" si="4"/>
        <v>D</v>
      </c>
      <c r="AA9" s="11" t="str">
        <f t="shared" si="4"/>
        <v>L</v>
      </c>
      <c r="AB9" s="11" t="str">
        <f t="shared" si="4"/>
        <v>M</v>
      </c>
      <c r="AC9" s="11" t="str">
        <f t="shared" si="4"/>
        <v>Me</v>
      </c>
      <c r="AD9" s="11" t="str">
        <f t="shared" si="4"/>
        <v>J</v>
      </c>
      <c r="AE9" s="11" t="str">
        <f t="shared" si="4"/>
        <v>V</v>
      </c>
      <c r="AF9" s="11" t="str">
        <f t="shared" si="4"/>
        <v>S</v>
      </c>
      <c r="AG9" s="11" t="str">
        <f t="shared" si="4"/>
        <v>D</v>
      </c>
      <c r="AH9" s="11" t="str">
        <f>IFERROR(CHOOSE(WEEKDAY(AH7),"D","L","M","Me","J","V","S"),"")</f>
        <v>L</v>
      </c>
      <c r="AI9" s="11" t="str">
        <f>IFERROR(CHOOSE(WEEKDAY(AI7),"D","L","M","Me","J","V","S"),"")</f>
        <v>M</v>
      </c>
      <c r="AJ9" s="14" t="str">
        <f>IFERROR(CHOOSE(WEEKDAY(AJ7),"D","L","M","Me","J","V","S"),"")</f>
        <v>Me</v>
      </c>
      <c r="AL9" s="22"/>
    </row>
    <row r="10" spans="1:43" ht="45" x14ac:dyDescent="0.25">
      <c r="A10" s="87" t="s">
        <v>0</v>
      </c>
      <c r="B10" s="88"/>
      <c r="C10" s="41" t="s">
        <v>18</v>
      </c>
      <c r="D10" s="41" t="s">
        <v>19</v>
      </c>
      <c r="E10" s="41" t="s">
        <v>23</v>
      </c>
      <c r="F10" s="11">
        <f t="shared" ref="F10:AG10" si="5">DAY(F7)</f>
        <v>1</v>
      </c>
      <c r="G10" s="12">
        <f t="shared" si="5"/>
        <v>2</v>
      </c>
      <c r="H10" s="12">
        <f t="shared" si="5"/>
        <v>3</v>
      </c>
      <c r="I10" s="12">
        <f t="shared" si="5"/>
        <v>4</v>
      </c>
      <c r="J10" s="12">
        <f t="shared" si="5"/>
        <v>5</v>
      </c>
      <c r="K10" s="12">
        <f t="shared" si="5"/>
        <v>6</v>
      </c>
      <c r="L10" s="12">
        <f t="shared" si="5"/>
        <v>7</v>
      </c>
      <c r="M10" s="12">
        <f t="shared" si="5"/>
        <v>8</v>
      </c>
      <c r="N10" s="12">
        <f t="shared" si="5"/>
        <v>9</v>
      </c>
      <c r="O10" s="12">
        <f t="shared" si="5"/>
        <v>10</v>
      </c>
      <c r="P10" s="12">
        <f t="shared" si="5"/>
        <v>11</v>
      </c>
      <c r="Q10" s="12">
        <f t="shared" si="5"/>
        <v>12</v>
      </c>
      <c r="R10" s="12">
        <f t="shared" si="5"/>
        <v>13</v>
      </c>
      <c r="S10" s="12">
        <f t="shared" si="5"/>
        <v>14</v>
      </c>
      <c r="T10" s="12">
        <f t="shared" si="5"/>
        <v>15</v>
      </c>
      <c r="U10" s="12">
        <f t="shared" si="5"/>
        <v>16</v>
      </c>
      <c r="V10" s="12">
        <f t="shared" si="5"/>
        <v>17</v>
      </c>
      <c r="W10" s="12">
        <f t="shared" si="5"/>
        <v>18</v>
      </c>
      <c r="X10" s="12">
        <f t="shared" si="5"/>
        <v>19</v>
      </c>
      <c r="Y10" s="12">
        <f t="shared" si="5"/>
        <v>20</v>
      </c>
      <c r="Z10" s="12">
        <f t="shared" si="5"/>
        <v>21</v>
      </c>
      <c r="AA10" s="12">
        <f t="shared" si="5"/>
        <v>22</v>
      </c>
      <c r="AB10" s="12">
        <f t="shared" si="5"/>
        <v>23</v>
      </c>
      <c r="AC10" s="12">
        <f t="shared" si="5"/>
        <v>24</v>
      </c>
      <c r="AD10" s="12">
        <f t="shared" si="5"/>
        <v>25</v>
      </c>
      <c r="AE10" s="12">
        <f t="shared" si="5"/>
        <v>26</v>
      </c>
      <c r="AF10" s="12">
        <f t="shared" si="5"/>
        <v>27</v>
      </c>
      <c r="AG10" s="12">
        <f t="shared" si="5"/>
        <v>28</v>
      </c>
      <c r="AH10" s="12">
        <f>IFERROR(DAY(AH7),"")</f>
        <v>29</v>
      </c>
      <c r="AI10" s="12">
        <f>IFERROR(DAY(AI7),"")</f>
        <v>30</v>
      </c>
      <c r="AJ10" s="13">
        <f>IFERROR(DAY(AJ7),"")</f>
        <v>31</v>
      </c>
    </row>
    <row r="11" spans="1:43" x14ac:dyDescent="0.25">
      <c r="A11" s="62" t="s">
        <v>65</v>
      </c>
      <c r="B11" s="62" t="str">
        <f>IFERROR(VLOOKUP(A11,Collaborateurs!$A$2:$B$100,2,FALSE),"")</f>
        <v>yyyyyyyyy</v>
      </c>
      <c r="C11" s="63">
        <f>IFERROR(SUM(F11+I11+G11+H11+J11+K11+L11+M11+N11+O11+P11+Q11+R11+S11+T11+U11+W11+X11+Y11+V11+Z11+AA11+AB11+AC11+AD11+AE11+AF11+AG11+AH11+AI11+AJ11),"")</f>
        <v>0</v>
      </c>
      <c r="D11" s="64">
        <f>COUNTIFS(F6:AJ6,"F",F11:AJ11,1)</f>
        <v>0</v>
      </c>
      <c r="E11" s="64">
        <f>IFERROR(IF(A11&lt;&gt;"",C11*7,""),"")</f>
        <v>0</v>
      </c>
      <c r="F11" s="59">
        <f>IFERROR(IF(INDEX(Planning!$B:$Q,(VLOOKUP(F$8,Data!$C:$M,4)),IF(F$9="L",3,IF(F$9="M",5,IF(F$9="Me",7,IF(F$9="J",9,IF(F$9="V",11,IF(F$9="S",13,IF(F$9="D",15))))))))&lt;&gt;"",1,0),"")</f>
        <v>0</v>
      </c>
      <c r="G11" s="39">
        <f>IFERROR(IF(INDEX(Planning!$B:$Q,(VLOOKUP(G$8,Data!$C:$M,4)),IF(G$9="L",3,IF(G$9="M",5,IF(G$9="Me",7,IF(G$9="J",9,IF(G$9="V",11,IF(G$9="S",13,IF(G$9="D",15))))))))&lt;&gt;"",1,0),"")</f>
        <v>0</v>
      </c>
      <c r="H11" s="39">
        <f>IFERROR(IF(INDEX(Planning!$B:$Q,(VLOOKUP(H$8,Data!$C:$M,4)),IF(H$9="L",3,IF(H$9="M",5,IF(H$9="Me",7,IF(H$9="J",9,IF(H$9="V",11,IF(H$9="S",13,IF(H$9="D",15))))))))&lt;&gt;"",1,0),"")</f>
        <v>0</v>
      </c>
      <c r="I11" s="39">
        <f>IFERROR(IF(INDEX(Planning!$B:$Q,(VLOOKUP(I$8,Data!$C:$M,4)),IF(I$9="L",3,IF(I$9="M",5,IF(I$9="Me",7,IF(I$9="J",9,IF(I$9="V",11,IF(I$9="S",13,IF(I$9="D",15))))))))&lt;&gt;"",1,0),"")</f>
        <v>0</v>
      </c>
      <c r="J11" s="39">
        <f>IFERROR(IF(INDEX(Planning!$B:$Q,(VLOOKUP(J$8,Data!$C:$M,4)),IF(J$9="L",3,IF(J$9="M",5,IF(J$9="Me",7,IF(J$9="J",9,IF(J$9="V",11,IF(J$9="S",13,IF(J$9="D",15))))))))&lt;&gt;"",1,0),"")</f>
        <v>0</v>
      </c>
      <c r="K11" s="39">
        <f>IFERROR(IF(INDEX(Planning!$B:$Q,(VLOOKUP(K$8,Data!$C:$M,4)),IF(K$9="L",3,IF(K$9="M",5,IF(K$9="Me",7,IF(K$9="J",9,IF(K$9="V",11,IF(K$9="S",13,IF(K$9="D",15))))))))&lt;&gt;"",1,0),"")</f>
        <v>0</v>
      </c>
      <c r="L11" s="39">
        <f>IFERROR(IF(INDEX(Planning!$B:$Q,(VLOOKUP(L$8,Data!$C:$M,4)),IF(L$9="L",3,IF(L$9="M",5,IF(L$9="Me",7,IF(L$9="J",9,IF(L$9="V",11,IF(L$9="S",13,IF(L$9="D",15))))))))&lt;&gt;"",1,0),"")</f>
        <v>0</v>
      </c>
      <c r="M11" s="39">
        <f>IFERROR(IF(INDEX(Planning!$B:$Q,(VLOOKUP(M$8,Data!$C:$M,4)),IF(M$9="L",3,IF(M$9="M",5,IF(M$9="Me",7,IF(M$9="J",9,IF(M$9="V",11,IF(M$9="S",13,IF(M$9="D",15))))))))&lt;&gt;"",1,0),"")</f>
        <v>0</v>
      </c>
      <c r="N11" s="39">
        <f>IFERROR(IF(INDEX(Planning!$B:$Q,(VLOOKUP(N$8,Data!$C:$M,4)),IF(N$9="L",3,IF(N$9="M",5,IF(N$9="Me",7,IF(N$9="J",9,IF(N$9="V",11,IF(N$9="S",13,IF(N$9="D",15))))))))&lt;&gt;"",1,0),"")</f>
        <v>0</v>
      </c>
      <c r="O11" s="39">
        <f>IFERROR(IF(INDEX(Planning!$B:$Q,(VLOOKUP(O$8,Data!$C:$M,4)),IF(O$9="L",3,IF(O$9="M",5,IF(O$9="Me",7,IF(O$9="J",9,IF(O$9="V",11,IF(O$9="S",13,IF(O$9="D",15))))))))&lt;&gt;"",1,0),"")</f>
        <v>0</v>
      </c>
      <c r="P11" s="39">
        <f>IFERROR(IF(INDEX(Planning!$B:$Q,(VLOOKUP(P$8,Data!$C:$M,4)),IF(P$9="L",3,IF(P$9="M",5,IF(P$9="Me",7,IF(P$9="J",9,IF(P$9="V",11,IF(P$9="S",13,IF(P$9="D",15))))))))&lt;&gt;"",1,0),"")</f>
        <v>0</v>
      </c>
      <c r="Q11" s="39">
        <f>IFERROR(IF(INDEX(Planning!$B:$Q,(VLOOKUP(Q$8,Data!$C:$M,4)),IF(Q$9="L",3,IF(Q$9="M",5,IF(Q$9="Me",7,IF(Q$9="J",9,IF(Q$9="V",11,IF(Q$9="S",13,IF(Q$9="D",15))))))))&lt;&gt;"",1,0),"")</f>
        <v>0</v>
      </c>
      <c r="R11" s="39">
        <f>IFERROR(IF(INDEX(Planning!$B:$Q,(VLOOKUP(R$8,Data!$C:$M,4)),IF(R$9="L",3,IF(R$9="M",5,IF(R$9="Me",7,IF(R$9="J",9,IF(R$9="V",11,IF(R$9="S",13,IF(R$9="D",15))))))))&lt;&gt;"",1,0),"")</f>
        <v>0</v>
      </c>
      <c r="S11" s="39">
        <f>IFERROR(IF(INDEX(Planning!$B:$Q,(VLOOKUP(S$8,Data!$C:$M,4)),IF(S$9="L",3,IF(S$9="M",5,IF(S$9="Me",7,IF(S$9="J",9,IF(S$9="V",11,IF(S$9="S",13,IF(S$9="D",15))))))))&lt;&gt;"",1,0),"")</f>
        <v>0</v>
      </c>
      <c r="T11" s="39">
        <f>IFERROR(IF(INDEX(Planning!$B:$Q,(VLOOKUP(T$8,Data!$C:$M,4)),IF(T$9="L",3,IF(T$9="M",5,IF(T$9="Me",7,IF(T$9="J",9,IF(T$9="V",11,IF(T$9="S",13,IF(T$9="D",15))))))))&lt;&gt;"",1,0),"")</f>
        <v>0</v>
      </c>
      <c r="U11" s="39">
        <f>IFERROR(IF(INDEX(Planning!$B:$Q,(VLOOKUP(U$8,Data!$C:$M,4)),IF(U$9="L",3,IF(U$9="M",5,IF(U$9="Me",7,IF(U$9="J",9,IF(U$9="V",11,IF(U$9="S",13,IF(U$9="D",15))))))))&lt;&gt;"",1,0),"")</f>
        <v>0</v>
      </c>
      <c r="V11" s="39">
        <f>IFERROR(IF(INDEX(Planning!$B:$Q,(VLOOKUP(V$8,Data!$C:$M,4)),IF(V$9="L",3,IF(V$9="M",5,IF(V$9="Me",7,IF(V$9="J",9,IF(V$9="V",11,IF(V$9="S",13,IF(V$9="D",15))))))))&lt;&gt;"",1,0),"")</f>
        <v>0</v>
      </c>
      <c r="W11" s="39">
        <f>IFERROR(IF(INDEX(Planning!$B:$Q,(VLOOKUP(W$8,Data!$C:$M,4)),IF(W$9="L",3,IF(W$9="M",5,IF(W$9="Me",7,IF(W$9="J",9,IF(W$9="V",11,IF(W$9="S",13,IF(W$9="D",15))))))))&lt;&gt;"",1,0),"")</f>
        <v>0</v>
      </c>
      <c r="X11" s="39">
        <f>IFERROR(IF(INDEX(Planning!$B:$Q,(VLOOKUP(X$8,Data!$C:$M,4)),IF(X$9="L",3,IF(X$9="M",5,IF(X$9="Me",7,IF(X$9="J",9,IF(X$9="V",11,IF(X$9="S",13,IF(X$9="D",15))))))))&lt;&gt;"",1,0),"")</f>
        <v>0</v>
      </c>
      <c r="Y11" s="39">
        <f>IFERROR(IF(INDEX(Planning!$B:$Q,(VLOOKUP(Y$8,Data!$C:$M,4)),IF(Y$9="L",3,IF(Y$9="M",5,IF(Y$9="Me",7,IF(Y$9="J",9,IF(Y$9="V",11,IF(Y$9="S",13,IF(Y$9="D",15))))))))&lt;&gt;"",1,0),"")</f>
        <v>0</v>
      </c>
      <c r="Z11" s="39">
        <f>IFERROR(IF(INDEX(Planning!$B:$Q,(VLOOKUP(Z$8,Data!$C:$M,4)),IF(Z$9="L",3,IF(Z$9="M",5,IF(Z$9="Me",7,IF(Z$9="J",9,IF(Z$9="V",11,IF(Z$9="S",13,IF(Z$9="D",15))))))))&lt;&gt;"",1,0),"")</f>
        <v>0</v>
      </c>
      <c r="AA11" s="39">
        <f>IFERROR(IF(INDEX(Planning!$B:$Q,(VLOOKUP(AA$8,Data!$C:$M,4)),IF(AA$9="L",3,IF(AA$9="M",5,IF(AA$9="Me",7,IF(AA$9="J",9,IF(AA$9="V",11,IF(AA$9="S",13,IF(AA$9="D",15))))))))&lt;&gt;"",1,0),"")</f>
        <v>0</v>
      </c>
      <c r="AB11" s="39">
        <f>IFERROR(IF(INDEX(Planning!$B:$Q,(VLOOKUP(AB$8,Data!$C:$M,4)),IF(AB$9="L",3,IF(AB$9="M",5,IF(AB$9="Me",7,IF(AB$9="J",9,IF(AB$9="V",11,IF(AB$9="S",13,IF(AB$9="D",15))))))))&lt;&gt;"",1,0),"")</f>
        <v>0</v>
      </c>
      <c r="AC11" s="39">
        <f>IFERROR(IF(INDEX(Planning!$B:$Q,(VLOOKUP(AC$8,Data!$C:$M,4)),IF(AC$9="L",3,IF(AC$9="M",5,IF(AC$9="Me",7,IF(AC$9="J",9,IF(AC$9="V",11,IF(AC$9="S",13,IF(AC$9="D",15))))))))&lt;&gt;"",1,0),"")</f>
        <v>0</v>
      </c>
      <c r="AD11" s="39">
        <f>IFERROR(IF(INDEX(Planning!$B:$Q,(VLOOKUP(AD$8,Data!$C:$M,4)),IF(AD$9="L",3,IF(AD$9="M",5,IF(AD$9="Me",7,IF(AD$9="J",9,IF(AD$9="V",11,IF(AD$9="S",13,IF(AD$9="D",15))))))))&lt;&gt;"",1,0),"")</f>
        <v>0</v>
      </c>
      <c r="AE11" s="39">
        <f>IFERROR(IF(INDEX(Planning!$B:$Q,(VLOOKUP(AE$8,Data!$C:$M,4)),IF(AE$9="L",3,IF(AE$9="M",5,IF(AE$9="Me",7,IF(AE$9="J",9,IF(AE$9="V",11,IF(AE$9="S",13,IF(AE$9="D",15))))))))&lt;&gt;"",1,0),"")</f>
        <v>0</v>
      </c>
      <c r="AF11" s="39">
        <f>IFERROR(IF(INDEX(Planning!$B:$Q,(VLOOKUP(AF$8,Data!$C:$M,4)),IF(AF$9="L",3,IF(AF$9="M",5,IF(AF$9="Me",7,IF(AF$9="J",9,IF(AF$9="V",11,IF(AF$9="S",13,IF(AF$9="D",15))))))))&lt;&gt;"",1,0),"")</f>
        <v>0</v>
      </c>
      <c r="AG11" s="39">
        <f>IFERROR(IF(INDEX(Planning!$B:$Q,(VLOOKUP(AG$8,Data!$C:$M,4)),IF(AG$9="L",3,IF(AG$9="M",5,IF(AG$9="Me",7,IF(AG$9="J",9,IF(AG$9="V",11,IF(AG$9="S",13,IF(AG$9="D",15))))))))&lt;&gt;"",1,0),"")</f>
        <v>0</v>
      </c>
      <c r="AH11" s="39">
        <f>IFERROR(IF(INDEX(Planning!$B:$Q,(VLOOKUP(AH$8,Data!$C:$M,4)),IF(AH$9="L",3,IF(AH$9="M",5,IF(AH$9="Me",7,IF(AH$9="J",9,IF(AH$9="V",11,IF(AH$9="S",13,IF(AH$9="D",15))))))))&lt;&gt;"",1,0),"")</f>
        <v>0</v>
      </c>
      <c r="AI11" s="39">
        <f>IFERROR(IF(INDEX(Planning!$B:$Q,(VLOOKUP(AI$8,Data!$C:$M,4)),IF(AI$9="L",3,IF(AI$9="M",5,IF(AI$9="Me",7,IF(AI$9="J",9,IF(AI$9="V",11,IF(AI$9="S",13,IF(AI$9="D",15))))))))&lt;&gt;"",1,0),"")</f>
        <v>0</v>
      </c>
      <c r="AJ11" s="40">
        <f>IFERROR(IF(INDEX(Planning!$B:$Q,(VLOOKUP(AJ$8,Data!$C:$M,4)),IF(AJ$9="L",3,IF(AJ$9="M",5,IF(AJ$9="Me",7,IF(AJ$9="J",9,IF(AJ$9="V",11,IF(AJ$9="S",13,IF(AJ$9="D",15))))))))&lt;&gt;"",1,0),"")</f>
        <v>0</v>
      </c>
    </row>
    <row r="12" spans="1:43" x14ac:dyDescent="0.25">
      <c r="A12" s="65" t="s">
        <v>67</v>
      </c>
      <c r="B12" s="62" t="str">
        <f>IFERROR(VLOOKUP(A12,Collaborateurs!$A$2:$B$100,2,FALSE),"")</f>
        <v>bbbbbbbbbb</v>
      </c>
      <c r="C12" s="66">
        <f t="shared" ref="C12:C18" si="6">IFERROR(SUM(F12+I12+G12+H12+J12+K12+L12+M12+N12+O12+P12+Q12+R12+S12+T12+U12+W12+X12+Y12+V12+Z12+AA12+AB12+AC12+AD12+AE12+AF12+AG12+AH12+AI12+AJ12),"")</f>
        <v>0</v>
      </c>
      <c r="D12" s="67">
        <f t="shared" ref="D12:D19" si="7">COUNTIFS(F7:AJ7,"F",F12:AJ12,1)</f>
        <v>0</v>
      </c>
      <c r="E12" s="67">
        <f t="shared" ref="E12:E19" si="8">IFERROR(IF(A12&lt;&gt;"",C12*7,""),"")</f>
        <v>0</v>
      </c>
      <c r="F12" s="60">
        <f>IFERROR(IF(INDEX(Planning!$B:$Q,(VLOOKUP(F$8,Data!$C:$M,5)),IF(F$9="L",3,IF(F$9="M",5,IF(F$9="Me",7,IF(F$9="J",9,IF(F$9="V",11,IF(F$9="S",13,IF(F$9="D",15))))))))&lt;&gt;"",1,0),"")</f>
        <v>0</v>
      </c>
      <c r="G12" s="34">
        <f>IFERROR(IF(INDEX(Planning!$B:$Q,(VLOOKUP(G$8,Data!$C:$M,5)),IF(G$9="L",3,IF(G$9="M",5,IF(G$9="Me",7,IF(G$9="J",9,IF(G$9="V",11,IF(G$9="S",13,IF(G$9="D",15))))))))&lt;&gt;"",1,0),"")</f>
        <v>0</v>
      </c>
      <c r="H12" s="34">
        <f>IFERROR(IF(INDEX(Planning!$B:$Q,(VLOOKUP(H$8,Data!$C:$M,5)),IF(H$9="L",3,IF(H$9="M",5,IF(H$9="Me",7,IF(H$9="J",9,IF(H$9="V",11,IF(H$9="S",13,IF(H$9="D",15))))))))&lt;&gt;"",1,0),"")</f>
        <v>0</v>
      </c>
      <c r="I12" s="34">
        <f>IFERROR(IF(INDEX(Planning!$B:$Q,(VLOOKUP(I$8,Data!$C:$M,5)),IF(I$9="L",3,IF(I$9="M",5,IF(I$9="Me",7,IF(I$9="J",9,IF(I$9="V",11,IF(I$9="S",13,IF(I$9="D",15))))))))&lt;&gt;"",1,0),"")</f>
        <v>0</v>
      </c>
      <c r="J12" s="34">
        <f>IFERROR(IF(INDEX(Planning!$B:$Q,(VLOOKUP(J$8,Data!$C:$M,5)),IF(J$9="L",3,IF(J$9="M",5,IF(J$9="Me",7,IF(J$9="J",9,IF(J$9="V",11,IF(J$9="S",13,IF(J$9="D",15))))))))&lt;&gt;"",1,0),"")</f>
        <v>0</v>
      </c>
      <c r="K12" s="34">
        <f>IFERROR(IF(INDEX(Planning!$B:$Q,(VLOOKUP(K$8,Data!$C:$M,5)),IF(K$9="L",3,IF(K$9="M",5,IF(K$9="Me",7,IF(K$9="J",9,IF(K$9="V",11,IF(K$9="S",13,IF(K$9="D",15))))))))&lt;&gt;"",1,0),"")</f>
        <v>0</v>
      </c>
      <c r="L12" s="34">
        <f>IFERROR(IF(INDEX(Planning!$B:$Q,(VLOOKUP(L$8,Data!$C:$M,5)),IF(L$9="L",3,IF(L$9="M",5,IF(L$9="Me",7,IF(L$9="J",9,IF(L$9="V",11,IF(L$9="S",13,IF(L$9="D",15))))))))&lt;&gt;"",1,0),"")</f>
        <v>0</v>
      </c>
      <c r="M12" s="34">
        <f>IFERROR(IF(INDEX(Planning!$B:$Q,(VLOOKUP(M$8,Data!$C:$M,5)),IF(M$9="L",3,IF(M$9="M",5,IF(M$9="Me",7,IF(M$9="J",9,IF(M$9="V",11,IF(M$9="S",13,IF(M$9="D",15))))))))&lt;&gt;"",1,0),"")</f>
        <v>0</v>
      </c>
      <c r="N12" s="34">
        <f>IFERROR(IF(INDEX(Planning!$B:$Q,(VLOOKUP(N$8,Data!$C:$M,5)),IF(N$9="L",3,IF(N$9="M",5,IF(N$9="Me",7,IF(N$9="J",9,IF(N$9="V",11,IF(N$9="S",13,IF(N$9="D",15))))))))&lt;&gt;"",1,0),"")</f>
        <v>0</v>
      </c>
      <c r="O12" s="34">
        <f>IFERROR(IF(INDEX(Planning!$B:$Q,(VLOOKUP(O$8,Data!$C:$M,5)),IF(O$9="L",3,IF(O$9="M",5,IF(O$9="Me",7,IF(O$9="J",9,IF(O$9="V",11,IF(O$9="S",13,IF(O$9="D",15))))))))&lt;&gt;"",1,0),"")</f>
        <v>0</v>
      </c>
      <c r="P12" s="34">
        <f>IFERROR(IF(INDEX(Planning!$B:$Q,(VLOOKUP(P$8,Data!$C:$M,5)),IF(P$9="L",3,IF(P$9="M",5,IF(P$9="Me",7,IF(P$9="J",9,IF(P$9="V",11,IF(P$9="S",13,IF(P$9="D",15))))))))&lt;&gt;"",1,0),"")</f>
        <v>0</v>
      </c>
      <c r="Q12" s="34">
        <f>IFERROR(IF(INDEX(Planning!$B:$Q,(VLOOKUP(Q$8,Data!$C:$M,5)),IF(Q$9="L",3,IF(Q$9="M",5,IF(Q$9="Me",7,IF(Q$9="J",9,IF(Q$9="V",11,IF(Q$9="S",13,IF(Q$9="D",15))))))))&lt;&gt;"",1,0),"")</f>
        <v>0</v>
      </c>
      <c r="R12" s="34">
        <f>IFERROR(IF(INDEX(Planning!$B:$Q,(VLOOKUP(R$8,Data!$C:$M,5)),IF(R$9="L",3,IF(R$9="M",5,IF(R$9="Me",7,IF(R$9="J",9,IF(R$9="V",11,IF(R$9="S",13,IF(R$9="D",15))))))))&lt;&gt;"",1,0),"")</f>
        <v>0</v>
      </c>
      <c r="S12" s="34">
        <f>IFERROR(IF(INDEX(Planning!$B:$Q,(VLOOKUP(S$8,Data!$C:$M,5)),IF(S$9="L",3,IF(S$9="M",5,IF(S$9="Me",7,IF(S$9="J",9,IF(S$9="V",11,IF(S$9="S",13,IF(S$9="D",15))))))))&lt;&gt;"",1,0),"")</f>
        <v>0</v>
      </c>
      <c r="T12" s="34">
        <f>IFERROR(IF(INDEX(Planning!$B:$Q,(VLOOKUP(T$8,Data!$C:$M,5)),IF(T$9="L",3,IF(T$9="M",5,IF(T$9="Me",7,IF(T$9="J",9,IF(T$9="V",11,IF(T$9="S",13,IF(T$9="D",15))))))))&lt;&gt;"",1,0),"")</f>
        <v>0</v>
      </c>
      <c r="U12" s="34">
        <f>IFERROR(IF(INDEX(Planning!$B:$Q,(VLOOKUP(U$8,Data!$C:$M,5)),IF(U$9="L",3,IF(U$9="M",5,IF(U$9="Me",7,IF(U$9="J",9,IF(U$9="V",11,IF(U$9="S",13,IF(U$9="D",15))))))))&lt;&gt;"",1,0),"")</f>
        <v>0</v>
      </c>
      <c r="V12" s="34">
        <f>IFERROR(IF(INDEX(Planning!$B:$Q,(VLOOKUP(V$8,Data!$C:$M,5)),IF(V$9="L",3,IF(V$9="M",5,IF(V$9="Me",7,IF(V$9="J",9,IF(V$9="V",11,IF(V$9="S",13,IF(V$9="D",15))))))))&lt;&gt;"",1,0),"")</f>
        <v>0</v>
      </c>
      <c r="W12" s="34">
        <f>IFERROR(IF(INDEX(Planning!$B:$Q,(VLOOKUP(W$8,Data!$C:$M,5)),IF(W$9="L",3,IF(W$9="M",5,IF(W$9="Me",7,IF(W$9="J",9,IF(W$9="V",11,IF(W$9="S",13,IF(W$9="D",15))))))))&lt;&gt;"",1,0),"")</f>
        <v>0</v>
      </c>
      <c r="X12" s="34">
        <f>IFERROR(IF(INDEX(Planning!$B:$Q,(VLOOKUP(X$8,Data!$C:$M,5)),IF(X$9="L",3,IF(X$9="M",5,IF(X$9="Me",7,IF(X$9="J",9,IF(X$9="V",11,IF(X$9="S",13,IF(X$9="D",15))))))))&lt;&gt;"",1,0),"")</f>
        <v>0</v>
      </c>
      <c r="Y12" s="34">
        <f>IFERROR(IF(INDEX(Planning!$B:$Q,(VLOOKUP(Y$8,Data!$C:$M,5)),IF(Y$9="L",3,IF(Y$9="M",5,IF(Y$9="Me",7,IF(Y$9="J",9,IF(Y$9="V",11,IF(Y$9="S",13,IF(Y$9="D",15))))))))&lt;&gt;"",1,0),"")</f>
        <v>0</v>
      </c>
      <c r="Z12" s="34">
        <f>IFERROR(IF(INDEX(Planning!$B:$Q,(VLOOKUP(Z$8,Data!$C:$M,5)),IF(Z$9="L",3,IF(Z$9="M",5,IF(Z$9="Me",7,IF(Z$9="J",9,IF(Z$9="V",11,IF(Z$9="S",13,IF(Z$9="D",15))))))))&lt;&gt;"",1,0),"")</f>
        <v>0</v>
      </c>
      <c r="AA12" s="34">
        <f>IFERROR(IF(INDEX(Planning!$B:$Q,(VLOOKUP(AA$8,Data!$C:$M,5)),IF(AA$9="L",3,IF(AA$9="M",5,IF(AA$9="Me",7,IF(AA$9="J",9,IF(AA$9="V",11,IF(AA$9="S",13,IF(AA$9="D",15))))))))&lt;&gt;"",1,0),"")</f>
        <v>0</v>
      </c>
      <c r="AB12" s="34">
        <f>IFERROR(IF(INDEX(Planning!$B:$Q,(VLOOKUP(AB$8,Data!$C:$M,5)),IF(AB$9="L",3,IF(AB$9="M",5,IF(AB$9="Me",7,IF(AB$9="J",9,IF(AB$9="V",11,IF(AB$9="S",13,IF(AB$9="D",15))))))))&lt;&gt;"",1,0),"")</f>
        <v>0</v>
      </c>
      <c r="AC12" s="34">
        <f>IFERROR(IF(INDEX(Planning!$B:$Q,(VLOOKUP(AC$8,Data!$C:$M,5)),IF(AC$9="L",3,IF(AC$9="M",5,IF(AC$9="Me",7,IF(AC$9="J",9,IF(AC$9="V",11,IF(AC$9="S",13,IF(AC$9="D",15))))))))&lt;&gt;"",1,0),"")</f>
        <v>0</v>
      </c>
      <c r="AD12" s="34">
        <f>IFERROR(IF(INDEX(Planning!$B:$Q,(VLOOKUP(AD$8,Data!$C:$M,5)),IF(AD$9="L",3,IF(AD$9="M",5,IF(AD$9="Me",7,IF(AD$9="J",9,IF(AD$9="V",11,IF(AD$9="S",13,IF(AD$9="D",15))))))))&lt;&gt;"",1,0),"")</f>
        <v>0</v>
      </c>
      <c r="AE12" s="34">
        <f>IFERROR(IF(INDEX(Planning!$B:$Q,(VLOOKUP(AE$8,Data!$C:$M,5)),IF(AE$9="L",3,IF(AE$9="M",5,IF(AE$9="Me",7,IF(AE$9="J",9,IF(AE$9="V",11,IF(AE$9="S",13,IF(AE$9="D",15))))))))&lt;&gt;"",1,0),"")</f>
        <v>0</v>
      </c>
      <c r="AF12" s="34">
        <f>IFERROR(IF(INDEX(Planning!$B:$Q,(VLOOKUP(AF$8,Data!$C:$M,5)),IF(AF$9="L",3,IF(AF$9="M",5,IF(AF$9="Me",7,IF(AF$9="J",9,IF(AF$9="V",11,IF(AF$9="S",13,IF(AF$9="D",15))))))))&lt;&gt;"",1,0),"")</f>
        <v>0</v>
      </c>
      <c r="AG12" s="34">
        <f>IFERROR(IF(INDEX(Planning!$B:$Q,(VLOOKUP(AG$8,Data!$C:$M,5)),IF(AG$9="L",3,IF(AG$9="M",5,IF(AG$9="Me",7,IF(AG$9="J",9,IF(AG$9="V",11,IF(AG$9="S",13,IF(AG$9="D",15))))))))&lt;&gt;"",1,0),"")</f>
        <v>0</v>
      </c>
      <c r="AH12" s="34">
        <f>IFERROR(IF(INDEX(Planning!$B:$Q,(VLOOKUP(AH$8,Data!$C:$M,5)),IF(AH$9="L",3,IF(AH$9="M",5,IF(AH$9="Me",7,IF(AH$9="J",9,IF(AH$9="V",11,IF(AH$9="S",13,IF(AH$9="D",15))))))))&lt;&gt;"",1,0),"")</f>
        <v>0</v>
      </c>
      <c r="AI12" s="34">
        <f>IFERROR(IF(INDEX(Planning!$B:$Q,(VLOOKUP(AI$8,Data!$C:$M,5)),IF(AI$9="L",3,IF(AI$9="M",5,IF(AI$9="Me",7,IF(AI$9="J",9,IF(AI$9="V",11,IF(AI$9="S",13,IF(AI$9="D",15))))))))&lt;&gt;"",1,0),"")</f>
        <v>0</v>
      </c>
      <c r="AJ12" s="35">
        <f>IFERROR(IF(INDEX(Planning!$B:$Q,(VLOOKUP(AJ$8,Data!$C:$M,5)),IF(AJ$9="L",3,IF(AJ$9="M",5,IF(AJ$9="Me",7,IF(AJ$9="J",9,IF(AJ$9="V",11,IF(AJ$9="S",13,IF(AJ$9="D",15))))))))&lt;&gt;"",1,0),"")</f>
        <v>0</v>
      </c>
      <c r="AM12" s="20"/>
    </row>
    <row r="13" spans="1:43" x14ac:dyDescent="0.25">
      <c r="A13" s="65" t="s">
        <v>69</v>
      </c>
      <c r="B13" s="62" t="str">
        <f>IFERROR(VLOOKUP(A13,Collaborateurs!$A$2:$B$100,2,FALSE),"")</f>
        <v>tttttttttt</v>
      </c>
      <c r="C13" s="66">
        <f t="shared" si="6"/>
        <v>0</v>
      </c>
      <c r="D13" s="67">
        <f t="shared" si="7"/>
        <v>0</v>
      </c>
      <c r="E13" s="67">
        <f t="shared" si="8"/>
        <v>0</v>
      </c>
      <c r="F13" s="60">
        <f>IFERROR(IF(INDEX(Planning!$B:$Q,(VLOOKUP(F$8,Data!$C:$M,6)),IF(F$9="L",3,IF(F$9="M",5,IF(F$9="Me",7,IF(F$9="J",9,IF(F$9="V",11,IF(F$9="S",13,IF(F$9="D",15))))))))&lt;&gt;"",1,0),"")</f>
        <v>0</v>
      </c>
      <c r="G13" s="34">
        <f>IFERROR(IF(INDEX(Planning!$B:$Q,(VLOOKUP(G$8,Data!$C:$M,6)),IF(G$9="L",3,IF(G$9="M",5,IF(G$9="Me",7,IF(G$9="J",9,IF(G$9="V",11,IF(G$9="S",13,IF(G$9="D",15))))))))&lt;&gt;"",1,0),"")</f>
        <v>0</v>
      </c>
      <c r="H13" s="34">
        <f>IFERROR(IF(INDEX(Planning!$B:$Q,(VLOOKUP(H$8,Data!$C:$M,6)),IF(H$9="L",3,IF(H$9="M",5,IF(H$9="Me",7,IF(H$9="J",9,IF(H$9="V",11,IF(H$9="S",13,IF(H$9="D",15))))))))&lt;&gt;"",1,0),"")</f>
        <v>0</v>
      </c>
      <c r="I13" s="34">
        <f>IFERROR(IF(INDEX(Planning!$B:$Q,(VLOOKUP(I$8,Data!$C:$M,6)),IF(I$9="L",3,IF(I$9="M",5,IF(I$9="Me",7,IF(I$9="J",9,IF(I$9="V",11,IF(I$9="S",13,IF(I$9="D",15))))))))&lt;&gt;"",1,0),"")</f>
        <v>0</v>
      </c>
      <c r="J13" s="34">
        <f>IFERROR(IF(INDEX(Planning!$B:$Q,(VLOOKUP(J$8,Data!$C:$M,6)),IF(J$9="L",3,IF(J$9="M",5,IF(J$9="Me",7,IF(J$9="J",9,IF(J$9="V",11,IF(J$9="S",13,IF(J$9="D",15))))))))&lt;&gt;"",1,0),"")</f>
        <v>0</v>
      </c>
      <c r="K13" s="34">
        <f>IFERROR(IF(INDEX(Planning!$B:$Q,(VLOOKUP(K$8,Data!$C:$M,6)),IF(K$9="L",3,IF(K$9="M",5,IF(K$9="Me",7,IF(K$9="J",9,IF(K$9="V",11,IF(K$9="S",13,IF(K$9="D",15))))))))&lt;&gt;"",1,0),"")</f>
        <v>0</v>
      </c>
      <c r="L13" s="34">
        <f>IFERROR(IF(INDEX(Planning!$B:$Q,(VLOOKUP(L$8,Data!$C:$M,6)),IF(L$9="L",3,IF(L$9="M",5,IF(L$9="Me",7,IF(L$9="J",9,IF(L$9="V",11,IF(L$9="S",13,IF(L$9="D",15))))))))&lt;&gt;"",1,0),"")</f>
        <v>0</v>
      </c>
      <c r="M13" s="34">
        <f>IFERROR(IF(INDEX(Planning!$B:$Q,(VLOOKUP(M$8,Data!$C:$M,6)),IF(M$9="L",3,IF(M$9="M",5,IF(M$9="Me",7,IF(M$9="J",9,IF(M$9="V",11,IF(M$9="S",13,IF(M$9="D",15))))))))&lt;&gt;"",1,0),"")</f>
        <v>0</v>
      </c>
      <c r="N13" s="34">
        <f>IFERROR(IF(INDEX(Planning!$B:$Q,(VLOOKUP(N$8,Data!$C:$M,6)),IF(N$9="L",3,IF(N$9="M",5,IF(N$9="Me",7,IF(N$9="J",9,IF(N$9="V",11,IF(N$9="S",13,IF(N$9="D",15))))))))&lt;&gt;"",1,0),"")</f>
        <v>0</v>
      </c>
      <c r="O13" s="34">
        <f>IFERROR(IF(INDEX(Planning!$B:$Q,(VLOOKUP(O$8,Data!$C:$M,6)),IF(O$9="L",3,IF(O$9="M",5,IF(O$9="Me",7,IF(O$9="J",9,IF(O$9="V",11,IF(O$9="S",13,IF(O$9="D",15))))))))&lt;&gt;"",1,0),"")</f>
        <v>0</v>
      </c>
      <c r="P13" s="34">
        <f>IFERROR(IF(INDEX(Planning!$B:$Q,(VLOOKUP(P$8,Data!$C:$M,6)),IF(P$9="L",3,IF(P$9="M",5,IF(P$9="Me",7,IF(P$9="J",9,IF(P$9="V",11,IF(P$9="S",13,IF(P$9="D",15))))))))&lt;&gt;"",1,0),"")</f>
        <v>0</v>
      </c>
      <c r="Q13" s="34">
        <f>IFERROR(IF(INDEX(Planning!$B:$Q,(VLOOKUP(Q$8,Data!$C:$M,6)),IF(Q$9="L",3,IF(Q$9="M",5,IF(Q$9="Me",7,IF(Q$9="J",9,IF(Q$9="V",11,IF(Q$9="S",13,IF(Q$9="D",15))))))))&lt;&gt;"",1,0),"")</f>
        <v>0</v>
      </c>
      <c r="R13" s="34">
        <f>IFERROR(IF(INDEX(Planning!$B:$Q,(VLOOKUP(R$8,Data!$C:$M,6)),IF(R$9="L",3,IF(R$9="M",5,IF(R$9="Me",7,IF(R$9="J",9,IF(R$9="V",11,IF(R$9="S",13,IF(R$9="D",15))))))))&lt;&gt;"",1,0),"")</f>
        <v>0</v>
      </c>
      <c r="S13" s="34">
        <f>IFERROR(IF(INDEX(Planning!$B:$Q,(VLOOKUP(S$8,Data!$C:$M,6)),IF(S$9="L",3,IF(S$9="M",5,IF(S$9="Me",7,IF(S$9="J",9,IF(S$9="V",11,IF(S$9="S",13,IF(S$9="D",15))))))))&lt;&gt;"",1,0),"")</f>
        <v>0</v>
      </c>
      <c r="T13" s="34">
        <f>IFERROR(IF(INDEX(Planning!$B:$Q,(VLOOKUP(T$8,Data!$C:$M,6)),IF(T$9="L",3,IF(T$9="M",5,IF(T$9="Me",7,IF(T$9="J",9,IF(T$9="V",11,IF(T$9="S",13,IF(T$9="D",15))))))))&lt;&gt;"",1,0),"")</f>
        <v>0</v>
      </c>
      <c r="U13" s="34">
        <f>IFERROR(IF(INDEX(Planning!$B:$Q,(VLOOKUP(U$8,Data!$C:$M,6)),IF(U$9="L",3,IF(U$9="M",5,IF(U$9="Me",7,IF(U$9="J",9,IF(U$9="V",11,IF(U$9="S",13,IF(U$9="D",15))))))))&lt;&gt;"",1,0),"")</f>
        <v>0</v>
      </c>
      <c r="V13" s="34">
        <f>IFERROR(IF(INDEX(Planning!$B:$Q,(VLOOKUP(V$8,Data!$C:$M,6)),IF(V$9="L",3,IF(V$9="M",5,IF(V$9="Me",7,IF(V$9="J",9,IF(V$9="V",11,IF(V$9="S",13,IF(V$9="D",15))))))))&lt;&gt;"",1,0),"")</f>
        <v>0</v>
      </c>
      <c r="W13" s="34">
        <f>IFERROR(IF(INDEX(Planning!$B:$Q,(VLOOKUP(W$8,Data!$C:$M,6)),IF(W$9="L",3,IF(W$9="M",5,IF(W$9="Me",7,IF(W$9="J",9,IF(W$9="V",11,IF(W$9="S",13,IF(W$9="D",15))))))))&lt;&gt;"",1,0),"")</f>
        <v>0</v>
      </c>
      <c r="X13" s="34">
        <f>IFERROR(IF(INDEX(Planning!$B:$Q,(VLOOKUP(X$8,Data!$C:$M,6)),IF(X$9="L",3,IF(X$9="M",5,IF(X$9="Me",7,IF(X$9="J",9,IF(X$9="V",11,IF(X$9="S",13,IF(X$9="D",15))))))))&lt;&gt;"",1,0),"")</f>
        <v>0</v>
      </c>
      <c r="Y13" s="34">
        <f>IFERROR(IF(INDEX(Planning!$B:$Q,(VLOOKUP(Y$8,Data!$C:$M,6)),IF(Y$9="L",3,IF(Y$9="M",5,IF(Y$9="Me",7,IF(Y$9="J",9,IF(Y$9="V",11,IF(Y$9="S",13,IF(Y$9="D",15))))))))&lt;&gt;"",1,0),"")</f>
        <v>0</v>
      </c>
      <c r="Z13" s="34">
        <f>IFERROR(IF(INDEX(Planning!$B:$Q,(VLOOKUP(Z$8,Data!$C:$M,6)),IF(Z$9="L",3,IF(Z$9="M",5,IF(Z$9="Me",7,IF(Z$9="J",9,IF(Z$9="V",11,IF(Z$9="S",13,IF(Z$9="D",15))))))))&lt;&gt;"",1,0),"")</f>
        <v>0</v>
      </c>
      <c r="AA13" s="34">
        <f>IFERROR(IF(INDEX(Planning!$B:$Q,(VLOOKUP(AA$8,Data!$C:$M,6)),IF(AA$9="L",3,IF(AA$9="M",5,IF(AA$9="Me",7,IF(AA$9="J",9,IF(AA$9="V",11,IF(AA$9="S",13,IF(AA$9="D",15))))))))&lt;&gt;"",1,0),"")</f>
        <v>0</v>
      </c>
      <c r="AB13" s="34">
        <f>IFERROR(IF(INDEX(Planning!$B:$Q,(VLOOKUP(AB$8,Data!$C:$M,6)),IF(AB$9="L",3,IF(AB$9="M",5,IF(AB$9="Me",7,IF(AB$9="J",9,IF(AB$9="V",11,IF(AB$9="S",13,IF(AB$9="D",15))))))))&lt;&gt;"",1,0),"")</f>
        <v>0</v>
      </c>
      <c r="AC13" s="34">
        <f>IFERROR(IF(INDEX(Planning!$B:$Q,(VLOOKUP(AC$8,Data!$C:$M,6)),IF(AC$9="L",3,IF(AC$9="M",5,IF(AC$9="Me",7,IF(AC$9="J",9,IF(AC$9="V",11,IF(AC$9="S",13,IF(AC$9="D",15))))))))&lt;&gt;"",1,0),"")</f>
        <v>0</v>
      </c>
      <c r="AD13" s="34">
        <f>IFERROR(IF(INDEX(Planning!$B:$Q,(VLOOKUP(AD$8,Data!$C:$M,6)),IF(AD$9="L",3,IF(AD$9="M",5,IF(AD$9="Me",7,IF(AD$9="J",9,IF(AD$9="V",11,IF(AD$9="S",13,IF(AD$9="D",15))))))))&lt;&gt;"",1,0),"")</f>
        <v>0</v>
      </c>
      <c r="AE13" s="34">
        <f>IFERROR(IF(INDEX(Planning!$B:$Q,(VLOOKUP(AE$8,Data!$C:$M,6)),IF(AE$9="L",3,IF(AE$9="M",5,IF(AE$9="Me",7,IF(AE$9="J",9,IF(AE$9="V",11,IF(AE$9="S",13,IF(AE$9="D",15))))))))&lt;&gt;"",1,0),"")</f>
        <v>0</v>
      </c>
      <c r="AF13" s="34">
        <f>IFERROR(IF(INDEX(Planning!$B:$Q,(VLOOKUP(AF$8,Data!$C:$M,6)),IF(AF$9="L",3,IF(AF$9="M",5,IF(AF$9="Me",7,IF(AF$9="J",9,IF(AF$9="V",11,IF(AF$9="S",13,IF(AF$9="D",15))))))))&lt;&gt;"",1,0),"")</f>
        <v>0</v>
      </c>
      <c r="AG13" s="34">
        <f>IFERROR(IF(INDEX(Planning!$B:$Q,(VLOOKUP(AG$8,Data!$C:$M,6)),IF(AG$9="L",3,IF(AG$9="M",5,IF(AG$9="Me",7,IF(AG$9="J",9,IF(AG$9="V",11,IF(AG$9="S",13,IF(AG$9="D",15))))))))&lt;&gt;"",1,0),"")</f>
        <v>0</v>
      </c>
      <c r="AH13" s="34">
        <f>IFERROR(IF(INDEX(Planning!$B:$Q,(VLOOKUP(AH$8,Data!$C:$M,6)),IF(AH$9="L",3,IF(AH$9="M",5,IF(AH$9="Me",7,IF(AH$9="J",9,IF(AH$9="V",11,IF(AH$9="S",13,IF(AH$9="D",15))))))))&lt;&gt;"",1,0),"")</f>
        <v>0</v>
      </c>
      <c r="AI13" s="34">
        <f>IFERROR(IF(INDEX(Planning!$B:$Q,(VLOOKUP(AI$8,Data!$C:$M,6)),IF(AI$9="L",3,IF(AI$9="M",5,IF(AI$9="Me",7,IF(AI$9="J",9,IF(AI$9="V",11,IF(AI$9="S",13,IF(AI$9="D",15))))))))&lt;&gt;"",1,0),"")</f>
        <v>0</v>
      </c>
      <c r="AJ13" s="35">
        <f>IFERROR(IF(INDEX(Planning!$B:$Q,(VLOOKUP(AJ$8,Data!$C:$M,6)),IF(AJ$9="L",3,IF(AJ$9="M",5,IF(AJ$9="Me",7,IF(AJ$9="J",9,IF(AJ$9="V",11,IF(AJ$9="S",13,IF(AJ$9="D",15))))))))&lt;&gt;"",1,0),"")</f>
        <v>0</v>
      </c>
      <c r="AL13" s="23"/>
    </row>
    <row r="14" spans="1:43" x14ac:dyDescent="0.25">
      <c r="A14" s="65"/>
      <c r="B14" s="62" t="str">
        <f>IFERROR(VLOOKUP(A14,Collaborateurs!$A$2:$B$100,2,FALSE),"")</f>
        <v/>
      </c>
      <c r="C14" s="66">
        <f t="shared" si="6"/>
        <v>0</v>
      </c>
      <c r="D14" s="67">
        <f t="shared" si="7"/>
        <v>0</v>
      </c>
      <c r="E14" s="67" t="str">
        <f t="shared" si="8"/>
        <v/>
      </c>
      <c r="F14" s="60">
        <f>IFERROR(IF(INDEX(Planning!$B:$Q,(VLOOKUP(F$8,Data!$C:$M,7)),IF(F$9="L",3,IF(F$9="M",5,IF(F$9="Me",7,IF(F$9="J",9,IF(F$9="V",11,IF(F$9="S",13,IF(F$9="D",15))))))))&lt;&gt;"",1,0),"")</f>
        <v>0</v>
      </c>
      <c r="G14" s="34">
        <f>IFERROR(IF(INDEX(Planning!$B:$Q,(VLOOKUP(G$8,Data!$C:$M,7)),IF(G$9="L",3,IF(G$9="M",5,IF(G$9="Me",7,IF(G$9="J",9,IF(G$9="V",11,IF(G$9="S",13,IF(G$9="D",15))))))))&lt;&gt;"",1,0),"")</f>
        <v>0</v>
      </c>
      <c r="H14" s="34">
        <f>IFERROR(IF(INDEX(Planning!$B:$Q,(VLOOKUP(H$8,Data!$C:$M,7)),IF(H$9="L",3,IF(H$9="M",5,IF(H$9="Me",7,IF(H$9="J",9,IF(H$9="V",11,IF(H$9="S",13,IF(H$9="D",15))))))))&lt;&gt;"",1,0),"")</f>
        <v>0</v>
      </c>
      <c r="I14" s="34">
        <f>IFERROR(IF(INDEX(Planning!$B:$Q,(VLOOKUP(I$8,Data!$C:$M,7)),IF(I$9="L",3,IF(I$9="M",5,IF(I$9="Me",7,IF(I$9="J",9,IF(I$9="V",11,IF(I$9="S",13,IF(I$9="D",15))))))))&lt;&gt;"",1,0),"")</f>
        <v>0</v>
      </c>
      <c r="J14" s="34">
        <f>IFERROR(IF(INDEX(Planning!$B:$Q,(VLOOKUP(J$8,Data!$C:$M,7)),IF(J$9="L",3,IF(J$9="M",5,IF(J$9="Me",7,IF(J$9="J",9,IF(J$9="V",11,IF(J$9="S",13,IF(J$9="D",15))))))))&lt;&gt;"",1,0),"")</f>
        <v>0</v>
      </c>
      <c r="K14" s="34">
        <f>IFERROR(IF(INDEX(Planning!$B:$Q,(VLOOKUP(K$8,Data!$C:$M,7)),IF(K$9="L",3,IF(K$9="M",5,IF(K$9="Me",7,IF(K$9="J",9,IF(K$9="V",11,IF(K$9="S",13,IF(K$9="D",15))))))))&lt;&gt;"",1,0),"")</f>
        <v>0</v>
      </c>
      <c r="L14" s="34">
        <f>IFERROR(IF(INDEX(Planning!$B:$Q,(VLOOKUP(L$8,Data!$C:$M,7)),IF(L$9="L",3,IF(L$9="M",5,IF(L$9="Me",7,IF(L$9="J",9,IF(L$9="V",11,IF(L$9="S",13,IF(L$9="D",15))))))))&lt;&gt;"",1,0),"")</f>
        <v>0</v>
      </c>
      <c r="M14" s="34">
        <f>IFERROR(IF(INDEX(Planning!$B:$Q,(VLOOKUP(M$8,Data!$C:$M,7)),IF(M$9="L",3,IF(M$9="M",5,IF(M$9="Me",7,IF(M$9="J",9,IF(M$9="V",11,IF(M$9="S",13,IF(M$9="D",15))))))))&lt;&gt;"",1,0),"")</f>
        <v>0</v>
      </c>
      <c r="N14" s="34">
        <f>IFERROR(IF(INDEX(Planning!$B:$Q,(VLOOKUP(N$8,Data!$C:$M,7)),IF(N$9="L",3,IF(N$9="M",5,IF(N$9="Me",7,IF(N$9="J",9,IF(N$9="V",11,IF(N$9="S",13,IF(N$9="D",15))))))))&lt;&gt;"",1,0),"")</f>
        <v>0</v>
      </c>
      <c r="O14" s="34">
        <f>IFERROR(IF(INDEX(Planning!$B:$Q,(VLOOKUP(O$8,Data!$C:$M,7)),IF(O$9="L",3,IF(O$9="M",5,IF(O$9="Me",7,IF(O$9="J",9,IF(O$9="V",11,IF(O$9="S",13,IF(O$9="D",15))))))))&lt;&gt;"",1,0),"")</f>
        <v>0</v>
      </c>
      <c r="P14" s="34">
        <f>IFERROR(IF(INDEX(Planning!$B:$Q,(VLOOKUP(P$8,Data!$C:$M,7)),IF(P$9="L",3,IF(P$9="M",5,IF(P$9="Me",7,IF(P$9="J",9,IF(P$9="V",11,IF(P$9="S",13,IF(P$9="D",15))))))))&lt;&gt;"",1,0),"")</f>
        <v>0</v>
      </c>
      <c r="Q14" s="34">
        <f>IFERROR(IF(INDEX(Planning!$B:$Q,(VLOOKUP(Q$8,Data!$C:$M,7)),IF(Q$9="L",3,IF(Q$9="M",5,IF(Q$9="Me",7,IF(Q$9="J",9,IF(Q$9="V",11,IF(Q$9="S",13,IF(Q$9="D",15))))))))&lt;&gt;"",1,0),"")</f>
        <v>0</v>
      </c>
      <c r="R14" s="34">
        <f>IFERROR(IF(INDEX(Planning!$B:$Q,(VLOOKUP(R$8,Data!$C:$M,7)),IF(R$9="L",3,IF(R$9="M",5,IF(R$9="Me",7,IF(R$9="J",9,IF(R$9="V",11,IF(R$9="S",13,IF(R$9="D",15))))))))&lt;&gt;"",1,0),"")</f>
        <v>0</v>
      </c>
      <c r="S14" s="34">
        <f>IFERROR(IF(INDEX(Planning!$B:$Q,(VLOOKUP(S$8,Data!$C:$M,7)),IF(S$9="L",3,IF(S$9="M",5,IF(S$9="Me",7,IF(S$9="J",9,IF(S$9="V",11,IF(S$9="S",13,IF(S$9="D",15))))))))&lt;&gt;"",1,0),"")</f>
        <v>0</v>
      </c>
      <c r="T14" s="34">
        <f>IFERROR(IF(INDEX(Planning!$B:$Q,(VLOOKUP(T$8,Data!$C:$M,7)),IF(T$9="L",3,IF(T$9="M",5,IF(T$9="Me",7,IF(T$9="J",9,IF(T$9="V",11,IF(T$9="S",13,IF(T$9="D",15))))))))&lt;&gt;"",1,0),"")</f>
        <v>0</v>
      </c>
      <c r="U14" s="34">
        <f>IFERROR(IF(INDEX(Planning!$B:$Q,(VLOOKUP(U$8,Data!$C:$M,7)),IF(U$9="L",3,IF(U$9="M",5,IF(U$9="Me",7,IF(U$9="J",9,IF(U$9="V",11,IF(U$9="S",13,IF(U$9="D",15))))))))&lt;&gt;"",1,0),"")</f>
        <v>0</v>
      </c>
      <c r="V14" s="34">
        <f>IFERROR(IF(INDEX(Planning!$B:$Q,(VLOOKUP(V$8,Data!$C:$M,7)),IF(V$9="L",3,IF(V$9="M",5,IF(V$9="Me",7,IF(V$9="J",9,IF(V$9="V",11,IF(V$9="S",13,IF(V$9="D",15))))))))&lt;&gt;"",1,0),"")</f>
        <v>0</v>
      </c>
      <c r="W14" s="34">
        <f>IFERROR(IF(INDEX(Planning!$B:$Q,(VLOOKUP(W$8,Data!$C:$M,7)),IF(W$9="L",3,IF(W$9="M",5,IF(W$9="Me",7,IF(W$9="J",9,IF(W$9="V",11,IF(W$9="S",13,IF(W$9="D",15))))))))&lt;&gt;"",1,0),"")</f>
        <v>0</v>
      </c>
      <c r="X14" s="34">
        <f>IFERROR(IF(INDEX(Planning!$B:$Q,(VLOOKUP(X$8,Data!$C:$M,7)),IF(X$9="L",3,IF(X$9="M",5,IF(X$9="Me",7,IF(X$9="J",9,IF(X$9="V",11,IF(X$9="S",13,IF(X$9="D",15))))))))&lt;&gt;"",1,0),"")</f>
        <v>0</v>
      </c>
      <c r="Y14" s="34">
        <f>IFERROR(IF(INDEX(Planning!$B:$Q,(VLOOKUP(Y$8,Data!$C:$M,7)),IF(Y$9="L",3,IF(Y$9="M",5,IF(Y$9="Me",7,IF(Y$9="J",9,IF(Y$9="V",11,IF(Y$9="S",13,IF(Y$9="D",15))))))))&lt;&gt;"",1,0),"")</f>
        <v>0</v>
      </c>
      <c r="Z14" s="34">
        <f>IFERROR(IF(INDEX(Planning!$B:$Q,(VLOOKUP(Z$8,Data!$C:$M,7)),IF(Z$9="L",3,IF(Z$9="M",5,IF(Z$9="Me",7,IF(Z$9="J",9,IF(Z$9="V",11,IF(Z$9="S",13,IF(Z$9="D",15))))))))&lt;&gt;"",1,0),"")</f>
        <v>0</v>
      </c>
      <c r="AA14" s="34">
        <f>IFERROR(IF(INDEX(Planning!$B:$Q,(VLOOKUP(AA$8,Data!$C:$M,7)),IF(AA$9="L",3,IF(AA$9="M",5,IF(AA$9="Me",7,IF(AA$9="J",9,IF(AA$9="V",11,IF(AA$9="S",13,IF(AA$9="D",15))))))))&lt;&gt;"",1,0),"")</f>
        <v>0</v>
      </c>
      <c r="AB14" s="34">
        <f>IFERROR(IF(INDEX(Planning!$B:$Q,(VLOOKUP(AB$8,Data!$C:$M,7)),IF(AB$9="L",3,IF(AB$9="M",5,IF(AB$9="Me",7,IF(AB$9="J",9,IF(AB$9="V",11,IF(AB$9="S",13,IF(AB$9="D",15))))))))&lt;&gt;"",1,0),"")</f>
        <v>0</v>
      </c>
      <c r="AC14" s="34">
        <f>IFERROR(IF(INDEX(Planning!$B:$Q,(VLOOKUP(AC$8,Data!$C:$M,7)),IF(AC$9="L",3,IF(AC$9="M",5,IF(AC$9="Me",7,IF(AC$9="J",9,IF(AC$9="V",11,IF(AC$9="S",13,IF(AC$9="D",15))))))))&lt;&gt;"",1,0),"")</f>
        <v>0</v>
      </c>
      <c r="AD14" s="34">
        <f>IFERROR(IF(INDEX(Planning!$B:$Q,(VLOOKUP(AD$8,Data!$C:$M,7)),IF(AD$9="L",3,IF(AD$9="M",5,IF(AD$9="Me",7,IF(AD$9="J",9,IF(AD$9="V",11,IF(AD$9="S",13,IF(AD$9="D",15))))))))&lt;&gt;"",1,0),"")</f>
        <v>0</v>
      </c>
      <c r="AE14" s="34">
        <f>IFERROR(IF(INDEX(Planning!$B:$Q,(VLOOKUP(AE$8,Data!$C:$M,7)),IF(AE$9="L",3,IF(AE$9="M",5,IF(AE$9="Me",7,IF(AE$9="J",9,IF(AE$9="V",11,IF(AE$9="S",13,IF(AE$9="D",15))))))))&lt;&gt;"",1,0),"")</f>
        <v>0</v>
      </c>
      <c r="AF14" s="34">
        <f>IFERROR(IF(INDEX(Planning!$B:$Q,(VLOOKUP(AF$8,Data!$C:$M,7)),IF(AF$9="L",3,IF(AF$9="M",5,IF(AF$9="Me",7,IF(AF$9="J",9,IF(AF$9="V",11,IF(AF$9="S",13,IF(AF$9="D",15))))))))&lt;&gt;"",1,0),"")</f>
        <v>0</v>
      </c>
      <c r="AG14" s="34">
        <f>IFERROR(IF(INDEX(Planning!$B:$Q,(VLOOKUP(AG$8,Data!$C:$M,7)),IF(AG$9="L",3,IF(AG$9="M",5,IF(AG$9="Me",7,IF(AG$9="J",9,IF(AG$9="V",11,IF(AG$9="S",13,IF(AG$9="D",15))))))))&lt;&gt;"",1,0),"")</f>
        <v>0</v>
      </c>
      <c r="AH14" s="34">
        <f>IFERROR(IF(INDEX(Planning!$B:$Q,(VLOOKUP(AH$8,Data!$C:$M,7)),IF(AH$9="L",3,IF(AH$9="M",5,IF(AH$9="Me",7,IF(AH$9="J",9,IF(AH$9="V",11,IF(AH$9="S",13,IF(AH$9="D",15))))))))&lt;&gt;"",1,0),"")</f>
        <v>0</v>
      </c>
      <c r="AI14" s="34">
        <f>IFERROR(IF(INDEX(Planning!$B:$Q,(VLOOKUP(AI$8,Data!$C:$M,7)),IF(AI$9="L",3,IF(AI$9="M",5,IF(AI$9="Me",7,IF(AI$9="J",9,IF(AI$9="V",11,IF(AI$9="S",13,IF(AI$9="D",15))))))))&lt;&gt;"",1,0),"")</f>
        <v>0</v>
      </c>
      <c r="AJ14" s="35">
        <f>IFERROR(IF(INDEX(Planning!$B:$Q,(VLOOKUP(AJ$8,Data!$C:$M,7)),IF(AJ$9="L",3,IF(AJ$9="M",5,IF(AJ$9="Me",7,IF(AJ$9="J",9,IF(AJ$9="V",11,IF(AJ$9="S",13,IF(AJ$9="D",15))))))))&lt;&gt;"",1,0),"")</f>
        <v>0</v>
      </c>
    </row>
    <row r="15" spans="1:43" x14ac:dyDescent="0.25">
      <c r="A15" s="65"/>
      <c r="B15" s="62" t="str">
        <f>IFERROR(VLOOKUP(A15,Collaborateurs!$A$2:$B$100,2,FALSE),"")</f>
        <v/>
      </c>
      <c r="C15" s="66">
        <f t="shared" si="6"/>
        <v>0</v>
      </c>
      <c r="D15" s="67">
        <f t="shared" si="7"/>
        <v>0</v>
      </c>
      <c r="E15" s="67" t="str">
        <f t="shared" si="8"/>
        <v/>
      </c>
      <c r="F15" s="60">
        <f>IFERROR(IF(INDEX(Planning!$B:$Q,(VLOOKUP(F$8,Data!$C:$M,8)),IF(F$9="L",3,IF(F$9="M",5,IF(F$9="Me",7,IF(F$9="J",9,IF(F$9="V",11,IF(F$9="S",13,IF(F$9="D",15))))))))&lt;&gt;"",1,0),"")</f>
        <v>0</v>
      </c>
      <c r="G15" s="34">
        <f>IFERROR(IF(INDEX(Planning!$B:$Q,(VLOOKUP(G$8,Data!$C:$M,8)),IF(G$9="L",3,IF(G$9="M",5,IF(G$9="Me",7,IF(G$9="J",9,IF(G$9="V",11,IF(G$9="S",13,IF(G$9="D",15))))))))&lt;&gt;"",1,0),"")</f>
        <v>0</v>
      </c>
      <c r="H15" s="34">
        <f>IFERROR(IF(INDEX(Planning!$B:$Q,(VLOOKUP(H$8,Data!$C:$M,8)),IF(H$9="L",3,IF(H$9="M",5,IF(H$9="Me",7,IF(H$9="J",9,IF(H$9="V",11,IF(H$9="S",13,IF(H$9="D",15))))))))&lt;&gt;"",1,0),"")</f>
        <v>0</v>
      </c>
      <c r="I15" s="34">
        <f>IFERROR(IF(INDEX(Planning!$B:$Q,(VLOOKUP(I$8,Data!$C:$M,8)),IF(I$9="L",3,IF(I$9="M",5,IF(I$9="Me",7,IF(I$9="J",9,IF(I$9="V",11,IF(I$9="S",13,IF(I$9="D",15))))))))&lt;&gt;"",1,0),"")</f>
        <v>0</v>
      </c>
      <c r="J15" s="34">
        <f>IFERROR(IF(INDEX(Planning!$B:$Q,(VLOOKUP(J$8,Data!$C:$M,8)),IF(J$9="L",3,IF(J$9="M",5,IF(J$9="Me",7,IF(J$9="J",9,IF(J$9="V",11,IF(J$9="S",13,IF(J$9="D",15))))))))&lt;&gt;"",1,0),"")</f>
        <v>0</v>
      </c>
      <c r="K15" s="34">
        <f>IFERROR(IF(INDEX(Planning!$B:$Q,(VLOOKUP(K$8,Data!$C:$M,8)),IF(K$9="L",3,IF(K$9="M",5,IF(K$9="Me",7,IF(K$9="J",9,IF(K$9="V",11,IF(K$9="S",13,IF(K$9="D",15))))))))&lt;&gt;"",1,0),"")</f>
        <v>0</v>
      </c>
      <c r="L15" s="34">
        <f>IFERROR(IF(INDEX(Planning!$B:$Q,(VLOOKUP(L$8,Data!$C:$M,8)),IF(L$9="L",3,IF(L$9="M",5,IF(L$9="Me",7,IF(L$9="J",9,IF(L$9="V",11,IF(L$9="S",13,IF(L$9="D",15))))))))&lt;&gt;"",1,0),"")</f>
        <v>0</v>
      </c>
      <c r="M15" s="34">
        <f>IFERROR(IF(INDEX(Planning!$B:$Q,(VLOOKUP(M$8,Data!$C:$M,8)),IF(M$9="L",3,IF(M$9="M",5,IF(M$9="Me",7,IF(M$9="J",9,IF(M$9="V",11,IF(M$9="S",13,IF(M$9="D",15))))))))&lt;&gt;"",1,0),"")</f>
        <v>0</v>
      </c>
      <c r="N15" s="34">
        <f>IFERROR(IF(INDEX(Planning!$B:$Q,(VLOOKUP(N$8,Data!$C:$M,8)),IF(N$9="L",3,IF(N$9="M",5,IF(N$9="Me",7,IF(N$9="J",9,IF(N$9="V",11,IF(N$9="S",13,IF(N$9="D",15))))))))&lt;&gt;"",1,0),"")</f>
        <v>0</v>
      </c>
      <c r="O15" s="34">
        <f>IFERROR(IF(INDEX(Planning!$B:$Q,(VLOOKUP(O$8,Data!$C:$M,8)),IF(O$9="L",3,IF(O$9="M",5,IF(O$9="Me",7,IF(O$9="J",9,IF(O$9="V",11,IF(O$9="S",13,IF(O$9="D",15))))))))&lt;&gt;"",1,0),"")</f>
        <v>0</v>
      </c>
      <c r="P15" s="34">
        <f>IFERROR(IF(INDEX(Planning!$B:$Q,(VLOOKUP(P$8,Data!$C:$M,8)),IF(P$9="L",3,IF(P$9="M",5,IF(P$9="Me",7,IF(P$9="J",9,IF(P$9="V",11,IF(P$9="S",13,IF(P$9="D",15))))))))&lt;&gt;"",1,0),"")</f>
        <v>0</v>
      </c>
      <c r="Q15" s="34">
        <f>IFERROR(IF(INDEX(Planning!$B:$Q,(VLOOKUP(Q$8,Data!$C:$M,8)),IF(Q$9="L",3,IF(Q$9="M",5,IF(Q$9="Me",7,IF(Q$9="J",9,IF(Q$9="V",11,IF(Q$9="S",13,IF(Q$9="D",15))))))))&lt;&gt;"",1,0),"")</f>
        <v>0</v>
      </c>
      <c r="R15" s="34">
        <f>IFERROR(IF(INDEX(Planning!$B:$Q,(VLOOKUP(R$8,Data!$C:$M,8)),IF(R$9="L",3,IF(R$9="M",5,IF(R$9="Me",7,IF(R$9="J",9,IF(R$9="V",11,IF(R$9="S",13,IF(R$9="D",15))))))))&lt;&gt;"",1,0),"")</f>
        <v>0</v>
      </c>
      <c r="S15" s="34">
        <f>IFERROR(IF(INDEX(Planning!$B:$Q,(VLOOKUP(S$8,Data!$C:$M,8)),IF(S$9="L",3,IF(S$9="M",5,IF(S$9="Me",7,IF(S$9="J",9,IF(S$9="V",11,IF(S$9="S",13,IF(S$9="D",15))))))))&lt;&gt;"",1,0),"")</f>
        <v>0</v>
      </c>
      <c r="T15" s="34">
        <f>IFERROR(IF(INDEX(Planning!$B:$Q,(VLOOKUP(T$8,Data!$C:$M,8)),IF(T$9="L",3,IF(T$9="M",5,IF(T$9="Me",7,IF(T$9="J",9,IF(T$9="V",11,IF(T$9="S",13,IF(T$9="D",15))))))))&lt;&gt;"",1,0),"")</f>
        <v>0</v>
      </c>
      <c r="U15" s="34">
        <f>IFERROR(IF(INDEX(Planning!$B:$Q,(VLOOKUP(U$8,Data!$C:$M,8)),IF(U$9="L",3,IF(U$9="M",5,IF(U$9="Me",7,IF(U$9="J",9,IF(U$9="V",11,IF(U$9="S",13,IF(U$9="D",15))))))))&lt;&gt;"",1,0),"")</f>
        <v>0</v>
      </c>
      <c r="V15" s="34">
        <f>IFERROR(IF(INDEX(Planning!$B:$Q,(VLOOKUP(V$8,Data!$C:$M,8)),IF(V$9="L",3,IF(V$9="M",5,IF(V$9="Me",7,IF(V$9="J",9,IF(V$9="V",11,IF(V$9="S",13,IF(V$9="D",15))))))))&lt;&gt;"",1,0),"")</f>
        <v>0</v>
      </c>
      <c r="W15" s="34">
        <f>IFERROR(IF(INDEX(Planning!$B:$Q,(VLOOKUP(W$8,Data!$C:$M,8)),IF(W$9="L",3,IF(W$9="M",5,IF(W$9="Me",7,IF(W$9="J",9,IF(W$9="V",11,IF(W$9="S",13,IF(W$9="D",15))))))))&lt;&gt;"",1,0),"")</f>
        <v>0</v>
      </c>
      <c r="X15" s="34">
        <f>IFERROR(IF(INDEX(Planning!$B:$Q,(VLOOKUP(X$8,Data!$C:$M,8)),IF(X$9="L",3,IF(X$9="M",5,IF(X$9="Me",7,IF(X$9="J",9,IF(X$9="V",11,IF(X$9="S",13,IF(X$9="D",15))))))))&lt;&gt;"",1,0),"")</f>
        <v>0</v>
      </c>
      <c r="Y15" s="34">
        <f>IFERROR(IF(INDEX(Planning!$B:$Q,(VLOOKUP(Y$8,Data!$C:$M,8)),IF(Y$9="L",3,IF(Y$9="M",5,IF(Y$9="Me",7,IF(Y$9="J",9,IF(Y$9="V",11,IF(Y$9="S",13,IF(Y$9="D",15))))))))&lt;&gt;"",1,0),"")</f>
        <v>0</v>
      </c>
      <c r="Z15" s="34">
        <f>IFERROR(IF(INDEX(Planning!$B:$Q,(VLOOKUP(Z$8,Data!$C:$M,8)),IF(Z$9="L",3,IF(Z$9="M",5,IF(Z$9="Me",7,IF(Z$9="J",9,IF(Z$9="V",11,IF(Z$9="S",13,IF(Z$9="D",15))))))))&lt;&gt;"",1,0),"")</f>
        <v>0</v>
      </c>
      <c r="AA15" s="34">
        <f>IFERROR(IF(INDEX(Planning!$B:$Q,(VLOOKUP(AA$8,Data!$C:$M,8)),IF(AA$9="L",3,IF(AA$9="M",5,IF(AA$9="Me",7,IF(AA$9="J",9,IF(AA$9="V",11,IF(AA$9="S",13,IF(AA$9="D",15))))))))&lt;&gt;"",1,0),"")</f>
        <v>0</v>
      </c>
      <c r="AB15" s="34">
        <f>IFERROR(IF(INDEX(Planning!$B:$Q,(VLOOKUP(AB$8,Data!$C:$M,8)),IF(AB$9="L",3,IF(AB$9="M",5,IF(AB$9="Me",7,IF(AB$9="J",9,IF(AB$9="V",11,IF(AB$9="S",13,IF(AB$9="D",15))))))))&lt;&gt;"",1,0),"")</f>
        <v>0</v>
      </c>
      <c r="AC15" s="34">
        <f>IFERROR(IF(INDEX(Planning!$B:$Q,(VLOOKUP(AC$8,Data!$C:$M,8)),IF(AC$9="L",3,IF(AC$9="M",5,IF(AC$9="Me",7,IF(AC$9="J",9,IF(AC$9="V",11,IF(AC$9="S",13,IF(AC$9="D",15))))))))&lt;&gt;"",1,0),"")</f>
        <v>0</v>
      </c>
      <c r="AD15" s="34">
        <f>IFERROR(IF(INDEX(Planning!$B:$Q,(VLOOKUP(AD$8,Data!$C:$M,8)),IF(AD$9="L",3,IF(AD$9="M",5,IF(AD$9="Me",7,IF(AD$9="J",9,IF(AD$9="V",11,IF(AD$9="S",13,IF(AD$9="D",15))))))))&lt;&gt;"",1,0),"")</f>
        <v>0</v>
      </c>
      <c r="AE15" s="34">
        <f>IFERROR(IF(INDEX(Planning!$B:$Q,(VLOOKUP(AE$8,Data!$C:$M,8)),IF(AE$9="L",3,IF(AE$9="M",5,IF(AE$9="Me",7,IF(AE$9="J",9,IF(AE$9="V",11,IF(AE$9="S",13,IF(AE$9="D",15))))))))&lt;&gt;"",1,0),"")</f>
        <v>0</v>
      </c>
      <c r="AF15" s="34">
        <f>IFERROR(IF(INDEX(Planning!$B:$Q,(VLOOKUP(AF$8,Data!$C:$M,8)),IF(AF$9="L",3,IF(AF$9="M",5,IF(AF$9="Me",7,IF(AF$9="J",9,IF(AF$9="V",11,IF(AF$9="S",13,IF(AF$9="D",15))))))))&lt;&gt;"",1,0),"")</f>
        <v>0</v>
      </c>
      <c r="AG15" s="34">
        <f>IFERROR(IF(INDEX(Planning!$B:$Q,(VLOOKUP(AG$8,Data!$C:$M,8)),IF(AG$9="L",3,IF(AG$9="M",5,IF(AG$9="Me",7,IF(AG$9="J",9,IF(AG$9="V",11,IF(AG$9="S",13,IF(AG$9="D",15))))))))&lt;&gt;"",1,0),"")</f>
        <v>0</v>
      </c>
      <c r="AH15" s="34">
        <f>IFERROR(IF(INDEX(Planning!$B:$Q,(VLOOKUP(AH$8,Data!$C:$M,8)),IF(AH$9="L",3,IF(AH$9="M",5,IF(AH$9="Me",7,IF(AH$9="J",9,IF(AH$9="V",11,IF(AH$9="S",13,IF(AH$9="D",15))))))))&lt;&gt;"",1,0),"")</f>
        <v>0</v>
      </c>
      <c r="AI15" s="34">
        <f>IFERROR(IF(INDEX(Planning!$B:$Q,(VLOOKUP(AI$8,Data!$C:$M,8)),IF(AI$9="L",3,IF(AI$9="M",5,IF(AI$9="Me",7,IF(AI$9="J",9,IF(AI$9="V",11,IF(AI$9="S",13,IF(AI$9="D",15))))))))&lt;&gt;"",1,0),"")</f>
        <v>0</v>
      </c>
      <c r="AJ15" s="35">
        <f>IFERROR(IF(INDEX(Planning!$B:$Q,(VLOOKUP(AJ$8,Data!$C:$M,8)),IF(AJ$9="L",3,IF(AJ$9="M",5,IF(AJ$9="Me",7,IF(AJ$9="J",9,IF(AJ$9="V",11,IF(AJ$9="S",13,IF(AJ$9="D",15))))))))&lt;&gt;"",1,0),"")</f>
        <v>0</v>
      </c>
      <c r="AM15" s="25"/>
    </row>
    <row r="16" spans="1:43" x14ac:dyDescent="0.25">
      <c r="A16" s="65"/>
      <c r="B16" s="62" t="str">
        <f>IFERROR(VLOOKUP(A16,Collaborateurs!$A$2:$B$100,2,FALSE),"")</f>
        <v/>
      </c>
      <c r="C16" s="66">
        <f t="shared" si="6"/>
        <v>0</v>
      </c>
      <c r="D16" s="67">
        <f t="shared" si="7"/>
        <v>0</v>
      </c>
      <c r="E16" s="67" t="str">
        <f t="shared" si="8"/>
        <v/>
      </c>
      <c r="F16" s="60">
        <f>IFERROR(IF(INDEX(Planning!$B:$Q,(VLOOKUP(F$8,Data!$C:$M,9)),IF(F$9="L",3,IF(F$9="M",5,IF(F$9="Me",7,IF(F$9="J",9,IF(F$9="V",11,IF(F$9="S",13,IF(F$9="D",15))))))))&lt;&gt;"",1,0),"")</f>
        <v>0</v>
      </c>
      <c r="G16" s="34">
        <f>IFERROR(IF(INDEX(Planning!$B:$Q,(VLOOKUP(G$8,Data!$C:$M,9)),IF(G$9="L",3,IF(G$9="M",5,IF(G$9="Me",7,IF(G$9="J",9,IF(G$9="V",11,IF(G$9="S",13,IF(G$9="D",15))))))))&lt;&gt;"",1,0),"")</f>
        <v>0</v>
      </c>
      <c r="H16" s="34">
        <f>IFERROR(IF(INDEX(Planning!$B:$Q,(VLOOKUP(H$8,Data!$C:$M,9)),IF(H$9="L",3,IF(H$9="M",5,IF(H$9="Me",7,IF(H$9="J",9,IF(H$9="V",11,IF(H$9="S",13,IF(H$9="D",15))))))))&lt;&gt;"",1,0),"")</f>
        <v>0</v>
      </c>
      <c r="I16" s="34">
        <f>IFERROR(IF(INDEX(Planning!$B:$Q,(VLOOKUP(I$8,Data!$C:$M,9)),IF(I$9="L",3,IF(I$9="M",5,IF(I$9="Me",7,IF(I$9="J",9,IF(I$9="V",11,IF(I$9="S",13,IF(I$9="D",15))))))))&lt;&gt;"",1,0),"")</f>
        <v>0</v>
      </c>
      <c r="J16" s="34">
        <f>IFERROR(IF(INDEX(Planning!$B:$Q,(VLOOKUP(J$8,Data!$C:$M,9)),IF(J$9="L",3,IF(J$9="M",5,IF(J$9="Me",7,IF(J$9="J",9,IF(J$9="V",11,IF(J$9="S",13,IF(J$9="D",15))))))))&lt;&gt;"",1,0),"")</f>
        <v>0</v>
      </c>
      <c r="K16" s="34">
        <f>IFERROR(IF(INDEX(Planning!$B:$Q,(VLOOKUP(K$8,Data!$C:$M,9)),IF(K$9="L",3,IF(K$9="M",5,IF(K$9="Me",7,IF(K$9="J",9,IF(K$9="V",11,IF(K$9="S",13,IF(K$9="D",15))))))))&lt;&gt;"",1,0),"")</f>
        <v>0</v>
      </c>
      <c r="L16" s="34">
        <f>IFERROR(IF(INDEX(Planning!$B:$Q,(VLOOKUP(L$8,Data!$C:$M,9)),IF(L$9="L",3,IF(L$9="M",5,IF(L$9="Me",7,IF(L$9="J",9,IF(L$9="V",11,IF(L$9="S",13,IF(L$9="D",15))))))))&lt;&gt;"",1,0),"")</f>
        <v>0</v>
      </c>
      <c r="M16" s="34">
        <f>IFERROR(IF(INDEX(Planning!$B:$Q,(VLOOKUP(M$8,Data!$C:$M,9)),IF(M$9="L",3,IF(M$9="M",5,IF(M$9="Me",7,IF(M$9="J",9,IF(M$9="V",11,IF(M$9="S",13,IF(M$9="D",15))))))))&lt;&gt;"",1,0),"")</f>
        <v>0</v>
      </c>
      <c r="N16" s="34">
        <f>IFERROR(IF(INDEX(Planning!$B:$Q,(VLOOKUP(N$8,Data!$C:$M,9)),IF(N$9="L",3,IF(N$9="M",5,IF(N$9="Me",7,IF(N$9="J",9,IF(N$9="V",11,IF(N$9="S",13,IF(N$9="D",15))))))))&lt;&gt;"",1,0),"")</f>
        <v>0</v>
      </c>
      <c r="O16" s="34">
        <f>IFERROR(IF(INDEX(Planning!$B:$Q,(VLOOKUP(O$8,Data!$C:$M,9)),IF(O$9="L",3,IF(O$9="M",5,IF(O$9="Me",7,IF(O$9="J",9,IF(O$9="V",11,IF(O$9="S",13,IF(O$9="D",15))))))))&lt;&gt;"",1,0),"")</f>
        <v>0</v>
      </c>
      <c r="P16" s="34">
        <f>IFERROR(IF(INDEX(Planning!$B:$Q,(VLOOKUP(P$8,Data!$C:$M,9)),IF(P$9="L",3,IF(P$9="M",5,IF(P$9="Me",7,IF(P$9="J",9,IF(P$9="V",11,IF(P$9="S",13,IF(P$9="D",15))))))))&lt;&gt;"",1,0),"")</f>
        <v>0</v>
      </c>
      <c r="Q16" s="34">
        <f>IFERROR(IF(INDEX(Planning!$B:$Q,(VLOOKUP(Q$8,Data!$C:$M,9)),IF(Q$9="L",3,IF(Q$9="M",5,IF(Q$9="Me",7,IF(Q$9="J",9,IF(Q$9="V",11,IF(Q$9="S",13,IF(Q$9="D",15))))))))&lt;&gt;"",1,0),"")</f>
        <v>0</v>
      </c>
      <c r="R16" s="34">
        <f>IFERROR(IF(INDEX(Planning!$B:$Q,(VLOOKUP(R$8,Data!$C:$M,9)),IF(R$9="L",3,IF(R$9="M",5,IF(R$9="Me",7,IF(R$9="J",9,IF(R$9="V",11,IF(R$9="S",13,IF(R$9="D",15))))))))&lt;&gt;"",1,0),"")</f>
        <v>0</v>
      </c>
      <c r="S16" s="34">
        <f>IFERROR(IF(INDEX(Planning!$B:$Q,(VLOOKUP(S$8,Data!$C:$M,9)),IF(S$9="L",3,IF(S$9="M",5,IF(S$9="Me",7,IF(S$9="J",9,IF(S$9="V",11,IF(S$9="S",13,IF(S$9="D",15))))))))&lt;&gt;"",1,0),"")</f>
        <v>0</v>
      </c>
      <c r="T16" s="34">
        <f>IFERROR(IF(INDEX(Planning!$B:$Q,(VLOOKUP(T$8,Data!$C:$M,9)),IF(T$9="L",3,IF(T$9="M",5,IF(T$9="Me",7,IF(T$9="J",9,IF(T$9="V",11,IF(T$9="S",13,IF(T$9="D",15))))))))&lt;&gt;"",1,0),"")</f>
        <v>0</v>
      </c>
      <c r="U16" s="34">
        <f>IFERROR(IF(INDEX(Planning!$B:$Q,(VLOOKUP(U$8,Data!$C:$M,9)),IF(U$9="L",3,IF(U$9="M",5,IF(U$9="Me",7,IF(U$9="J",9,IF(U$9="V",11,IF(U$9="S",13,IF(U$9="D",15))))))))&lt;&gt;"",1,0),"")</f>
        <v>0</v>
      </c>
      <c r="V16" s="34">
        <f>IFERROR(IF(INDEX(Planning!$B:$Q,(VLOOKUP(V$8,Data!$C:$M,9)),IF(V$9="L",3,IF(V$9="M",5,IF(V$9="Me",7,IF(V$9="J",9,IF(V$9="V",11,IF(V$9="S",13,IF(V$9="D",15))))))))&lt;&gt;"",1,0),"")</f>
        <v>0</v>
      </c>
      <c r="W16" s="34">
        <f>IFERROR(IF(INDEX(Planning!$B:$Q,(VLOOKUP(W$8,Data!$C:$M,9)),IF(W$9="L",3,IF(W$9="M",5,IF(W$9="Me",7,IF(W$9="J",9,IF(W$9="V",11,IF(W$9="S",13,IF(W$9="D",15))))))))&lt;&gt;"",1,0),"")</f>
        <v>0</v>
      </c>
      <c r="X16" s="34">
        <f>IFERROR(IF(INDEX(Planning!$B:$Q,(VLOOKUP(X$8,Data!$C:$M,9)),IF(X$9="L",3,IF(X$9="M",5,IF(X$9="Me",7,IF(X$9="J",9,IF(X$9="V",11,IF(X$9="S",13,IF(X$9="D",15))))))))&lt;&gt;"",1,0),"")</f>
        <v>0</v>
      </c>
      <c r="Y16" s="34">
        <f>IFERROR(IF(INDEX(Planning!$B:$Q,(VLOOKUP(Y$8,Data!$C:$M,9)),IF(Y$9="L",3,IF(Y$9="M",5,IF(Y$9="Me",7,IF(Y$9="J",9,IF(Y$9="V",11,IF(Y$9="S",13,IF(Y$9="D",15))))))))&lt;&gt;"",1,0),"")</f>
        <v>0</v>
      </c>
      <c r="Z16" s="34">
        <f>IFERROR(IF(INDEX(Planning!$B:$Q,(VLOOKUP(Z$8,Data!$C:$M,9)),IF(Z$9="L",3,IF(Z$9="M",5,IF(Z$9="Me",7,IF(Z$9="J",9,IF(Z$9="V",11,IF(Z$9="S",13,IF(Z$9="D",15))))))))&lt;&gt;"",1,0),"")</f>
        <v>0</v>
      </c>
      <c r="AA16" s="34">
        <f>IFERROR(IF(INDEX(Planning!$B:$Q,(VLOOKUP(AA$8,Data!$C:$M,9)),IF(AA$9="L",3,IF(AA$9="M",5,IF(AA$9="Me",7,IF(AA$9="J",9,IF(AA$9="V",11,IF(AA$9="S",13,IF(AA$9="D",15))))))))&lt;&gt;"",1,0),"")</f>
        <v>0</v>
      </c>
      <c r="AB16" s="34">
        <f>IFERROR(IF(INDEX(Planning!$B:$Q,(VLOOKUP(AB$8,Data!$C:$M,9)),IF(AB$9="L",3,IF(AB$9="M",5,IF(AB$9="Me",7,IF(AB$9="J",9,IF(AB$9="V",11,IF(AB$9="S",13,IF(AB$9="D",15))))))))&lt;&gt;"",1,0),"")</f>
        <v>0</v>
      </c>
      <c r="AC16" s="34">
        <f>IFERROR(IF(INDEX(Planning!$B:$Q,(VLOOKUP(AC$8,Data!$C:$M,9)),IF(AC$9="L",3,IF(AC$9="M",5,IF(AC$9="Me",7,IF(AC$9="J",9,IF(AC$9="V",11,IF(AC$9="S",13,IF(AC$9="D",15))))))))&lt;&gt;"",1,0),"")</f>
        <v>0</v>
      </c>
      <c r="AD16" s="34">
        <f>IFERROR(IF(INDEX(Planning!$B:$Q,(VLOOKUP(AD$8,Data!$C:$M,9)),IF(AD$9="L",3,IF(AD$9="M",5,IF(AD$9="Me",7,IF(AD$9="J",9,IF(AD$9="V",11,IF(AD$9="S",13,IF(AD$9="D",15))))))))&lt;&gt;"",1,0),"")</f>
        <v>0</v>
      </c>
      <c r="AE16" s="34">
        <f>IFERROR(IF(INDEX(Planning!$B:$Q,(VLOOKUP(AE$8,Data!$C:$M,9)),IF(AE$9="L",3,IF(AE$9="M",5,IF(AE$9="Me",7,IF(AE$9="J",9,IF(AE$9="V",11,IF(AE$9="S",13,IF(AE$9="D",15))))))))&lt;&gt;"",1,0),"")</f>
        <v>0</v>
      </c>
      <c r="AF16" s="34">
        <f>IFERROR(IF(INDEX(Planning!$B:$Q,(VLOOKUP(AF$8,Data!$C:$M,9)),IF(AF$9="L",3,IF(AF$9="M",5,IF(AF$9="Me",7,IF(AF$9="J",9,IF(AF$9="V",11,IF(AF$9="S",13,IF(AF$9="D",15))))))))&lt;&gt;"",1,0),"")</f>
        <v>0</v>
      </c>
      <c r="AG16" s="34">
        <f>IFERROR(IF(INDEX(Planning!$B:$Q,(VLOOKUP(AG$8,Data!$C:$M,9)),IF(AG$9="L",3,IF(AG$9="M",5,IF(AG$9="Me",7,IF(AG$9="J",9,IF(AG$9="V",11,IF(AG$9="S",13,IF(AG$9="D",15))))))))&lt;&gt;"",1,0),"")</f>
        <v>0</v>
      </c>
      <c r="AH16" s="34">
        <f>IFERROR(IF(INDEX(Planning!$B:$Q,(VLOOKUP(AH$8,Data!$C:$M,9)),IF(AH$9="L",3,IF(AH$9="M",5,IF(AH$9="Me",7,IF(AH$9="J",9,IF(AH$9="V",11,IF(AH$9="S",13,IF(AH$9="D",15))))))))&lt;&gt;"",1,0),"")</f>
        <v>0</v>
      </c>
      <c r="AI16" s="34">
        <f>IFERROR(IF(INDEX(Planning!$B:$Q,(VLOOKUP(AI$8,Data!$C:$M,9)),IF(AI$9="L",3,IF(AI$9="M",5,IF(AI$9="Me",7,IF(AI$9="J",9,IF(AI$9="V",11,IF(AI$9="S",13,IF(AI$9="D",15))))))))&lt;&gt;"",1,0),"")</f>
        <v>0</v>
      </c>
      <c r="AJ16" s="35">
        <f>IFERROR(IF(INDEX(Planning!$B:$Q,(VLOOKUP(AJ$8,Data!$C:$M,9)),IF(AJ$9="L",3,IF(AJ$9="M",5,IF(AJ$9="Me",7,IF(AJ$9="J",9,IF(AJ$9="V",11,IF(AJ$9="S",13,IF(AJ$9="D",15))))))))&lt;&gt;"",1,0),"")</f>
        <v>0</v>
      </c>
    </row>
    <row r="17" spans="1:38" x14ac:dyDescent="0.25">
      <c r="A17" s="65"/>
      <c r="B17" s="62" t="str">
        <f>IFERROR(VLOOKUP(A17,Collaborateurs!$A$2:$B$100,2,FALSE),"")</f>
        <v/>
      </c>
      <c r="C17" s="66">
        <f t="shared" si="6"/>
        <v>0</v>
      </c>
      <c r="D17" s="67">
        <f t="shared" si="7"/>
        <v>0</v>
      </c>
      <c r="E17" s="67" t="str">
        <f t="shared" si="8"/>
        <v/>
      </c>
      <c r="F17" s="60">
        <f>IFERROR(IF(INDEX(Planning!$B:$Q,(VLOOKUP(F$8,Data!$C:$M,10)),IF(F$9="L",3,IF(F$9="M",5,IF(F$9="Me",7,IF(F$9="J",9,IF(F$9="V",11,IF(F$9="S",13,IF(F$9="D",15))))))))&lt;&gt;"",1,0),"")</f>
        <v>0</v>
      </c>
      <c r="G17" s="34">
        <f>IFERROR(IF(INDEX(Planning!$B:$Q,(VLOOKUP(G$8,Data!$C:$M,10)),IF(G$9="L",3,IF(G$9="M",5,IF(G$9="Me",7,IF(G$9="J",9,IF(G$9="V",11,IF(G$9="S",13,IF(G$9="D",15))))))))&lt;&gt;"",1,0),"")</f>
        <v>0</v>
      </c>
      <c r="H17" s="34">
        <f>IFERROR(IF(INDEX(Planning!$B:$Q,(VLOOKUP(H$8,Data!$C:$M,10)),IF(H$9="L",3,IF(H$9="M",5,IF(H$9="Me",7,IF(H$9="J",9,IF(H$9="V",11,IF(H$9="S",13,IF(H$9="D",15))))))))&lt;&gt;"",1,0),"")</f>
        <v>0</v>
      </c>
      <c r="I17" s="34">
        <f>IFERROR(IF(INDEX(Planning!$B:$Q,(VLOOKUP(I$8,Data!$C:$M,10)),IF(I$9="L",3,IF(I$9="M",5,IF(I$9="Me",7,IF(I$9="J",9,IF(I$9="V",11,IF(I$9="S",13,IF(I$9="D",15))))))))&lt;&gt;"",1,0),"")</f>
        <v>0</v>
      </c>
      <c r="J17" s="34">
        <f>IFERROR(IF(INDEX(Planning!$B:$Q,(VLOOKUP(J$8,Data!$C:$M,10)),IF(J$9="L",3,IF(J$9="M",5,IF(J$9="Me",7,IF(J$9="J",9,IF(J$9="V",11,IF(J$9="S",13,IF(J$9="D",15))))))))&lt;&gt;"",1,0),"")</f>
        <v>0</v>
      </c>
      <c r="K17" s="34">
        <f>IFERROR(IF(INDEX(Planning!$B:$Q,(VLOOKUP(K$8,Data!$C:$M,10)),IF(K$9="L",3,IF(K$9="M",5,IF(K$9="Me",7,IF(K$9="J",9,IF(K$9="V",11,IF(K$9="S",13,IF(K$9="D",15))))))))&lt;&gt;"",1,0),"")</f>
        <v>0</v>
      </c>
      <c r="L17" s="34">
        <f>IFERROR(IF(INDEX(Planning!$B:$Q,(VLOOKUP(L$8,Data!$C:$M,10)),IF(L$9="L",3,IF(L$9="M",5,IF(L$9="Me",7,IF(L$9="J",9,IF(L$9="V",11,IF(L$9="S",13,IF(L$9="D",15))))))))&lt;&gt;"",1,0),"")</f>
        <v>0</v>
      </c>
      <c r="M17" s="34">
        <f>IFERROR(IF(INDEX(Planning!$B:$Q,(VLOOKUP(M$8,Data!$C:$M,10)),IF(M$9="L",3,IF(M$9="M",5,IF(M$9="Me",7,IF(M$9="J",9,IF(M$9="V",11,IF(M$9="S",13,IF(M$9="D",15))))))))&lt;&gt;"",1,0),"")</f>
        <v>0</v>
      </c>
      <c r="N17" s="34">
        <f>IFERROR(IF(INDEX(Planning!$B:$Q,(VLOOKUP(N$8,Data!$C:$M,10)),IF(N$9="L",3,IF(N$9="M",5,IF(N$9="Me",7,IF(N$9="J",9,IF(N$9="V",11,IF(N$9="S",13,IF(N$9="D",15))))))))&lt;&gt;"",1,0),"")</f>
        <v>0</v>
      </c>
      <c r="O17" s="34">
        <f>IFERROR(IF(INDEX(Planning!$B:$Q,(VLOOKUP(O$8,Data!$C:$M,10)),IF(O$9="L",3,IF(O$9="M",5,IF(O$9="Me",7,IF(O$9="J",9,IF(O$9="V",11,IF(O$9="S",13,IF(O$9="D",15))))))))&lt;&gt;"",1,0),"")</f>
        <v>0</v>
      </c>
      <c r="P17" s="34">
        <f>IFERROR(IF(INDEX(Planning!$B:$Q,(VLOOKUP(P$8,Data!$C:$M,10)),IF(P$9="L",3,IF(P$9="M",5,IF(P$9="Me",7,IF(P$9="J",9,IF(P$9="V",11,IF(P$9="S",13,IF(P$9="D",15))))))))&lt;&gt;"",1,0),"")</f>
        <v>0</v>
      </c>
      <c r="Q17" s="34">
        <f>IFERROR(IF(INDEX(Planning!$B:$Q,(VLOOKUP(Q$8,Data!$C:$M,10)),IF(Q$9="L",3,IF(Q$9="M",5,IF(Q$9="Me",7,IF(Q$9="J",9,IF(Q$9="V",11,IF(Q$9="S",13,IF(Q$9="D",15))))))))&lt;&gt;"",1,0),"")</f>
        <v>0</v>
      </c>
      <c r="R17" s="34">
        <f>IFERROR(IF(INDEX(Planning!$B:$Q,(VLOOKUP(R$8,Data!$C:$M,10)),IF(R$9="L",3,IF(R$9="M",5,IF(R$9="Me",7,IF(R$9="J",9,IF(R$9="V",11,IF(R$9="S",13,IF(R$9="D",15))))))))&lt;&gt;"",1,0),"")</f>
        <v>0</v>
      </c>
      <c r="S17" s="34">
        <f>IFERROR(IF(INDEX(Planning!$B:$Q,(VLOOKUP(S$8,Data!$C:$M,10)),IF(S$9="L",3,IF(S$9="M",5,IF(S$9="Me",7,IF(S$9="J",9,IF(S$9="V",11,IF(S$9="S",13,IF(S$9="D",15))))))))&lt;&gt;"",1,0),"")</f>
        <v>0</v>
      </c>
      <c r="T17" s="34">
        <f>IFERROR(IF(INDEX(Planning!$B:$Q,(VLOOKUP(T$8,Data!$C:$M,10)),IF(T$9="L",3,IF(T$9="M",5,IF(T$9="Me",7,IF(T$9="J",9,IF(T$9="V",11,IF(T$9="S",13,IF(T$9="D",15))))))))&lt;&gt;"",1,0),"")</f>
        <v>0</v>
      </c>
      <c r="U17" s="34">
        <f>IFERROR(IF(INDEX(Planning!$B:$Q,(VLOOKUP(U$8,Data!$C:$M,10)),IF(U$9="L",3,IF(U$9="M",5,IF(U$9="Me",7,IF(U$9="J",9,IF(U$9="V",11,IF(U$9="S",13,IF(U$9="D",15))))))))&lt;&gt;"",1,0),"")</f>
        <v>0</v>
      </c>
      <c r="V17" s="34">
        <f>IFERROR(IF(INDEX(Planning!$B:$Q,(VLOOKUP(V$8,Data!$C:$M,10)),IF(V$9="L",3,IF(V$9="M",5,IF(V$9="Me",7,IF(V$9="J",9,IF(V$9="V",11,IF(V$9="S",13,IF(V$9="D",15))))))))&lt;&gt;"",1,0),"")</f>
        <v>0</v>
      </c>
      <c r="W17" s="34">
        <f>IFERROR(IF(INDEX(Planning!$B:$Q,(VLOOKUP(W$8,Data!$C:$M,10)),IF(W$9="L",3,IF(W$9="M",5,IF(W$9="Me",7,IF(W$9="J",9,IF(W$9="V",11,IF(W$9="S",13,IF(W$9="D",15))))))))&lt;&gt;"",1,0),"")</f>
        <v>0</v>
      </c>
      <c r="X17" s="34">
        <f>IFERROR(IF(INDEX(Planning!$B:$Q,(VLOOKUP(X$8,Data!$C:$M,10)),IF(X$9="L",3,IF(X$9="M",5,IF(X$9="Me",7,IF(X$9="J",9,IF(X$9="V",11,IF(X$9="S",13,IF(X$9="D",15))))))))&lt;&gt;"",1,0),"")</f>
        <v>0</v>
      </c>
      <c r="Y17" s="34">
        <f>IFERROR(IF(INDEX(Planning!$B:$Q,(VLOOKUP(Y$8,Data!$C:$M,10)),IF(Y$9="L",3,IF(Y$9="M",5,IF(Y$9="Me",7,IF(Y$9="J",9,IF(Y$9="V",11,IF(Y$9="S",13,IF(Y$9="D",15))))))))&lt;&gt;"",1,0),"")</f>
        <v>0</v>
      </c>
      <c r="Z17" s="34">
        <f>IFERROR(IF(INDEX(Planning!$B:$Q,(VLOOKUP(Z$8,Data!$C:$M,10)),IF(Z$9="L",3,IF(Z$9="M",5,IF(Z$9="Me",7,IF(Z$9="J",9,IF(Z$9="V",11,IF(Z$9="S",13,IF(Z$9="D",15))))))))&lt;&gt;"",1,0),"")</f>
        <v>0</v>
      </c>
      <c r="AA17" s="34">
        <f>IFERROR(IF(INDEX(Planning!$B:$Q,(VLOOKUP(AA$8,Data!$C:$M,10)),IF(AA$9="L",3,IF(AA$9="M",5,IF(AA$9="Me",7,IF(AA$9="J",9,IF(AA$9="V",11,IF(AA$9="S",13,IF(AA$9="D",15))))))))&lt;&gt;"",1,0),"")</f>
        <v>0</v>
      </c>
      <c r="AB17" s="34">
        <f>IFERROR(IF(INDEX(Planning!$B:$Q,(VLOOKUP(AB$8,Data!$C:$M,10)),IF(AB$9="L",3,IF(AB$9="M",5,IF(AB$9="Me",7,IF(AB$9="J",9,IF(AB$9="V",11,IF(AB$9="S",13,IF(AB$9="D",15))))))))&lt;&gt;"",1,0),"")</f>
        <v>0</v>
      </c>
      <c r="AC17" s="34">
        <f>IFERROR(IF(INDEX(Planning!$B:$Q,(VLOOKUP(AC$8,Data!$C:$M,10)),IF(AC$9="L",3,IF(AC$9="M",5,IF(AC$9="Me",7,IF(AC$9="J",9,IF(AC$9="V",11,IF(AC$9="S",13,IF(AC$9="D",15))))))))&lt;&gt;"",1,0),"")</f>
        <v>0</v>
      </c>
      <c r="AD17" s="34">
        <f>IFERROR(IF(INDEX(Planning!$B:$Q,(VLOOKUP(AD$8,Data!$C:$M,10)),IF(AD$9="L",3,IF(AD$9="M",5,IF(AD$9="Me",7,IF(AD$9="J",9,IF(AD$9="V",11,IF(AD$9="S",13,IF(AD$9="D",15))))))))&lt;&gt;"",1,0),"")</f>
        <v>0</v>
      </c>
      <c r="AE17" s="34">
        <f>IFERROR(IF(INDEX(Planning!$B:$Q,(VLOOKUP(AE$8,Data!$C:$M,10)),IF(AE$9="L",3,IF(AE$9="M",5,IF(AE$9="Me",7,IF(AE$9="J",9,IF(AE$9="V",11,IF(AE$9="S",13,IF(AE$9="D",15))))))))&lt;&gt;"",1,0),"")</f>
        <v>0</v>
      </c>
      <c r="AF17" s="34">
        <f>IFERROR(IF(INDEX(Planning!$B:$Q,(VLOOKUP(AF$8,Data!$C:$M,10)),IF(AF$9="L",3,IF(AF$9="M",5,IF(AF$9="Me",7,IF(AF$9="J",9,IF(AF$9="V",11,IF(AF$9="S",13,IF(AF$9="D",15))))))))&lt;&gt;"",1,0),"")</f>
        <v>0</v>
      </c>
      <c r="AG17" s="34">
        <f>IFERROR(IF(INDEX(Planning!$B:$Q,(VLOOKUP(AG$8,Data!$C:$M,10)),IF(AG$9="L",3,IF(AG$9="M",5,IF(AG$9="Me",7,IF(AG$9="J",9,IF(AG$9="V",11,IF(AG$9="S",13,IF(AG$9="D",15))))))))&lt;&gt;"",1,0),"")</f>
        <v>0</v>
      </c>
      <c r="AH17" s="34">
        <f>IFERROR(IF(INDEX(Planning!$B:$Q,(VLOOKUP(AH$8,Data!$C:$M,10)),IF(AH$9="L",3,IF(AH$9="M",5,IF(AH$9="Me",7,IF(AH$9="J",9,IF(AH$9="V",11,IF(AH$9="S",13,IF(AH$9="D",15))))))))&lt;&gt;"",1,0),"")</f>
        <v>0</v>
      </c>
      <c r="AI17" s="34">
        <f>IFERROR(IF(INDEX(Planning!$B:$Q,(VLOOKUP(AI$8,Data!$C:$M,10)),IF(AI$9="L",3,IF(AI$9="M",5,IF(AI$9="Me",7,IF(AI$9="J",9,IF(AI$9="V",11,IF(AI$9="S",13,IF(AI$9="D",15))))))))&lt;&gt;"",1,0),"")</f>
        <v>0</v>
      </c>
      <c r="AJ17" s="35">
        <f>IFERROR(IF(INDEX(Planning!$B:$Q,(VLOOKUP(AJ$8,Data!$C:$M,10)),IF(AJ$9="L",3,IF(AJ$9="M",5,IF(AJ$9="Me",7,IF(AJ$9="J",9,IF(AJ$9="V",11,IF(AJ$9="S",13,IF(AJ$9="D",15))))))))&lt;&gt;"",1,0),"")</f>
        <v>0</v>
      </c>
      <c r="AL17" s="24"/>
    </row>
    <row r="18" spans="1:38" x14ac:dyDescent="0.25">
      <c r="A18" s="65"/>
      <c r="B18" s="62" t="str">
        <f>IFERROR(VLOOKUP(A18,Collaborateurs!$A$2:$B$100,2,FALSE),"")</f>
        <v/>
      </c>
      <c r="C18" s="66">
        <f t="shared" si="6"/>
        <v>0</v>
      </c>
      <c r="D18" s="67">
        <f t="shared" si="7"/>
        <v>0</v>
      </c>
      <c r="E18" s="67" t="str">
        <f t="shared" si="8"/>
        <v/>
      </c>
      <c r="F18" s="60">
        <f>IFERROR(IF(INDEX(Planning!$B:$Q,(VLOOKUP(F$8,Data!$C:$M,11)),IF(F$9="L",3,IF(F$9="M",5,IF(F$9="Me",7,IF(F$9="J",9,IF(F$9="V",11,IF(F$9="S",13,IF(F$9="D",15))))))))&lt;&gt;"",1,0),"")</f>
        <v>0</v>
      </c>
      <c r="G18" s="34">
        <f>IFERROR(IF(INDEX(Planning!$B:$Q,(VLOOKUP(G$8,Data!$C:$M,11)),IF(G$9="L",3,IF(G$9="M",5,IF(G$9="Me",7,IF(G$9="J",9,IF(G$9="V",11,IF(G$9="S",13,IF(G$9="D",15))))))))&lt;&gt;"",1,0),"")</f>
        <v>0</v>
      </c>
      <c r="H18" s="34">
        <f>IFERROR(IF(INDEX(Planning!$B:$Q,(VLOOKUP(H$8,Data!$C:$M,11)),IF(H$9="L",3,IF(H$9="M",5,IF(H$9="Me",7,IF(H$9="J",9,IF(H$9="V",11,IF(H$9="S",13,IF(H$9="D",15))))))))&lt;&gt;"",1,0),"")</f>
        <v>0</v>
      </c>
      <c r="I18" s="34">
        <f>IFERROR(IF(INDEX(Planning!$B:$Q,(VLOOKUP(I$8,Data!$C:$M,11)),IF(I$9="L",3,IF(I$9="M",5,IF(I$9="Me",7,IF(I$9="J",9,IF(I$9="V",11,IF(I$9="S",13,IF(I$9="D",15))))))))&lt;&gt;"",1,0),"")</f>
        <v>0</v>
      </c>
      <c r="J18" s="34">
        <f>IFERROR(IF(INDEX(Planning!$B:$Q,(VLOOKUP(J$8,Data!$C:$M,11)),IF(J$9="L",3,IF(J$9="M",5,IF(J$9="Me",7,IF(J$9="J",9,IF(J$9="V",11,IF(J$9="S",13,IF(J$9="D",15))))))))&lt;&gt;"",1,0),"")</f>
        <v>0</v>
      </c>
      <c r="K18" s="34">
        <f>IFERROR(IF(INDEX(Planning!$B:$Q,(VLOOKUP(K$8,Data!$C:$M,11)),IF(K$9="L",3,IF(K$9="M",5,IF(K$9="Me",7,IF(K$9="J",9,IF(K$9="V",11,IF(K$9="S",13,IF(K$9="D",15))))))))&lt;&gt;"",1,0),"")</f>
        <v>0</v>
      </c>
      <c r="L18" s="34">
        <f>IFERROR(IF(INDEX(Planning!$B:$Q,(VLOOKUP(L$8,Data!$C:$M,11)),IF(L$9="L",3,IF(L$9="M",5,IF(L$9="Me",7,IF(L$9="J",9,IF(L$9="V",11,IF(L$9="S",13,IF(L$9="D",15))))))))&lt;&gt;"",1,0),"")</f>
        <v>0</v>
      </c>
      <c r="M18" s="34">
        <f>IFERROR(IF(INDEX(Planning!$B:$Q,(VLOOKUP(M$8,Data!$C:$M,11)),IF(M$9="L",3,IF(M$9="M",5,IF(M$9="Me",7,IF(M$9="J",9,IF(M$9="V",11,IF(M$9="S",13,IF(M$9="D",15))))))))&lt;&gt;"",1,0),"")</f>
        <v>0</v>
      </c>
      <c r="N18" s="34">
        <f>IFERROR(IF(INDEX(Planning!$B:$Q,(VLOOKUP(N$8,Data!$C:$M,11)),IF(N$9="L",3,IF(N$9="M",5,IF(N$9="Me",7,IF(N$9="J",9,IF(N$9="V",11,IF(N$9="S",13,IF(N$9="D",15))))))))&lt;&gt;"",1,0),"")</f>
        <v>0</v>
      </c>
      <c r="O18" s="34">
        <f>IFERROR(IF(INDEX(Planning!$B:$Q,(VLOOKUP(O$8,Data!$C:$M,11)),IF(O$9="L",3,IF(O$9="M",5,IF(O$9="Me",7,IF(O$9="J",9,IF(O$9="V",11,IF(O$9="S",13,IF(O$9="D",15))))))))&lt;&gt;"",1,0),"")</f>
        <v>0</v>
      </c>
      <c r="P18" s="34">
        <f>IFERROR(IF(INDEX(Planning!$B:$Q,(VLOOKUP(P$8,Data!$C:$M,11)),IF(P$9="L",3,IF(P$9="M",5,IF(P$9="Me",7,IF(P$9="J",9,IF(P$9="V",11,IF(P$9="S",13,IF(P$9="D",15))))))))&lt;&gt;"",1,0),"")</f>
        <v>0</v>
      </c>
      <c r="Q18" s="34">
        <f>IFERROR(IF(INDEX(Planning!$B:$Q,(VLOOKUP(Q$8,Data!$C:$M,11)),IF(Q$9="L",3,IF(Q$9="M",5,IF(Q$9="Me",7,IF(Q$9="J",9,IF(Q$9="V",11,IF(Q$9="S",13,IF(Q$9="D",15))))))))&lt;&gt;"",1,0),"")</f>
        <v>0</v>
      </c>
      <c r="R18" s="34">
        <f>IFERROR(IF(INDEX(Planning!$B:$Q,(VLOOKUP(R$8,Data!$C:$M,11)),IF(R$9="L",3,IF(R$9="M",5,IF(R$9="Me",7,IF(R$9="J",9,IF(R$9="V",11,IF(R$9="S",13,IF(R$9="D",15))))))))&lt;&gt;"",1,0),"")</f>
        <v>0</v>
      </c>
      <c r="S18" s="34">
        <f>IFERROR(IF(INDEX(Planning!$B:$Q,(VLOOKUP(S$8,Data!$C:$M,11)),IF(S$9="L",3,IF(S$9="M",5,IF(S$9="Me",7,IF(S$9="J",9,IF(S$9="V",11,IF(S$9="S",13,IF(S$9="D",15))))))))&lt;&gt;"",1,0),"")</f>
        <v>0</v>
      </c>
      <c r="T18" s="34">
        <f>IFERROR(IF(INDEX(Planning!$B:$Q,(VLOOKUP(T$8,Data!$C:$M,11)),IF(T$9="L",3,IF(T$9="M",5,IF(T$9="Me",7,IF(T$9="J",9,IF(T$9="V",11,IF(T$9="S",13,IF(T$9="D",15))))))))&lt;&gt;"",1,0),"")</f>
        <v>0</v>
      </c>
      <c r="U18" s="34">
        <f>IFERROR(IF(INDEX(Planning!$B:$Q,(VLOOKUP(U$8,Data!$C:$M,11)),IF(U$9="L",3,IF(U$9="M",5,IF(U$9="Me",7,IF(U$9="J",9,IF(U$9="V",11,IF(U$9="S",13,IF(U$9="D",15))))))))&lt;&gt;"",1,0),"")</f>
        <v>0</v>
      </c>
      <c r="V18" s="34">
        <f>IFERROR(IF(INDEX(Planning!$B:$Q,(VLOOKUP(V$8,Data!$C:$M,11)),IF(V$9="L",3,IF(V$9="M",5,IF(V$9="Me",7,IF(V$9="J",9,IF(V$9="V",11,IF(V$9="S",13,IF(V$9="D",15))))))))&lt;&gt;"",1,0),"")</f>
        <v>0</v>
      </c>
      <c r="W18" s="34">
        <f>IFERROR(IF(INDEX(Planning!$B:$Q,(VLOOKUP(W$8,Data!$C:$M,11)),IF(W$9="L",3,IF(W$9="M",5,IF(W$9="Me",7,IF(W$9="J",9,IF(W$9="V",11,IF(W$9="S",13,IF(W$9="D",15))))))))&lt;&gt;"",1,0),"")</f>
        <v>0</v>
      </c>
      <c r="X18" s="34">
        <f>IFERROR(IF(INDEX(Planning!$B:$Q,(VLOOKUP(X$8,Data!$C:$M,11)),IF(X$9="L",3,IF(X$9="M",5,IF(X$9="Me",7,IF(X$9="J",9,IF(X$9="V",11,IF(X$9="S",13,IF(X$9="D",15))))))))&lt;&gt;"",1,0),"")</f>
        <v>0</v>
      </c>
      <c r="Y18" s="34">
        <f>IFERROR(IF(INDEX(Planning!$B:$Q,(VLOOKUP(Y$8,Data!$C:$M,11)),IF(Y$9="L",3,IF(Y$9="M",5,IF(Y$9="Me",7,IF(Y$9="J",9,IF(Y$9="V",11,IF(Y$9="S",13,IF(Y$9="D",15))))))))&lt;&gt;"",1,0),"")</f>
        <v>0</v>
      </c>
      <c r="Z18" s="34">
        <f>IFERROR(IF(INDEX(Planning!$B:$Q,(VLOOKUP(Z$8,Data!$C:$M,11)),IF(Z$9="L",3,IF(Z$9="M",5,IF(Z$9="Me",7,IF(Z$9="J",9,IF(Z$9="V",11,IF(Z$9="S",13,IF(Z$9="D",15))))))))&lt;&gt;"",1,0),"")</f>
        <v>0</v>
      </c>
      <c r="AA18" s="34">
        <f>IFERROR(IF(INDEX(Planning!$B:$Q,(VLOOKUP(AA$8,Data!$C:$M,11)),IF(AA$9="L",3,IF(AA$9="M",5,IF(AA$9="Me",7,IF(AA$9="J",9,IF(AA$9="V",11,IF(AA$9="S",13,IF(AA$9="D",15))))))))&lt;&gt;"",1,0),"")</f>
        <v>0</v>
      </c>
      <c r="AB18" s="34">
        <f>IFERROR(IF(INDEX(Planning!$B:$Q,(VLOOKUP(AB$8,Data!$C:$M,11)),IF(AB$9="L",3,IF(AB$9="M",5,IF(AB$9="Me",7,IF(AB$9="J",9,IF(AB$9="V",11,IF(AB$9="S",13,IF(AB$9="D",15))))))))&lt;&gt;"",1,0),"")</f>
        <v>0</v>
      </c>
      <c r="AC18" s="34">
        <f>IFERROR(IF(INDEX(Planning!$B:$Q,(VLOOKUP(AC$8,Data!$C:$M,11)),IF(AC$9="L",3,IF(AC$9="M",5,IF(AC$9="Me",7,IF(AC$9="J",9,IF(AC$9="V",11,IF(AC$9="S",13,IF(AC$9="D",15))))))))&lt;&gt;"",1,0),"")</f>
        <v>0</v>
      </c>
      <c r="AD18" s="34">
        <f>IFERROR(IF(INDEX(Planning!$B:$Q,(VLOOKUP(AD$8,Data!$C:$M,11)),IF(AD$9="L",3,IF(AD$9="M",5,IF(AD$9="Me",7,IF(AD$9="J",9,IF(AD$9="V",11,IF(AD$9="S",13,IF(AD$9="D",15))))))))&lt;&gt;"",1,0),"")</f>
        <v>0</v>
      </c>
      <c r="AE18" s="34">
        <f>IFERROR(IF(INDEX(Planning!$B:$Q,(VLOOKUP(AE$8,Data!$C:$M,11)),IF(AE$9="L",3,IF(AE$9="M",5,IF(AE$9="Me",7,IF(AE$9="J",9,IF(AE$9="V",11,IF(AE$9="S",13,IF(AE$9="D",15))))))))&lt;&gt;"",1,0),"")</f>
        <v>0</v>
      </c>
      <c r="AF18" s="34">
        <f>IFERROR(IF(INDEX(Planning!$B:$Q,(VLOOKUP(AF$8,Data!$C:$M,11)),IF(AF$9="L",3,IF(AF$9="M",5,IF(AF$9="Me",7,IF(AF$9="J",9,IF(AF$9="V",11,IF(AF$9="S",13,IF(AF$9="D",15))))))))&lt;&gt;"",1,0),"")</f>
        <v>0</v>
      </c>
      <c r="AG18" s="34">
        <f>IFERROR(IF(INDEX(Planning!$B:$Q,(VLOOKUP(AG$8,Data!$C:$M,11)),IF(AG$9="L",3,IF(AG$9="M",5,IF(AG$9="Me",7,IF(AG$9="J",9,IF(AG$9="V",11,IF(AG$9="S",13,IF(AG$9="D",15))))))))&lt;&gt;"",1,0),"")</f>
        <v>0</v>
      </c>
      <c r="AH18" s="34">
        <f>IFERROR(IF(INDEX(Planning!$B:$Q,(VLOOKUP(AH$8,Data!$C:$M,11)),IF(AH$9="L",3,IF(AH$9="M",5,IF(AH$9="Me",7,IF(AH$9="J",9,IF(AH$9="V",11,IF(AH$9="S",13,IF(AH$9="D",15))))))))&lt;&gt;"",1,0),"")</f>
        <v>0</v>
      </c>
      <c r="AI18" s="34">
        <f>IFERROR(IF(INDEX(Planning!$B:$Q,(VLOOKUP(AI$8,Data!$C:$M,11)),IF(AI$9="L",3,IF(AI$9="M",5,IF(AI$9="Me",7,IF(AI$9="J",9,IF(AI$9="V",11,IF(AI$9="S",13,IF(AI$9="D",15))))))))&lt;&gt;"",1,0),"")</f>
        <v>0</v>
      </c>
      <c r="AJ18" s="35">
        <f>IFERROR(IF(INDEX(Planning!$B:$Q,(VLOOKUP(AJ$8,Data!$C:$M,11)),IF(AJ$9="L",3,IF(AJ$9="M",5,IF(AJ$9="Me",7,IF(AJ$9="J",9,IF(AJ$9="V",11,IF(AJ$9="S",13,IF(AJ$9="D",15))))))))&lt;&gt;"",1,0),"")</f>
        <v>0</v>
      </c>
    </row>
    <row r="19" spans="1:38" x14ac:dyDescent="0.25">
      <c r="A19" s="65"/>
      <c r="B19" s="62" t="str">
        <f>IFERROR(VLOOKUP(A19,Collaborateurs!$A$2:$B$100,2,FALSE),"")</f>
        <v/>
      </c>
      <c r="C19" s="65"/>
      <c r="D19" s="67">
        <f t="shared" si="7"/>
        <v>0</v>
      </c>
      <c r="E19" s="67" t="str">
        <f t="shared" si="8"/>
        <v/>
      </c>
      <c r="F19" s="61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7"/>
    </row>
    <row r="20" spans="1:38" x14ac:dyDescent="0.25">
      <c r="E20" t="str">
        <f t="shared" ref="E20" si="9">IF(A20&lt;&gt;"",C20*7,"")</f>
        <v/>
      </c>
    </row>
    <row r="21" spans="1:38" ht="28.5" customHeight="1" x14ac:dyDescent="0.25">
      <c r="F21" s="55"/>
      <c r="G21" s="55"/>
      <c r="H21" s="55"/>
    </row>
    <row r="24" spans="1:38" x14ac:dyDescent="0.25">
      <c r="G24" s="23"/>
      <c r="H24" s="23"/>
      <c r="I24" s="23"/>
    </row>
    <row r="25" spans="1:38" x14ac:dyDescent="0.25">
      <c r="F25" s="27"/>
      <c r="M25" s="23"/>
      <c r="N25" s="23"/>
      <c r="O25" s="23"/>
      <c r="P25" s="23"/>
      <c r="Q25" s="23"/>
    </row>
    <row r="26" spans="1:38" x14ac:dyDescent="0.25"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86"/>
    </row>
    <row r="27" spans="1:38" x14ac:dyDescent="0.25">
      <c r="T27" s="30"/>
    </row>
    <row r="28" spans="1:38" x14ac:dyDescent="0.25">
      <c r="N28" s="28"/>
      <c r="T28" s="15"/>
      <c r="AL28" s="20"/>
    </row>
    <row r="29" spans="1:38" x14ac:dyDescent="0.25">
      <c r="N29" s="29"/>
      <c r="T29" s="32"/>
    </row>
    <row r="31" spans="1:38" x14ac:dyDescent="0.25">
      <c r="T31" s="31"/>
      <c r="U31" s="31"/>
      <c r="V31" s="24"/>
    </row>
  </sheetData>
  <mergeCells count="3">
    <mergeCell ref="A1:C1"/>
    <mergeCell ref="H26:R26"/>
    <mergeCell ref="A10:B10"/>
  </mergeCells>
  <conditionalFormatting sqref="F9:AJ9">
    <cfRule type="containsText" dxfId="10" priority="17" operator="containsText" text="D">
      <formula>NOT(ISERROR(SEARCH("D",F9)))</formula>
    </cfRule>
    <cfRule type="containsText" dxfId="9" priority="18" operator="containsText" text="S">
      <formula>NOT(ISERROR(SEARCH("S",F9)))</formula>
    </cfRule>
  </conditionalFormatting>
  <conditionalFormatting sqref="F11:AJ19">
    <cfRule type="cellIs" dxfId="8" priority="8" operator="equal">
      <formula>0</formula>
    </cfRule>
    <cfRule type="cellIs" dxfId="7" priority="9" operator="equal">
      <formula>1</formula>
    </cfRule>
  </conditionalFormatting>
  <conditionalFormatting sqref="F7:AJ7">
    <cfRule type="expression" dxfId="6" priority="5">
      <formula>OR(F7=joursfetes)</formula>
    </cfRule>
    <cfRule type="cellIs" dxfId="5" priority="21" operator="equal">
      <formula>$B$6</formula>
    </cfRule>
  </conditionalFormatting>
  <conditionalFormatting sqref="C11:C18">
    <cfRule type="cellIs" dxfId="4" priority="7" operator="equal">
      <formula>0</formula>
    </cfRule>
  </conditionalFormatting>
  <conditionalFormatting sqref="E11:E19">
    <cfRule type="cellIs" dxfId="3" priority="6" operator="equal">
      <formula>0</formula>
    </cfRule>
  </conditionalFormatting>
  <conditionalFormatting sqref="F6:AJ6">
    <cfRule type="expression" dxfId="2" priority="4">
      <formula>F6="F"</formula>
    </cfRule>
  </conditionalFormatting>
  <conditionalFormatting sqref="F8:AJ8">
    <cfRule type="expression" dxfId="1" priority="2">
      <formula>OR(F9="L")</formula>
    </cfRule>
  </conditionalFormatting>
  <conditionalFormatting sqref="D11:D19">
    <cfRule type="cellIs" dxfId="0" priority="1" operator="equal">
      <formula>0</formula>
    </cfRule>
  </conditionalFormatting>
  <dataValidations count="1">
    <dataValidation type="list" allowBlank="1" showInputMessage="1" showErrorMessage="1" sqref="A11:A19">
      <formula1>Prénom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Data!$A$1:$A$12</xm:f>
          </x14:formula1>
          <xm:sqref>E1</xm:sqref>
        </x14:dataValidation>
        <x14:dataValidation type="list" allowBlank="1" showInputMessage="1" showErrorMessage="1">
          <x14:formula1>
            <xm:f>'Jours fériés'!$E$2:$E$6</xm:f>
          </x14:formula1>
          <xm:sqref>F1 G21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R53"/>
  <sheetViews>
    <sheetView zoomScale="85" zoomScaleNormal="85" workbookViewId="0">
      <selection activeCell="P3" sqref="P3"/>
    </sheetView>
  </sheetViews>
  <sheetFormatPr baseColWidth="10" defaultRowHeight="15" x14ac:dyDescent="0.25"/>
  <cols>
    <col min="1" max="1" width="9.7109375" bestFit="1" customWidth="1"/>
    <col min="3" max="3" width="11.5703125" customWidth="1"/>
    <col min="4" max="4" width="15.28515625" customWidth="1"/>
    <col min="5" max="5" width="14.28515625" bestFit="1" customWidth="1"/>
    <col min="6" max="6" width="8.140625" customWidth="1"/>
    <col min="7" max="7" width="7.85546875" customWidth="1"/>
    <col min="8" max="8" width="6.28515625" customWidth="1"/>
    <col min="9" max="9" width="7" customWidth="1"/>
    <col min="10" max="10" width="7.7109375" customWidth="1"/>
    <col min="11" max="11" width="8" customWidth="1"/>
    <col min="12" max="12" width="6.85546875" customWidth="1"/>
    <col min="13" max="13" width="7.85546875" customWidth="1"/>
    <col min="14" max="14" width="6.5703125" customWidth="1"/>
    <col min="15" max="15" width="5.42578125" customWidth="1"/>
    <col min="16" max="16" width="20.42578125" customWidth="1"/>
    <col min="17" max="17" width="5" customWidth="1"/>
    <col min="18" max="18" width="7.85546875" customWidth="1"/>
    <col min="19" max="19" width="7.28515625" customWidth="1"/>
    <col min="20" max="20" width="6.28515625" customWidth="1"/>
    <col min="21" max="21" width="5.85546875" customWidth="1"/>
    <col min="22" max="22" width="7.140625" customWidth="1"/>
    <col min="23" max="23" width="7.42578125" customWidth="1"/>
    <col min="24" max="24" width="6.85546875" customWidth="1"/>
    <col min="25" max="25" width="7.140625" customWidth="1"/>
    <col min="26" max="26" width="8.140625" customWidth="1"/>
    <col min="27" max="27" width="6" customWidth="1"/>
    <col min="28" max="28" width="8.7109375" customWidth="1"/>
    <col min="29" max="29" width="4.5703125" customWidth="1"/>
    <col min="30" max="30" width="5.140625" customWidth="1"/>
    <col min="31" max="31" width="5.42578125" customWidth="1"/>
    <col min="32" max="33" width="5.85546875" customWidth="1"/>
    <col min="34" max="34" width="5.140625" customWidth="1"/>
    <col min="35" max="35" width="4.7109375" customWidth="1"/>
    <col min="36" max="36" width="4.85546875" customWidth="1"/>
    <col min="37" max="38" width="4.5703125" customWidth="1"/>
    <col min="39" max="39" width="5.5703125" customWidth="1"/>
    <col min="40" max="40" width="4.42578125" customWidth="1"/>
    <col min="41" max="41" width="4.5703125" customWidth="1"/>
    <col min="42" max="42" width="5.85546875" customWidth="1"/>
    <col min="43" max="43" width="4.7109375" customWidth="1"/>
    <col min="44" max="44" width="5" customWidth="1"/>
    <col min="45" max="45" width="5.28515625" customWidth="1"/>
    <col min="46" max="46" width="4.7109375" customWidth="1"/>
    <col min="47" max="47" width="6.42578125" customWidth="1"/>
    <col min="48" max="49" width="6" customWidth="1"/>
    <col min="50" max="50" width="5.5703125" customWidth="1"/>
    <col min="51" max="51" width="5.28515625" customWidth="1"/>
    <col min="52" max="52" width="4.85546875" customWidth="1"/>
    <col min="53" max="53" width="5" customWidth="1"/>
    <col min="54" max="54" width="6.42578125" customWidth="1"/>
    <col min="55" max="55" width="5.28515625" customWidth="1"/>
    <col min="56" max="56" width="6.42578125" customWidth="1"/>
    <col min="57" max="57" width="6" customWidth="1"/>
    <col min="58" max="58" width="7" customWidth="1"/>
    <col min="59" max="59" width="5.140625" customWidth="1"/>
    <col min="60" max="60" width="6.42578125" customWidth="1"/>
    <col min="61" max="61" width="8.42578125" customWidth="1"/>
    <col min="62" max="62" width="8.140625" customWidth="1"/>
    <col min="63" max="63" width="10.5703125" customWidth="1"/>
  </cols>
  <sheetData>
    <row r="1" spans="1:70" ht="61.5" customHeight="1" x14ac:dyDescent="0.25">
      <c r="A1" t="s">
        <v>30</v>
      </c>
      <c r="C1" s="26" t="s">
        <v>42</v>
      </c>
      <c r="D1" s="26" t="s">
        <v>44</v>
      </c>
      <c r="E1" s="26"/>
      <c r="F1" s="33"/>
      <c r="G1" s="33"/>
      <c r="H1" s="33"/>
      <c r="I1" s="33"/>
      <c r="J1" s="33"/>
      <c r="K1" s="33"/>
      <c r="L1" s="33"/>
      <c r="M1" s="33"/>
      <c r="P1" s="32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</row>
    <row r="2" spans="1:70" x14ac:dyDescent="0.25">
      <c r="A2" t="s">
        <v>31</v>
      </c>
      <c r="C2">
        <v>1</v>
      </c>
      <c r="D2">
        <v>1</v>
      </c>
      <c r="F2" s="15">
        <v>4</v>
      </c>
      <c r="G2" s="15">
        <v>6</v>
      </c>
      <c r="H2" s="15">
        <v>8</v>
      </c>
      <c r="I2" s="15">
        <v>10</v>
      </c>
      <c r="J2" s="15">
        <v>12</v>
      </c>
      <c r="K2" s="15">
        <v>14</v>
      </c>
      <c r="L2" s="15">
        <v>16</v>
      </c>
      <c r="M2" s="15">
        <v>18</v>
      </c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</row>
    <row r="3" spans="1:70" x14ac:dyDescent="0.25">
      <c r="A3" t="s">
        <v>32</v>
      </c>
      <c r="C3">
        <v>2</v>
      </c>
      <c r="D3">
        <v>28</v>
      </c>
      <c r="F3" s="15">
        <v>31</v>
      </c>
      <c r="G3" s="15">
        <v>33</v>
      </c>
      <c r="H3" s="15">
        <v>35</v>
      </c>
      <c r="I3" s="15">
        <v>37</v>
      </c>
      <c r="J3" s="15">
        <v>39</v>
      </c>
      <c r="K3" s="15">
        <v>41</v>
      </c>
      <c r="L3" s="15">
        <v>43</v>
      </c>
      <c r="M3" s="15">
        <v>45</v>
      </c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R3" s="15"/>
    </row>
    <row r="4" spans="1:70" x14ac:dyDescent="0.25">
      <c r="A4" t="s">
        <v>33</v>
      </c>
      <c r="C4">
        <v>3</v>
      </c>
      <c r="D4">
        <v>55</v>
      </c>
      <c r="F4" s="15">
        <v>58</v>
      </c>
      <c r="G4" s="15">
        <v>60</v>
      </c>
      <c r="H4" s="15">
        <v>62</v>
      </c>
      <c r="I4" s="15">
        <v>64</v>
      </c>
      <c r="J4" s="15">
        <v>66</v>
      </c>
      <c r="K4" s="15">
        <v>68</v>
      </c>
      <c r="L4" s="15">
        <v>70</v>
      </c>
      <c r="M4" s="15">
        <v>72</v>
      </c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</row>
    <row r="5" spans="1:70" x14ac:dyDescent="0.25">
      <c r="A5" t="s">
        <v>34</v>
      </c>
      <c r="C5">
        <v>4</v>
      </c>
      <c r="D5">
        <v>82</v>
      </c>
      <c r="F5" s="15">
        <v>85</v>
      </c>
      <c r="G5" s="15">
        <v>87</v>
      </c>
      <c r="H5" s="15">
        <v>89</v>
      </c>
      <c r="I5" s="15">
        <v>91</v>
      </c>
      <c r="J5" s="15">
        <v>93</v>
      </c>
      <c r="K5" s="15">
        <v>95</v>
      </c>
      <c r="L5" s="15">
        <v>97</v>
      </c>
      <c r="M5" s="15">
        <v>99</v>
      </c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</row>
    <row r="6" spans="1:70" x14ac:dyDescent="0.25">
      <c r="A6" t="s">
        <v>35</v>
      </c>
      <c r="C6">
        <v>5</v>
      </c>
      <c r="D6">
        <v>109</v>
      </c>
      <c r="F6" s="15">
        <v>112</v>
      </c>
      <c r="G6" s="15">
        <v>114</v>
      </c>
      <c r="H6" s="15">
        <v>116</v>
      </c>
      <c r="I6" s="15">
        <v>118</v>
      </c>
      <c r="J6" s="15">
        <v>120</v>
      </c>
      <c r="K6" s="15">
        <v>122</v>
      </c>
      <c r="L6" s="15">
        <v>124</v>
      </c>
      <c r="M6" s="15">
        <v>126</v>
      </c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</row>
    <row r="7" spans="1:70" x14ac:dyDescent="0.25">
      <c r="A7" t="s">
        <v>36</v>
      </c>
      <c r="C7">
        <v>6</v>
      </c>
      <c r="D7">
        <v>136</v>
      </c>
      <c r="F7" s="15">
        <v>139</v>
      </c>
      <c r="G7" s="15">
        <v>141</v>
      </c>
      <c r="H7" s="15">
        <v>143</v>
      </c>
      <c r="I7" s="15">
        <v>145</v>
      </c>
      <c r="J7" s="15">
        <v>147</v>
      </c>
      <c r="K7" s="15">
        <v>149</v>
      </c>
      <c r="L7" s="15">
        <v>151</v>
      </c>
      <c r="M7" s="15">
        <v>153</v>
      </c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</row>
    <row r="8" spans="1:70" x14ac:dyDescent="0.25">
      <c r="A8" t="s">
        <v>37</v>
      </c>
      <c r="C8">
        <v>7</v>
      </c>
      <c r="D8">
        <v>163</v>
      </c>
      <c r="F8" s="15">
        <v>166</v>
      </c>
      <c r="G8" s="15">
        <v>168</v>
      </c>
      <c r="H8" s="15">
        <v>170</v>
      </c>
      <c r="I8" s="15">
        <v>172</v>
      </c>
      <c r="J8" s="15">
        <v>174</v>
      </c>
      <c r="K8" s="15">
        <v>176</v>
      </c>
      <c r="L8" s="15">
        <v>178</v>
      </c>
      <c r="M8" s="15">
        <v>180</v>
      </c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</row>
    <row r="9" spans="1:70" x14ac:dyDescent="0.25">
      <c r="A9" t="s">
        <v>38</v>
      </c>
      <c r="C9">
        <v>8</v>
      </c>
      <c r="D9">
        <v>190</v>
      </c>
      <c r="F9" s="15">
        <v>193</v>
      </c>
      <c r="G9" s="15">
        <v>195</v>
      </c>
      <c r="H9" s="15">
        <v>197</v>
      </c>
      <c r="I9" s="15">
        <v>199</v>
      </c>
      <c r="J9" s="15">
        <v>201</v>
      </c>
      <c r="K9" s="15">
        <v>203</v>
      </c>
      <c r="L9" s="15">
        <v>205</v>
      </c>
      <c r="M9" s="15">
        <v>207</v>
      </c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</row>
    <row r="10" spans="1:70" x14ac:dyDescent="0.25">
      <c r="A10" t="s">
        <v>39</v>
      </c>
      <c r="C10">
        <v>9</v>
      </c>
      <c r="D10">
        <v>217</v>
      </c>
      <c r="F10" s="15">
        <v>220</v>
      </c>
      <c r="G10" s="15">
        <v>222</v>
      </c>
      <c r="H10" s="15">
        <v>224</v>
      </c>
      <c r="I10" s="15">
        <v>226</v>
      </c>
      <c r="J10" s="15">
        <v>228</v>
      </c>
      <c r="K10" s="15">
        <v>230</v>
      </c>
      <c r="L10" s="15">
        <v>232</v>
      </c>
      <c r="M10" s="15">
        <v>234</v>
      </c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</row>
    <row r="11" spans="1:70" x14ac:dyDescent="0.25">
      <c r="A11" t="s">
        <v>40</v>
      </c>
      <c r="C11">
        <v>10</v>
      </c>
      <c r="D11">
        <v>244</v>
      </c>
      <c r="F11" s="15">
        <v>247</v>
      </c>
      <c r="G11" s="15">
        <v>249</v>
      </c>
      <c r="H11" s="15">
        <v>251</v>
      </c>
      <c r="I11" s="15">
        <v>253</v>
      </c>
      <c r="J11" s="15">
        <v>255</v>
      </c>
      <c r="K11" s="15">
        <v>257</v>
      </c>
      <c r="L11" s="15">
        <v>259</v>
      </c>
      <c r="M11" s="15">
        <v>261</v>
      </c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</row>
    <row r="12" spans="1:70" x14ac:dyDescent="0.25">
      <c r="A12" t="s">
        <v>41</v>
      </c>
      <c r="C12">
        <v>11</v>
      </c>
      <c r="D12">
        <v>271</v>
      </c>
      <c r="F12" s="15">
        <v>274</v>
      </c>
      <c r="G12" s="15">
        <v>276</v>
      </c>
      <c r="H12" s="15">
        <v>278</v>
      </c>
      <c r="I12" s="15">
        <v>280</v>
      </c>
      <c r="J12" s="15">
        <v>282</v>
      </c>
      <c r="K12" s="15">
        <v>284</v>
      </c>
      <c r="L12" s="15">
        <v>286</v>
      </c>
      <c r="M12" s="15">
        <v>288</v>
      </c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</row>
    <row r="13" spans="1:70" x14ac:dyDescent="0.25">
      <c r="C13">
        <v>12</v>
      </c>
      <c r="D13">
        <v>298</v>
      </c>
      <c r="F13" s="15">
        <v>301</v>
      </c>
      <c r="G13" s="15">
        <v>303</v>
      </c>
      <c r="H13" s="15">
        <v>305</v>
      </c>
      <c r="I13" s="15">
        <v>307</v>
      </c>
      <c r="J13" s="15">
        <v>309</v>
      </c>
      <c r="K13" s="15">
        <v>311</v>
      </c>
      <c r="L13" s="15">
        <v>313</v>
      </c>
      <c r="M13" s="15">
        <v>315</v>
      </c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</row>
    <row r="14" spans="1:70" x14ac:dyDescent="0.25">
      <c r="C14">
        <v>13</v>
      </c>
      <c r="D14">
        <v>325</v>
      </c>
      <c r="F14" s="15">
        <v>328</v>
      </c>
      <c r="G14" s="15">
        <v>330</v>
      </c>
      <c r="H14" s="15">
        <v>332</v>
      </c>
      <c r="I14" s="15">
        <v>334</v>
      </c>
      <c r="J14" s="15">
        <v>336</v>
      </c>
      <c r="K14" s="15">
        <v>338</v>
      </c>
      <c r="L14" s="15">
        <v>340</v>
      </c>
      <c r="M14" s="15">
        <v>342</v>
      </c>
    </row>
    <row r="15" spans="1:70" x14ac:dyDescent="0.25">
      <c r="C15">
        <v>14</v>
      </c>
      <c r="D15">
        <v>352</v>
      </c>
      <c r="F15" s="15">
        <v>355</v>
      </c>
      <c r="G15" s="15">
        <v>357</v>
      </c>
      <c r="H15" s="15">
        <v>359</v>
      </c>
      <c r="I15" s="15">
        <v>361</v>
      </c>
      <c r="J15" s="15">
        <v>363</v>
      </c>
      <c r="K15" s="15">
        <v>365</v>
      </c>
      <c r="L15" s="15">
        <v>367</v>
      </c>
      <c r="M15" s="15">
        <v>369</v>
      </c>
    </row>
    <row r="16" spans="1:70" x14ac:dyDescent="0.25">
      <c r="C16">
        <v>15</v>
      </c>
      <c r="D16">
        <v>379</v>
      </c>
      <c r="F16" s="15">
        <v>382</v>
      </c>
      <c r="G16" s="15">
        <v>384</v>
      </c>
      <c r="H16" s="15">
        <v>386</v>
      </c>
      <c r="I16" s="15">
        <v>388</v>
      </c>
      <c r="J16" s="15">
        <v>390</v>
      </c>
      <c r="K16" s="15">
        <v>392</v>
      </c>
      <c r="L16" s="15">
        <v>394</v>
      </c>
      <c r="M16" s="15">
        <v>396</v>
      </c>
    </row>
    <row r="17" spans="3:13" x14ac:dyDescent="0.25">
      <c r="C17">
        <v>16</v>
      </c>
      <c r="D17">
        <v>406</v>
      </c>
      <c r="F17" s="15">
        <v>409</v>
      </c>
      <c r="G17" s="15">
        <v>411</v>
      </c>
      <c r="H17" s="15">
        <v>413</v>
      </c>
      <c r="I17" s="15">
        <v>415</v>
      </c>
      <c r="J17" s="15">
        <v>417</v>
      </c>
      <c r="K17" s="15">
        <v>419</v>
      </c>
      <c r="L17" s="15">
        <v>421</v>
      </c>
      <c r="M17" s="15">
        <v>423</v>
      </c>
    </row>
    <row r="18" spans="3:13" x14ac:dyDescent="0.25">
      <c r="C18">
        <v>17</v>
      </c>
      <c r="D18">
        <v>433</v>
      </c>
      <c r="F18" s="15">
        <v>436</v>
      </c>
      <c r="G18" s="15">
        <v>438</v>
      </c>
      <c r="H18" s="15">
        <v>440</v>
      </c>
      <c r="I18" s="15">
        <v>442</v>
      </c>
      <c r="J18" s="15">
        <v>444</v>
      </c>
      <c r="K18" s="15">
        <v>446</v>
      </c>
      <c r="L18" s="15">
        <v>448</v>
      </c>
      <c r="M18" s="15">
        <v>450</v>
      </c>
    </row>
    <row r="19" spans="3:13" x14ac:dyDescent="0.25">
      <c r="C19">
        <v>18</v>
      </c>
      <c r="D19">
        <v>460</v>
      </c>
      <c r="F19" s="15">
        <v>463</v>
      </c>
      <c r="G19" s="15">
        <v>465</v>
      </c>
      <c r="H19" s="15">
        <v>467</v>
      </c>
      <c r="I19" s="15">
        <v>469</v>
      </c>
      <c r="J19" s="15">
        <v>471</v>
      </c>
      <c r="K19" s="15">
        <v>473</v>
      </c>
      <c r="L19" s="15">
        <v>475</v>
      </c>
      <c r="M19" s="15">
        <v>477</v>
      </c>
    </row>
    <row r="20" spans="3:13" x14ac:dyDescent="0.25">
      <c r="C20">
        <v>19</v>
      </c>
      <c r="D20">
        <v>487</v>
      </c>
      <c r="F20" s="15">
        <v>490</v>
      </c>
      <c r="G20" s="15">
        <v>492</v>
      </c>
      <c r="H20" s="15">
        <v>494</v>
      </c>
      <c r="I20" s="15">
        <v>496</v>
      </c>
      <c r="J20" s="15">
        <v>498</v>
      </c>
      <c r="K20" s="15">
        <v>500</v>
      </c>
      <c r="L20" s="15">
        <v>502</v>
      </c>
      <c r="M20" s="15">
        <v>504</v>
      </c>
    </row>
    <row r="21" spans="3:13" x14ac:dyDescent="0.25">
      <c r="C21">
        <v>20</v>
      </c>
      <c r="D21">
        <v>514</v>
      </c>
      <c r="F21" s="15">
        <v>517</v>
      </c>
      <c r="G21" s="15">
        <v>519</v>
      </c>
      <c r="H21" s="15">
        <v>521</v>
      </c>
      <c r="I21" s="15">
        <v>523</v>
      </c>
      <c r="J21" s="15">
        <v>525</v>
      </c>
      <c r="K21" s="15">
        <v>527</v>
      </c>
      <c r="L21" s="15">
        <v>529</v>
      </c>
      <c r="M21" s="15">
        <v>531</v>
      </c>
    </row>
    <row r="22" spans="3:13" x14ac:dyDescent="0.25">
      <c r="C22">
        <v>21</v>
      </c>
      <c r="D22">
        <v>541</v>
      </c>
      <c r="F22" s="15">
        <v>544</v>
      </c>
      <c r="G22" s="15">
        <v>546</v>
      </c>
      <c r="H22" s="15">
        <v>548</v>
      </c>
      <c r="I22" s="15">
        <v>550</v>
      </c>
      <c r="J22" s="15">
        <v>552</v>
      </c>
      <c r="K22" s="15">
        <v>554</v>
      </c>
      <c r="L22" s="15">
        <v>556</v>
      </c>
      <c r="M22" s="15">
        <v>558</v>
      </c>
    </row>
    <row r="23" spans="3:13" x14ac:dyDescent="0.25">
      <c r="C23">
        <v>22</v>
      </c>
      <c r="D23">
        <v>568</v>
      </c>
      <c r="F23" s="15">
        <v>571</v>
      </c>
      <c r="G23" s="15">
        <v>573</v>
      </c>
      <c r="H23" s="15">
        <v>575</v>
      </c>
      <c r="I23" s="15">
        <v>577</v>
      </c>
      <c r="J23" s="15">
        <v>579</v>
      </c>
      <c r="K23" s="15">
        <v>581</v>
      </c>
      <c r="L23" s="15">
        <v>583</v>
      </c>
      <c r="M23" s="15">
        <v>585</v>
      </c>
    </row>
    <row r="24" spans="3:13" x14ac:dyDescent="0.25">
      <c r="C24">
        <v>23</v>
      </c>
      <c r="D24">
        <v>595</v>
      </c>
      <c r="F24" s="15">
        <v>598</v>
      </c>
      <c r="G24" s="15">
        <v>600</v>
      </c>
      <c r="H24" s="15">
        <v>602</v>
      </c>
      <c r="I24" s="15">
        <v>604</v>
      </c>
      <c r="J24" s="15">
        <v>606</v>
      </c>
      <c r="K24" s="15">
        <v>608</v>
      </c>
      <c r="L24" s="15">
        <v>610</v>
      </c>
      <c r="M24" s="15">
        <v>612</v>
      </c>
    </row>
    <row r="25" spans="3:13" x14ac:dyDescent="0.25">
      <c r="C25">
        <v>24</v>
      </c>
      <c r="D25">
        <v>622</v>
      </c>
      <c r="F25" s="15">
        <v>625</v>
      </c>
      <c r="G25" s="15">
        <v>627</v>
      </c>
      <c r="H25" s="15">
        <v>629</v>
      </c>
      <c r="I25" s="15">
        <v>631</v>
      </c>
      <c r="J25" s="15">
        <v>633</v>
      </c>
      <c r="K25" s="15">
        <v>635</v>
      </c>
      <c r="L25" s="15">
        <v>637</v>
      </c>
      <c r="M25" s="15">
        <v>639</v>
      </c>
    </row>
    <row r="26" spans="3:13" x14ac:dyDescent="0.25">
      <c r="C26">
        <v>25</v>
      </c>
      <c r="D26">
        <v>649</v>
      </c>
      <c r="F26" s="15">
        <v>652</v>
      </c>
      <c r="G26" s="15">
        <v>654</v>
      </c>
      <c r="H26" s="15">
        <v>656</v>
      </c>
      <c r="I26" s="15">
        <v>658</v>
      </c>
      <c r="J26" s="15">
        <v>660</v>
      </c>
      <c r="K26" s="15">
        <v>662</v>
      </c>
      <c r="L26" s="15">
        <v>664</v>
      </c>
      <c r="M26" s="15">
        <v>666</v>
      </c>
    </row>
    <row r="27" spans="3:13" x14ac:dyDescent="0.25">
      <c r="C27">
        <v>26</v>
      </c>
      <c r="D27">
        <v>676</v>
      </c>
      <c r="F27" s="15">
        <v>679</v>
      </c>
      <c r="G27" s="15">
        <v>681</v>
      </c>
      <c r="H27" s="15">
        <v>683</v>
      </c>
      <c r="I27" s="15">
        <v>685</v>
      </c>
      <c r="J27" s="15">
        <v>687</v>
      </c>
      <c r="K27" s="15">
        <v>689</v>
      </c>
      <c r="L27" s="15">
        <v>691</v>
      </c>
      <c r="M27" s="15">
        <v>693</v>
      </c>
    </row>
    <row r="28" spans="3:13" x14ac:dyDescent="0.25">
      <c r="C28">
        <v>27</v>
      </c>
      <c r="D28">
        <v>703</v>
      </c>
      <c r="F28" s="15">
        <v>706</v>
      </c>
      <c r="G28" s="15">
        <v>708</v>
      </c>
      <c r="H28" s="15">
        <v>710</v>
      </c>
      <c r="I28" s="15">
        <v>712</v>
      </c>
      <c r="J28" s="15">
        <v>714</v>
      </c>
      <c r="K28" s="15">
        <v>716</v>
      </c>
      <c r="L28" s="15">
        <v>718</v>
      </c>
      <c r="M28" s="15">
        <v>720</v>
      </c>
    </row>
    <row r="29" spans="3:13" x14ac:dyDescent="0.25">
      <c r="C29">
        <v>28</v>
      </c>
      <c r="D29">
        <v>730</v>
      </c>
      <c r="F29" s="15">
        <v>733</v>
      </c>
      <c r="G29" s="15">
        <v>735</v>
      </c>
      <c r="H29" s="15">
        <v>737</v>
      </c>
      <c r="I29" s="15">
        <v>739</v>
      </c>
      <c r="J29" s="15">
        <v>741</v>
      </c>
      <c r="K29" s="15">
        <v>743</v>
      </c>
      <c r="L29" s="15">
        <v>745</v>
      </c>
      <c r="M29" s="15">
        <v>747</v>
      </c>
    </row>
    <row r="30" spans="3:13" x14ac:dyDescent="0.25">
      <c r="C30">
        <v>29</v>
      </c>
      <c r="D30">
        <v>757</v>
      </c>
      <c r="F30" s="15">
        <v>760</v>
      </c>
      <c r="G30" s="15">
        <v>762</v>
      </c>
      <c r="H30" s="15">
        <v>764</v>
      </c>
      <c r="I30" s="15">
        <v>766</v>
      </c>
      <c r="J30" s="15">
        <v>768</v>
      </c>
      <c r="K30" s="15">
        <v>770</v>
      </c>
      <c r="L30" s="15">
        <v>772</v>
      </c>
      <c r="M30" s="15">
        <v>774</v>
      </c>
    </row>
    <row r="31" spans="3:13" x14ac:dyDescent="0.25">
      <c r="C31">
        <v>30</v>
      </c>
      <c r="D31">
        <v>784</v>
      </c>
      <c r="F31" s="15">
        <v>787</v>
      </c>
      <c r="G31" s="15">
        <v>789</v>
      </c>
      <c r="H31" s="15">
        <v>791</v>
      </c>
      <c r="I31" s="15">
        <v>793</v>
      </c>
      <c r="J31" s="15">
        <v>795</v>
      </c>
      <c r="K31" s="15">
        <v>797</v>
      </c>
      <c r="L31" s="15">
        <v>799</v>
      </c>
      <c r="M31" s="15">
        <v>801</v>
      </c>
    </row>
    <row r="32" spans="3:13" x14ac:dyDescent="0.25">
      <c r="C32">
        <v>31</v>
      </c>
      <c r="D32">
        <v>811</v>
      </c>
      <c r="F32" s="15">
        <v>814</v>
      </c>
      <c r="G32" s="15">
        <v>816</v>
      </c>
      <c r="H32" s="15">
        <v>818</v>
      </c>
      <c r="I32" s="15">
        <v>820</v>
      </c>
      <c r="J32" s="15">
        <v>822</v>
      </c>
      <c r="K32" s="15">
        <v>824</v>
      </c>
      <c r="L32" s="15">
        <v>826</v>
      </c>
      <c r="M32" s="15">
        <v>828</v>
      </c>
    </row>
    <row r="33" spans="3:13" x14ac:dyDescent="0.25">
      <c r="C33">
        <v>32</v>
      </c>
      <c r="D33">
        <v>838</v>
      </c>
      <c r="F33" s="15">
        <v>841</v>
      </c>
      <c r="G33" s="15">
        <v>843</v>
      </c>
      <c r="H33" s="15">
        <v>845</v>
      </c>
      <c r="I33" s="15">
        <v>847</v>
      </c>
      <c r="J33" s="15">
        <v>849</v>
      </c>
      <c r="K33" s="15">
        <v>851</v>
      </c>
      <c r="L33" s="15">
        <v>853</v>
      </c>
      <c r="M33" s="15">
        <v>855</v>
      </c>
    </row>
    <row r="34" spans="3:13" x14ac:dyDescent="0.25">
      <c r="C34">
        <v>33</v>
      </c>
      <c r="D34">
        <v>865</v>
      </c>
      <c r="F34" s="15">
        <v>868</v>
      </c>
      <c r="G34" s="15">
        <v>870</v>
      </c>
      <c r="H34" s="15">
        <v>872</v>
      </c>
      <c r="I34" s="15">
        <v>874</v>
      </c>
      <c r="J34" s="15">
        <v>876</v>
      </c>
      <c r="K34" s="15">
        <v>878</v>
      </c>
      <c r="L34" s="15">
        <v>880</v>
      </c>
      <c r="M34" s="15">
        <v>882</v>
      </c>
    </row>
    <row r="35" spans="3:13" x14ac:dyDescent="0.25">
      <c r="C35">
        <v>34</v>
      </c>
      <c r="D35">
        <v>892</v>
      </c>
      <c r="F35" s="15">
        <v>895</v>
      </c>
      <c r="G35" s="15">
        <v>897</v>
      </c>
      <c r="H35" s="15">
        <v>899</v>
      </c>
      <c r="I35" s="15">
        <v>901</v>
      </c>
      <c r="J35" s="15">
        <v>903</v>
      </c>
      <c r="K35" s="15">
        <v>905</v>
      </c>
      <c r="L35" s="15">
        <v>907</v>
      </c>
      <c r="M35" s="15">
        <v>909</v>
      </c>
    </row>
    <row r="36" spans="3:13" x14ac:dyDescent="0.25">
      <c r="C36">
        <v>35</v>
      </c>
      <c r="D36">
        <v>919</v>
      </c>
      <c r="F36" s="15">
        <v>922</v>
      </c>
      <c r="G36" s="15">
        <v>924</v>
      </c>
      <c r="H36" s="15">
        <v>926</v>
      </c>
      <c r="I36" s="15">
        <v>928</v>
      </c>
      <c r="J36" s="15">
        <v>930</v>
      </c>
      <c r="K36" s="15">
        <v>932</v>
      </c>
      <c r="L36" s="15">
        <v>934</v>
      </c>
      <c r="M36" s="15">
        <v>936</v>
      </c>
    </row>
    <row r="37" spans="3:13" x14ac:dyDescent="0.25">
      <c r="C37">
        <v>36</v>
      </c>
      <c r="D37">
        <v>946</v>
      </c>
      <c r="F37" s="15">
        <v>949</v>
      </c>
      <c r="G37" s="15">
        <v>951</v>
      </c>
      <c r="H37" s="15">
        <v>953</v>
      </c>
      <c r="I37" s="15">
        <v>955</v>
      </c>
      <c r="J37" s="15">
        <v>957</v>
      </c>
      <c r="K37" s="15">
        <v>959</v>
      </c>
      <c r="L37" s="15">
        <v>961</v>
      </c>
      <c r="M37" s="15">
        <v>963</v>
      </c>
    </row>
    <row r="38" spans="3:13" x14ac:dyDescent="0.25">
      <c r="C38">
        <v>37</v>
      </c>
      <c r="D38">
        <v>973</v>
      </c>
      <c r="F38" s="15">
        <v>976</v>
      </c>
      <c r="G38" s="15">
        <v>978</v>
      </c>
      <c r="H38" s="15">
        <v>980</v>
      </c>
      <c r="I38" s="15">
        <v>982</v>
      </c>
      <c r="J38" s="15">
        <v>984</v>
      </c>
      <c r="K38" s="15">
        <v>986</v>
      </c>
      <c r="L38" s="15">
        <v>988</v>
      </c>
      <c r="M38" s="15">
        <v>990</v>
      </c>
    </row>
    <row r="39" spans="3:13" x14ac:dyDescent="0.25">
      <c r="C39">
        <v>38</v>
      </c>
      <c r="D39">
        <v>1000</v>
      </c>
      <c r="F39" s="15">
        <v>1003</v>
      </c>
      <c r="G39" s="15">
        <v>1005</v>
      </c>
      <c r="H39" s="15">
        <v>1007</v>
      </c>
      <c r="I39" s="15">
        <v>1009</v>
      </c>
      <c r="J39" s="15">
        <v>1011</v>
      </c>
      <c r="K39" s="15">
        <v>1013</v>
      </c>
      <c r="L39" s="15">
        <v>1015</v>
      </c>
      <c r="M39" s="15">
        <v>1017</v>
      </c>
    </row>
    <row r="40" spans="3:13" x14ac:dyDescent="0.25">
      <c r="C40">
        <v>39</v>
      </c>
      <c r="D40">
        <v>1027</v>
      </c>
      <c r="F40" s="15">
        <v>1030</v>
      </c>
      <c r="G40" s="15">
        <v>1032</v>
      </c>
      <c r="H40" s="15">
        <v>1034</v>
      </c>
      <c r="I40" s="15">
        <v>1036</v>
      </c>
      <c r="J40" s="15">
        <v>1038</v>
      </c>
      <c r="K40" s="15">
        <v>1040</v>
      </c>
      <c r="L40" s="15">
        <v>1042</v>
      </c>
      <c r="M40" s="15">
        <v>1044</v>
      </c>
    </row>
    <row r="41" spans="3:13" x14ac:dyDescent="0.25">
      <c r="C41">
        <v>40</v>
      </c>
      <c r="D41">
        <v>1054</v>
      </c>
      <c r="F41" s="15">
        <v>1057</v>
      </c>
      <c r="G41" s="15">
        <v>1059</v>
      </c>
      <c r="H41" s="15">
        <v>1061</v>
      </c>
      <c r="I41" s="15">
        <v>1063</v>
      </c>
      <c r="J41" s="15">
        <v>1065</v>
      </c>
      <c r="K41" s="15">
        <v>1067</v>
      </c>
      <c r="L41" s="15">
        <v>1069</v>
      </c>
      <c r="M41" s="15">
        <v>1071</v>
      </c>
    </row>
    <row r="42" spans="3:13" x14ac:dyDescent="0.25">
      <c r="C42">
        <v>41</v>
      </c>
      <c r="D42">
        <v>1081</v>
      </c>
      <c r="F42" s="15">
        <v>1084</v>
      </c>
      <c r="G42" s="15">
        <v>1086</v>
      </c>
      <c r="H42" s="15">
        <v>1088</v>
      </c>
      <c r="I42" s="15">
        <v>1090</v>
      </c>
      <c r="J42" s="15">
        <v>1092</v>
      </c>
      <c r="K42" s="15">
        <v>1094</v>
      </c>
      <c r="L42" s="15">
        <v>1096</v>
      </c>
      <c r="M42" s="15">
        <v>1098</v>
      </c>
    </row>
    <row r="43" spans="3:13" x14ac:dyDescent="0.25">
      <c r="C43">
        <v>42</v>
      </c>
      <c r="D43">
        <v>1108</v>
      </c>
      <c r="F43" s="15">
        <v>1111</v>
      </c>
      <c r="G43" s="15">
        <v>1113</v>
      </c>
      <c r="H43" s="15">
        <v>1115</v>
      </c>
      <c r="I43" s="15">
        <v>1117</v>
      </c>
      <c r="J43" s="15">
        <v>1119</v>
      </c>
      <c r="K43" s="15">
        <v>1121</v>
      </c>
      <c r="L43" s="15">
        <v>1123</v>
      </c>
      <c r="M43" s="15">
        <v>1125</v>
      </c>
    </row>
    <row r="44" spans="3:13" x14ac:dyDescent="0.25">
      <c r="C44">
        <v>43</v>
      </c>
      <c r="D44">
        <v>1135</v>
      </c>
      <c r="F44" s="15">
        <v>1138</v>
      </c>
      <c r="G44" s="15">
        <v>1140</v>
      </c>
      <c r="H44" s="15">
        <v>1142</v>
      </c>
      <c r="I44" s="15">
        <v>1144</v>
      </c>
      <c r="J44" s="15">
        <v>1146</v>
      </c>
      <c r="K44" s="15">
        <v>1148</v>
      </c>
      <c r="L44" s="15">
        <v>1150</v>
      </c>
      <c r="M44" s="15">
        <v>1152</v>
      </c>
    </row>
    <row r="45" spans="3:13" x14ac:dyDescent="0.25">
      <c r="C45">
        <v>44</v>
      </c>
      <c r="D45">
        <v>1162</v>
      </c>
      <c r="F45" s="15">
        <v>1165</v>
      </c>
      <c r="G45" s="15">
        <v>1167</v>
      </c>
      <c r="H45" s="15">
        <v>1169</v>
      </c>
      <c r="I45" s="15">
        <v>1171</v>
      </c>
      <c r="J45" s="15">
        <v>1173</v>
      </c>
      <c r="K45" s="15">
        <v>1175</v>
      </c>
      <c r="L45" s="15">
        <v>1177</v>
      </c>
      <c r="M45" s="15">
        <v>1179</v>
      </c>
    </row>
    <row r="46" spans="3:13" x14ac:dyDescent="0.25">
      <c r="C46">
        <v>45</v>
      </c>
      <c r="D46">
        <v>1189</v>
      </c>
      <c r="F46" s="15">
        <v>1192</v>
      </c>
      <c r="G46" s="15">
        <v>1194</v>
      </c>
      <c r="H46" s="15">
        <v>1196</v>
      </c>
      <c r="I46" s="15">
        <v>1198</v>
      </c>
      <c r="J46" s="15">
        <v>1200</v>
      </c>
      <c r="K46" s="15">
        <v>1202</v>
      </c>
      <c r="L46" s="15">
        <v>1204</v>
      </c>
      <c r="M46" s="15">
        <v>1206</v>
      </c>
    </row>
    <row r="47" spans="3:13" x14ac:dyDescent="0.25">
      <c r="C47">
        <v>46</v>
      </c>
      <c r="D47">
        <v>1216</v>
      </c>
      <c r="F47" s="15">
        <v>1219</v>
      </c>
      <c r="G47" s="15">
        <v>1221</v>
      </c>
      <c r="H47" s="15">
        <v>1223</v>
      </c>
      <c r="I47" s="15">
        <v>1225</v>
      </c>
      <c r="J47" s="15">
        <v>1227</v>
      </c>
      <c r="K47" s="15">
        <v>1229</v>
      </c>
      <c r="L47" s="15">
        <v>1231</v>
      </c>
      <c r="M47" s="15">
        <v>1233</v>
      </c>
    </row>
    <row r="48" spans="3:13" x14ac:dyDescent="0.25">
      <c r="C48">
        <v>47</v>
      </c>
      <c r="D48">
        <v>1243</v>
      </c>
      <c r="F48" s="15">
        <v>1246</v>
      </c>
      <c r="G48" s="15">
        <v>1248</v>
      </c>
      <c r="H48" s="15">
        <v>1250</v>
      </c>
      <c r="I48" s="15">
        <v>1252</v>
      </c>
      <c r="J48" s="15">
        <v>1254</v>
      </c>
      <c r="K48" s="15">
        <v>1256</v>
      </c>
      <c r="L48" s="15">
        <v>1258</v>
      </c>
      <c r="M48" s="15">
        <v>1260</v>
      </c>
    </row>
    <row r="49" spans="3:13" x14ac:dyDescent="0.25">
      <c r="C49">
        <v>48</v>
      </c>
      <c r="D49">
        <v>1270</v>
      </c>
      <c r="F49" s="15">
        <v>1273</v>
      </c>
      <c r="G49" s="15">
        <v>1275</v>
      </c>
      <c r="H49" s="15">
        <v>1277</v>
      </c>
      <c r="I49" s="15">
        <v>1279</v>
      </c>
      <c r="J49" s="15">
        <v>1281</v>
      </c>
      <c r="K49" s="15">
        <v>1283</v>
      </c>
      <c r="L49" s="15">
        <v>1285</v>
      </c>
      <c r="M49" s="15">
        <v>1287</v>
      </c>
    </row>
    <row r="50" spans="3:13" x14ac:dyDescent="0.25">
      <c r="C50">
        <v>49</v>
      </c>
      <c r="D50">
        <v>1297</v>
      </c>
      <c r="F50" s="15">
        <v>1300</v>
      </c>
      <c r="G50" s="15">
        <v>1302</v>
      </c>
      <c r="H50" s="15">
        <v>1304</v>
      </c>
      <c r="I50" s="15">
        <v>1306</v>
      </c>
      <c r="J50" s="15">
        <v>1308</v>
      </c>
      <c r="K50" s="15">
        <v>1310</v>
      </c>
      <c r="L50" s="15">
        <v>1312</v>
      </c>
      <c r="M50" s="15">
        <v>1314</v>
      </c>
    </row>
    <row r="51" spans="3:13" x14ac:dyDescent="0.25">
      <c r="C51">
        <v>50</v>
      </c>
      <c r="D51">
        <v>1324</v>
      </c>
      <c r="F51" s="15">
        <v>1327</v>
      </c>
      <c r="G51" s="15">
        <v>1329</v>
      </c>
      <c r="H51" s="15">
        <v>1331</v>
      </c>
      <c r="I51" s="15">
        <v>1333</v>
      </c>
      <c r="J51" s="15">
        <v>1335</v>
      </c>
      <c r="K51" s="15">
        <v>1337</v>
      </c>
      <c r="L51" s="15">
        <v>1339</v>
      </c>
      <c r="M51" s="15">
        <v>1341</v>
      </c>
    </row>
    <row r="52" spans="3:13" x14ac:dyDescent="0.25">
      <c r="C52">
        <v>51</v>
      </c>
      <c r="D52">
        <v>1351</v>
      </c>
      <c r="F52" s="15">
        <v>1354</v>
      </c>
      <c r="G52" s="15">
        <v>1356</v>
      </c>
      <c r="H52" s="15">
        <v>1358</v>
      </c>
      <c r="I52" s="15">
        <v>1360</v>
      </c>
      <c r="J52" s="15">
        <v>1362</v>
      </c>
      <c r="K52" s="15">
        <v>1364</v>
      </c>
      <c r="L52" s="15">
        <v>1366</v>
      </c>
      <c r="M52" s="15">
        <v>1368</v>
      </c>
    </row>
    <row r="53" spans="3:13" x14ac:dyDescent="0.25">
      <c r="C53">
        <v>52</v>
      </c>
      <c r="D53">
        <v>1378</v>
      </c>
      <c r="F53" s="15">
        <v>1381</v>
      </c>
      <c r="G53" s="15">
        <v>1383</v>
      </c>
      <c r="H53" s="15">
        <v>1385</v>
      </c>
      <c r="I53" s="15">
        <v>1387</v>
      </c>
      <c r="J53" s="15">
        <v>1389</v>
      </c>
      <c r="K53" s="15">
        <v>1391</v>
      </c>
      <c r="L53" s="15">
        <v>1393</v>
      </c>
      <c r="M53" s="15">
        <v>1395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3"/>
  <sheetViews>
    <sheetView workbookViewId="0"/>
  </sheetViews>
  <sheetFormatPr baseColWidth="10" defaultRowHeight="15" x14ac:dyDescent="0.25"/>
  <cols>
    <col min="1" max="1" width="14.42578125" customWidth="1"/>
    <col min="3" max="3" width="18.28515625" bestFit="1" customWidth="1"/>
  </cols>
  <sheetData>
    <row r="1" spans="1:5" x14ac:dyDescent="0.25">
      <c r="A1" s="50">
        <v>2019</v>
      </c>
      <c r="B1" s="7">
        <f>DATE(A1,1,1)</f>
        <v>43466</v>
      </c>
      <c r="C1" s="46" t="s">
        <v>45</v>
      </c>
      <c r="E1" s="47" t="s">
        <v>58</v>
      </c>
    </row>
    <row r="2" spans="1:5" x14ac:dyDescent="0.25">
      <c r="B2" s="7">
        <f>FLOOR(DAY(MINUTE(A1/38)/2+56)&amp;"/5/"&amp;A1,7)-34</f>
        <v>43576</v>
      </c>
      <c r="C2" s="46" t="s">
        <v>46</v>
      </c>
      <c r="E2" s="48">
        <v>2018</v>
      </c>
    </row>
    <row r="3" spans="1:5" x14ac:dyDescent="0.25">
      <c r="B3" s="7">
        <f>B2+1</f>
        <v>43577</v>
      </c>
      <c r="C3" s="46" t="s">
        <v>47</v>
      </c>
      <c r="E3" s="48">
        <v>2019</v>
      </c>
    </row>
    <row r="4" spans="1:5" x14ac:dyDescent="0.25">
      <c r="B4" s="7">
        <f>DATE(A1,5,1)</f>
        <v>43586</v>
      </c>
      <c r="C4" s="46" t="s">
        <v>48</v>
      </c>
      <c r="E4" s="48">
        <v>2020</v>
      </c>
    </row>
    <row r="5" spans="1:5" x14ac:dyDescent="0.25">
      <c r="B5" s="7">
        <f>DATE(A1,5,8)</f>
        <v>43593</v>
      </c>
      <c r="C5" s="46" t="s">
        <v>49</v>
      </c>
      <c r="E5" s="49">
        <v>2021</v>
      </c>
    </row>
    <row r="6" spans="1:5" x14ac:dyDescent="0.25">
      <c r="B6" s="7">
        <f>B2+39</f>
        <v>43615</v>
      </c>
      <c r="C6" s="46" t="s">
        <v>50</v>
      </c>
      <c r="E6" s="49">
        <v>2022</v>
      </c>
    </row>
    <row r="7" spans="1:5" x14ac:dyDescent="0.25">
      <c r="B7" s="7">
        <f>B2+49</f>
        <v>43625</v>
      </c>
      <c r="C7" s="46" t="s">
        <v>51</v>
      </c>
    </row>
    <row r="8" spans="1:5" x14ac:dyDescent="0.25">
      <c r="B8" s="7">
        <f>B2+50</f>
        <v>43626</v>
      </c>
      <c r="C8" s="46" t="s">
        <v>52</v>
      </c>
    </row>
    <row r="9" spans="1:5" x14ac:dyDescent="0.25">
      <c r="B9" s="7">
        <f>DATE(A1,7,14)</f>
        <v>43660</v>
      </c>
      <c r="C9" s="46" t="s">
        <v>53</v>
      </c>
    </row>
    <row r="10" spans="1:5" x14ac:dyDescent="0.25">
      <c r="B10" s="7">
        <f>DATE(A1,8,15)</f>
        <v>43692</v>
      </c>
      <c r="C10" s="46" t="s">
        <v>54</v>
      </c>
    </row>
    <row r="11" spans="1:5" x14ac:dyDescent="0.25">
      <c r="B11" s="7">
        <f>DATE(A1,11,1)</f>
        <v>43770</v>
      </c>
      <c r="C11" s="46" t="s">
        <v>55</v>
      </c>
    </row>
    <row r="12" spans="1:5" x14ac:dyDescent="0.25">
      <c r="B12" s="7">
        <f>DATE(A1,11,11)</f>
        <v>43780</v>
      </c>
      <c r="C12" s="46" t="s">
        <v>56</v>
      </c>
    </row>
    <row r="13" spans="1:5" x14ac:dyDescent="0.25">
      <c r="B13" s="7">
        <f>DATE(A1,12,25)</f>
        <v>43824</v>
      </c>
      <c r="C13" s="46" t="s">
        <v>57</v>
      </c>
    </row>
  </sheetData>
  <dataValidations count="1">
    <dataValidation type="list" allowBlank="1" showInputMessage="1" showErrorMessage="1" sqref="A1">
      <formula1>$E$2:$E$6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4"/>
  <sheetViews>
    <sheetView workbookViewId="0">
      <selection activeCell="C5" sqref="C5"/>
    </sheetView>
  </sheetViews>
  <sheetFormatPr baseColWidth="10" defaultRowHeight="15" x14ac:dyDescent="0.25"/>
  <sheetData>
    <row r="1" spans="1:15" x14ac:dyDescent="0.25">
      <c r="A1" t="s">
        <v>62</v>
      </c>
      <c r="B1" s="5" t="s">
        <v>11</v>
      </c>
      <c r="C1" s="5" t="s">
        <v>12</v>
      </c>
      <c r="D1" s="5" t="s">
        <v>11</v>
      </c>
      <c r="E1" s="5" t="s">
        <v>12</v>
      </c>
      <c r="F1" s="5" t="s">
        <v>11</v>
      </c>
      <c r="G1" s="5" t="s">
        <v>12</v>
      </c>
      <c r="H1" s="5" t="s">
        <v>11</v>
      </c>
      <c r="I1" s="5" t="s">
        <v>12</v>
      </c>
      <c r="J1" s="5" t="s">
        <v>11</v>
      </c>
      <c r="K1" s="5" t="s">
        <v>12</v>
      </c>
      <c r="L1" s="5" t="s">
        <v>11</v>
      </c>
      <c r="M1" s="5" t="s">
        <v>12</v>
      </c>
      <c r="N1" s="5" t="s">
        <v>11</v>
      </c>
      <c r="O1" s="5" t="s">
        <v>12</v>
      </c>
    </row>
    <row r="2" spans="1:15" x14ac:dyDescent="0.25"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</row>
    <row r="3" spans="1:15" x14ac:dyDescent="0.2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1:15" x14ac:dyDescent="0.25"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Feuil1</vt:lpstr>
      <vt:lpstr>Collaborateurs</vt:lpstr>
      <vt:lpstr>Planning</vt:lpstr>
      <vt:lpstr>Dashboard</vt:lpstr>
      <vt:lpstr>Data</vt:lpstr>
      <vt:lpstr>Jours fériés</vt:lpstr>
      <vt:lpstr>Rotation</vt:lpstr>
      <vt:lpstr>DateDébut</vt:lpstr>
      <vt:lpstr>joursfetes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Lefanatique</dc:creator>
  <cp:lastModifiedBy>dlegrand</cp:lastModifiedBy>
  <dcterms:created xsi:type="dcterms:W3CDTF">2018-03-26T18:45:44Z</dcterms:created>
  <dcterms:modified xsi:type="dcterms:W3CDTF">2018-04-12T14:20:24Z</dcterms:modified>
</cp:coreProperties>
</file>