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base de données" sheetId="1" r:id="rId1"/>
    <sheet name="suivi activité" sheetId="2" r:id="rId2"/>
    <sheet name="Feuil3" sheetId="3" r:id="rId3"/>
  </sheets>
  <definedNames>
    <definedName name="_xlnm.Database">'base de données'!$A$2:$J$26</definedName>
  </definedNames>
  <calcPr calcId="125725"/>
</workbook>
</file>

<file path=xl/calcChain.xml><?xml version="1.0" encoding="utf-8"?>
<calcChain xmlns="http://schemas.openxmlformats.org/spreadsheetml/2006/main">
  <c r="D8" i="2"/>
  <c r="D7"/>
  <c r="D6"/>
  <c r="D5"/>
  <c r="D4"/>
  <c r="D3"/>
  <c r="D2"/>
  <c r="J26" i="1"/>
  <c r="J25"/>
  <c r="J23"/>
  <c r="J16"/>
  <c r="J14"/>
  <c r="J10"/>
  <c r="J4"/>
  <c r="F24" l="1"/>
  <c r="F17"/>
  <c r="F5"/>
  <c r="F6"/>
  <c r="F7"/>
  <c r="F11"/>
  <c r="F12"/>
  <c r="F8"/>
  <c r="F13"/>
  <c r="F3"/>
  <c r="F15"/>
  <c r="F9"/>
  <c r="F18"/>
  <c r="F19"/>
  <c r="F20"/>
  <c r="F21"/>
  <c r="F22"/>
  <c r="F2"/>
</calcChain>
</file>

<file path=xl/sharedStrings.xml><?xml version="1.0" encoding="utf-8"?>
<sst xmlns="http://schemas.openxmlformats.org/spreadsheetml/2006/main" count="154" uniqueCount="101">
  <si>
    <t>Dénomination sociale</t>
  </si>
  <si>
    <t>Nom du responsable</t>
  </si>
  <si>
    <t>Adresse</t>
  </si>
  <si>
    <t>Code postal</t>
  </si>
  <si>
    <t>Ville</t>
  </si>
  <si>
    <t>Code département</t>
  </si>
  <si>
    <t>Région</t>
  </si>
  <si>
    <t>Spécificités</t>
  </si>
  <si>
    <t>Segments du vétement</t>
  </si>
  <si>
    <t>Manoukian</t>
  </si>
  <si>
    <t>Jacques ARTY</t>
  </si>
  <si>
    <t>22 rue Saint Rémi</t>
  </si>
  <si>
    <t>BORDEAUX</t>
  </si>
  <si>
    <t>Aquitaine</t>
  </si>
  <si>
    <t>Détaillants (boutique)</t>
  </si>
  <si>
    <t>Femme</t>
  </si>
  <si>
    <t>La colline aux chèvres</t>
  </si>
  <si>
    <t>Roger AUTRAN</t>
  </si>
  <si>
    <t>25 boulevard Montaignet</t>
  </si>
  <si>
    <t>MARSEILLE</t>
  </si>
  <si>
    <t>Provence Alpes Cote d'Azur</t>
  </si>
  <si>
    <t>Entreprise (évenementiel)</t>
  </si>
  <si>
    <t>Homme</t>
  </si>
  <si>
    <t>Chatawak</t>
  </si>
  <si>
    <t>Jérôme GRAILLE</t>
  </si>
  <si>
    <t>Christine Laure</t>
  </si>
  <si>
    <t>Morgan</t>
  </si>
  <si>
    <t>Multiples</t>
  </si>
  <si>
    <t>Carnet de vol</t>
  </si>
  <si>
    <t>Célio</t>
  </si>
  <si>
    <t>Sinéquanone</t>
  </si>
  <si>
    <t>La boutique de l'homme</t>
  </si>
  <si>
    <t>Music Star</t>
  </si>
  <si>
    <t>SARL Martial</t>
  </si>
  <si>
    <t>Crédit Agricole</t>
  </si>
  <si>
    <t>Sport and Co</t>
  </si>
  <si>
    <t>Restaurant du grand Verger</t>
  </si>
  <si>
    <t>Blue star</t>
  </si>
  <si>
    <t>Mes vignes</t>
  </si>
  <si>
    <t>Maurice LEBLANC</t>
  </si>
  <si>
    <t>Rose-Marie IVERT</t>
  </si>
  <si>
    <t>Thierry VERNEUIL</t>
  </si>
  <si>
    <t>Henri VAN TAI</t>
  </si>
  <si>
    <t>Sofia RYMOND</t>
  </si>
  <si>
    <t>Sonia SLIMANE</t>
  </si>
  <si>
    <t>Raymon RIBEIRO</t>
  </si>
  <si>
    <t>Tom ROGERS</t>
  </si>
  <si>
    <t>Christel CARNEIRO</t>
  </si>
  <si>
    <t>Bernard BRU</t>
  </si>
  <si>
    <t>Hubert CROCHET</t>
  </si>
  <si>
    <t>Simone GUIEU</t>
  </si>
  <si>
    <t>Benoit CARDINO</t>
  </si>
  <si>
    <t>François HERNANDEZ</t>
  </si>
  <si>
    <t>Serge ASTOLFO</t>
  </si>
  <si>
    <t>309 Rue Crussol</t>
  </si>
  <si>
    <t>246 Boulevard Ledru Rollin</t>
  </si>
  <si>
    <t>26 Place du Mont</t>
  </si>
  <si>
    <t xml:space="preserve">Route Nationnale 20 </t>
  </si>
  <si>
    <t>31 Rue de la croix verte</t>
  </si>
  <si>
    <t>3 place Abbé Bessou</t>
  </si>
  <si>
    <t>82 Avenue d'Iéna</t>
  </si>
  <si>
    <t>3 Rue Saint Roch</t>
  </si>
  <si>
    <t>41 Place de la République</t>
  </si>
  <si>
    <t>125 rue de Saint Armand</t>
  </si>
  <si>
    <t xml:space="preserve">75 route de Paris </t>
  </si>
  <si>
    <t>Quartier Pélicouet</t>
  </si>
  <si>
    <t>Rue du Chevalier Blanc</t>
  </si>
  <si>
    <t>Quartier Grand Verger</t>
  </si>
  <si>
    <t>63 Rue Franklin</t>
  </si>
  <si>
    <t>45 Chemin du Château</t>
  </si>
  <si>
    <t>LA ROCHE SUR YON</t>
  </si>
  <si>
    <t>PARIS</t>
  </si>
  <si>
    <t>CACHAN</t>
  </si>
  <si>
    <t>ALBI</t>
  </si>
  <si>
    <t>TOULOUSE</t>
  </si>
  <si>
    <t>LILLE</t>
  </si>
  <si>
    <t>MARNE LA VALLEE</t>
  </si>
  <si>
    <t>LA FERRIIERE</t>
  </si>
  <si>
    <t>LES SABLES D'OLONNES</t>
  </si>
  <si>
    <t>NANTES</t>
  </si>
  <si>
    <t>OLONNES SUR MER</t>
  </si>
  <si>
    <t>Pays de la Loire</t>
  </si>
  <si>
    <t>Ile de France</t>
  </si>
  <si>
    <t>Nord Pas de Calais</t>
  </si>
  <si>
    <t>Ca en euros (trimestre 1)Année 2014</t>
  </si>
  <si>
    <t>CA en €</t>
  </si>
  <si>
    <t>% du CA</t>
  </si>
  <si>
    <t>Nombre de clients</t>
  </si>
  <si>
    <t>% du nombre de clients</t>
  </si>
  <si>
    <t>Ile-De-France</t>
  </si>
  <si>
    <t>Nord-Pas-de-Calais</t>
  </si>
  <si>
    <t>Provence-Alpes-Côte-D'azur</t>
  </si>
  <si>
    <t>Midi Pyrénées</t>
  </si>
  <si>
    <t>Total</t>
  </si>
  <si>
    <t>Total général</t>
  </si>
  <si>
    <t>Total Aquitaine</t>
  </si>
  <si>
    <t>Total Ile de France</t>
  </si>
  <si>
    <t>Total Nord Pas de Calais</t>
  </si>
  <si>
    <t>Total Pays de la Loire</t>
  </si>
  <si>
    <t>Total Provence Alpes Cote d'Azur</t>
  </si>
  <si>
    <t>Total Midi Pyrénées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</si>
</sst>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0" fillId="0" borderId="3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3" fontId="0" fillId="0" borderId="1" xfId="0" applyNumberFormat="1" applyBorder="1" applyAlignment="1">
      <alignment vertical="center"/>
    </xf>
    <xf numFmtId="3" fontId="0" fillId="0" borderId="2" xfId="0" applyNumberForma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right" vertical="center"/>
    </xf>
    <xf numFmtId="3" fontId="0" fillId="0" borderId="3" xfId="0" applyNumberFormat="1" applyBorder="1" applyAlignment="1">
      <alignment vertical="center"/>
    </xf>
    <xf numFmtId="0" fontId="2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3"/>
  <sheetViews>
    <sheetView tabSelected="1" workbookViewId="0">
      <selection activeCell="J4" sqref="J4"/>
    </sheetView>
  </sheetViews>
  <sheetFormatPr baseColWidth="10" defaultRowHeight="15" outlineLevelRow="2"/>
  <cols>
    <col min="1" max="1" width="26.85546875" customWidth="1"/>
    <col min="2" max="2" width="19.7109375" customWidth="1"/>
    <col min="3" max="3" width="27.5703125" customWidth="1"/>
    <col min="4" max="4" width="10.85546875" customWidth="1"/>
    <col min="5" max="5" width="21.5703125" customWidth="1"/>
    <col min="6" max="6" width="14.42578125" customWidth="1"/>
    <col min="7" max="7" width="26.5703125" customWidth="1"/>
    <col min="8" max="8" width="26" customWidth="1"/>
    <col min="9" max="9" width="11.28515625" customWidth="1"/>
    <col min="10" max="10" width="17.42578125" customWidth="1"/>
  </cols>
  <sheetData>
    <row r="1" spans="1:10" ht="52.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84</v>
      </c>
    </row>
    <row r="2" spans="1:10" ht="21" customHeight="1" outlineLevel="2">
      <c r="A2" s="4" t="s">
        <v>9</v>
      </c>
      <c r="B2" s="4" t="s">
        <v>10</v>
      </c>
      <c r="C2" s="4" t="s">
        <v>11</v>
      </c>
      <c r="D2" s="4">
        <v>33000</v>
      </c>
      <c r="E2" s="4" t="s">
        <v>12</v>
      </c>
      <c r="F2" s="8" t="str">
        <f>LEFT(D2,2)</f>
        <v>33</v>
      </c>
      <c r="G2" s="4" t="s">
        <v>13</v>
      </c>
      <c r="H2" s="4" t="s">
        <v>14</v>
      </c>
      <c r="I2" s="4" t="s">
        <v>15</v>
      </c>
      <c r="J2" s="6">
        <v>33000</v>
      </c>
    </row>
    <row r="3" spans="1:10" ht="21" customHeight="1" outlineLevel="2">
      <c r="A3" s="4" t="s">
        <v>32</v>
      </c>
      <c r="B3" s="4" t="s">
        <v>46</v>
      </c>
      <c r="C3" s="4" t="s">
        <v>62</v>
      </c>
      <c r="D3" s="4">
        <v>33000</v>
      </c>
      <c r="E3" s="4" t="s">
        <v>12</v>
      </c>
      <c r="F3" s="8" t="str">
        <f>LEFT(D3,2)</f>
        <v>33</v>
      </c>
      <c r="G3" s="4" t="s">
        <v>13</v>
      </c>
      <c r="H3" s="4" t="s">
        <v>21</v>
      </c>
      <c r="I3" s="4" t="s">
        <v>15</v>
      </c>
      <c r="J3" s="6">
        <v>6548</v>
      </c>
    </row>
    <row r="4" spans="1:10" ht="21" customHeight="1" outlineLevel="1">
      <c r="A4" s="4"/>
      <c r="B4" s="4"/>
      <c r="C4" s="4"/>
      <c r="D4" s="4"/>
      <c r="E4" s="4"/>
      <c r="F4" s="8"/>
      <c r="G4" s="12" t="s">
        <v>95</v>
      </c>
      <c r="H4" s="4"/>
      <c r="I4" s="4"/>
      <c r="J4" s="6">
        <f>SUBTOTAL(9,J2:J3)</f>
        <v>39548</v>
      </c>
    </row>
    <row r="5" spans="1:10" ht="21" customHeight="1" outlineLevel="2">
      <c r="A5" s="4" t="s">
        <v>25</v>
      </c>
      <c r="B5" s="4" t="s">
        <v>39</v>
      </c>
      <c r="C5" s="4" t="s">
        <v>55</v>
      </c>
      <c r="D5" s="4">
        <v>75012</v>
      </c>
      <c r="E5" s="4" t="s">
        <v>71</v>
      </c>
      <c r="F5" s="8" t="str">
        <f>LEFT(D5,2)</f>
        <v>75</v>
      </c>
      <c r="G5" s="4" t="s">
        <v>82</v>
      </c>
      <c r="H5" s="4" t="s">
        <v>14</v>
      </c>
      <c r="I5" s="4" t="s">
        <v>15</v>
      </c>
      <c r="J5" s="6">
        <v>18880</v>
      </c>
    </row>
    <row r="6" spans="1:10" ht="21" customHeight="1" outlineLevel="2">
      <c r="A6" s="4" t="s">
        <v>26</v>
      </c>
      <c r="B6" s="4" t="s">
        <v>40</v>
      </c>
      <c r="C6" s="4" t="s">
        <v>56</v>
      </c>
      <c r="D6" s="4">
        <v>75004</v>
      </c>
      <c r="E6" s="4" t="s">
        <v>71</v>
      </c>
      <c r="F6" s="8" t="str">
        <f>LEFT(D6,2)</f>
        <v>75</v>
      </c>
      <c r="G6" s="4" t="s">
        <v>82</v>
      </c>
      <c r="H6" s="4" t="s">
        <v>14</v>
      </c>
      <c r="I6" s="4" t="s">
        <v>15</v>
      </c>
      <c r="J6" s="6">
        <v>32500</v>
      </c>
    </row>
    <row r="7" spans="1:10" ht="21" customHeight="1" outlineLevel="2">
      <c r="A7" s="4" t="s">
        <v>27</v>
      </c>
      <c r="B7" s="4" t="s">
        <v>41</v>
      </c>
      <c r="C7" s="4" t="s">
        <v>57</v>
      </c>
      <c r="D7" s="4">
        <v>94230</v>
      </c>
      <c r="E7" s="4" t="s">
        <v>72</v>
      </c>
      <c r="F7" s="8" t="str">
        <f>LEFT(D7,2)</f>
        <v>94</v>
      </c>
      <c r="G7" s="4" t="s">
        <v>82</v>
      </c>
      <c r="H7" s="4" t="s">
        <v>14</v>
      </c>
      <c r="I7" s="4" t="s">
        <v>15</v>
      </c>
      <c r="J7" s="6">
        <v>74120</v>
      </c>
    </row>
    <row r="8" spans="1:10" ht="21" customHeight="1" outlineLevel="2">
      <c r="A8" s="4" t="s">
        <v>30</v>
      </c>
      <c r="B8" s="4" t="s">
        <v>44</v>
      </c>
      <c r="C8" s="4" t="s">
        <v>60</v>
      </c>
      <c r="D8" s="4">
        <v>75116</v>
      </c>
      <c r="E8" s="4" t="s">
        <v>71</v>
      </c>
      <c r="F8" s="8" t="str">
        <f>LEFT(D8,2)</f>
        <v>75</v>
      </c>
      <c r="G8" s="4" t="s">
        <v>82</v>
      </c>
      <c r="H8" s="4" t="s">
        <v>14</v>
      </c>
      <c r="I8" s="4" t="s">
        <v>15</v>
      </c>
      <c r="J8" s="6">
        <v>18000</v>
      </c>
    </row>
    <row r="9" spans="1:10" ht="21" customHeight="1" outlineLevel="2">
      <c r="A9" s="4" t="s">
        <v>34</v>
      </c>
      <c r="B9" s="4" t="s">
        <v>48</v>
      </c>
      <c r="C9" s="4" t="s">
        <v>64</v>
      </c>
      <c r="D9" s="4">
        <v>77000</v>
      </c>
      <c r="E9" s="4" t="s">
        <v>76</v>
      </c>
      <c r="F9" s="8" t="str">
        <f>LEFT(D9,2)</f>
        <v>77</v>
      </c>
      <c r="G9" s="4" t="s">
        <v>82</v>
      </c>
      <c r="H9" s="4" t="s">
        <v>21</v>
      </c>
      <c r="I9" s="4" t="s">
        <v>22</v>
      </c>
      <c r="J9" s="6">
        <v>7500</v>
      </c>
    </row>
    <row r="10" spans="1:10" ht="21" customHeight="1" outlineLevel="1">
      <c r="A10" s="4"/>
      <c r="B10" s="4"/>
      <c r="C10" s="4"/>
      <c r="D10" s="4"/>
      <c r="E10" s="4"/>
      <c r="F10" s="8"/>
      <c r="G10" s="13" t="s">
        <v>96</v>
      </c>
      <c r="H10" s="4"/>
      <c r="I10" s="4"/>
      <c r="J10" s="6">
        <f>SUBTOTAL(9,J5:J9)</f>
        <v>151000</v>
      </c>
    </row>
    <row r="11" spans="1:10" ht="21" customHeight="1" outlineLevel="2">
      <c r="A11" s="4" t="s">
        <v>28</v>
      </c>
      <c r="B11" s="4" t="s">
        <v>42</v>
      </c>
      <c r="C11" s="4" t="s">
        <v>58</v>
      </c>
      <c r="D11" s="4">
        <v>81000</v>
      </c>
      <c r="E11" s="4" t="s">
        <v>73</v>
      </c>
      <c r="F11" s="8" t="str">
        <f>LEFT(D11,2)</f>
        <v>81</v>
      </c>
      <c r="G11" s="4" t="s">
        <v>92</v>
      </c>
      <c r="H11" s="4" t="s">
        <v>14</v>
      </c>
      <c r="I11" s="4" t="s">
        <v>22</v>
      </c>
      <c r="J11" s="6">
        <v>18650</v>
      </c>
    </row>
    <row r="12" spans="1:10" ht="21" customHeight="1" outlineLevel="2">
      <c r="A12" s="4" t="s">
        <v>29</v>
      </c>
      <c r="B12" s="4" t="s">
        <v>43</v>
      </c>
      <c r="C12" s="4" t="s">
        <v>59</v>
      </c>
      <c r="D12" s="4">
        <v>81000</v>
      </c>
      <c r="E12" s="4" t="s">
        <v>73</v>
      </c>
      <c r="F12" s="8" t="str">
        <f>LEFT(D12,2)</f>
        <v>81</v>
      </c>
      <c r="G12" s="4" t="s">
        <v>92</v>
      </c>
      <c r="H12" s="4" t="s">
        <v>14</v>
      </c>
      <c r="I12" s="4" t="s">
        <v>22</v>
      </c>
      <c r="J12" s="6">
        <v>10000</v>
      </c>
    </row>
    <row r="13" spans="1:10" ht="21" customHeight="1" outlineLevel="2">
      <c r="A13" s="4" t="s">
        <v>31</v>
      </c>
      <c r="B13" s="4" t="s">
        <v>45</v>
      </c>
      <c r="C13" s="4" t="s">
        <v>61</v>
      </c>
      <c r="D13" s="4">
        <v>31000</v>
      </c>
      <c r="E13" s="4" t="s">
        <v>74</v>
      </c>
      <c r="F13" s="8" t="str">
        <f>LEFT(D13,2)</f>
        <v>31</v>
      </c>
      <c r="G13" s="4" t="s">
        <v>92</v>
      </c>
      <c r="H13" s="4" t="s">
        <v>14</v>
      </c>
      <c r="I13" s="4" t="s">
        <v>22</v>
      </c>
      <c r="J13" s="6">
        <v>25100</v>
      </c>
    </row>
    <row r="14" spans="1:10" ht="21" customHeight="1" outlineLevel="1">
      <c r="A14" s="4"/>
      <c r="B14" s="4"/>
      <c r="C14" s="4"/>
      <c r="D14" s="4"/>
      <c r="E14" s="4"/>
      <c r="F14" s="8"/>
      <c r="G14" s="13" t="s">
        <v>100</v>
      </c>
      <c r="H14" s="4"/>
      <c r="I14" s="4"/>
      <c r="J14" s="6">
        <f>SUBTOTAL(9,J11:J13)</f>
        <v>53750</v>
      </c>
    </row>
    <row r="15" spans="1:10" ht="21" customHeight="1" outlineLevel="2">
      <c r="A15" s="4" t="s">
        <v>33</v>
      </c>
      <c r="B15" s="4" t="s">
        <v>47</v>
      </c>
      <c r="C15" s="4" t="s">
        <v>63</v>
      </c>
      <c r="D15" s="4">
        <v>59800</v>
      </c>
      <c r="E15" s="4" t="s">
        <v>75</v>
      </c>
      <c r="F15" s="8" t="str">
        <f>LEFT(D15,2)</f>
        <v>59</v>
      </c>
      <c r="G15" s="4" t="s">
        <v>83</v>
      </c>
      <c r="H15" s="4" t="s">
        <v>21</v>
      </c>
      <c r="I15" s="4" t="s">
        <v>22</v>
      </c>
      <c r="J15" s="6">
        <v>5250</v>
      </c>
    </row>
    <row r="16" spans="1:10" ht="21" customHeight="1" outlineLevel="1">
      <c r="A16" s="4"/>
      <c r="B16" s="4"/>
      <c r="C16" s="4"/>
      <c r="D16" s="4"/>
      <c r="E16" s="4"/>
      <c r="F16" s="8"/>
      <c r="G16" s="13" t="s">
        <v>97</v>
      </c>
      <c r="H16" s="4"/>
      <c r="I16" s="4"/>
      <c r="J16" s="6">
        <f>SUBTOTAL(9,J15:J15)</f>
        <v>5250</v>
      </c>
    </row>
    <row r="17" spans="1:10" ht="21" customHeight="1" outlineLevel="2">
      <c r="A17" s="4" t="s">
        <v>23</v>
      </c>
      <c r="B17" s="4" t="s">
        <v>24</v>
      </c>
      <c r="C17" s="4" t="s">
        <v>54</v>
      </c>
      <c r="D17" s="4">
        <v>85000</v>
      </c>
      <c r="E17" s="4" t="s">
        <v>70</v>
      </c>
      <c r="F17" s="8" t="str">
        <f t="shared" ref="F17:F22" si="0">LEFT(D17,2)</f>
        <v>85</v>
      </c>
      <c r="G17" s="4" t="s">
        <v>81</v>
      </c>
      <c r="H17" s="4" t="s">
        <v>14</v>
      </c>
      <c r="I17" s="4" t="s">
        <v>15</v>
      </c>
      <c r="J17" s="6">
        <v>52500</v>
      </c>
    </row>
    <row r="18" spans="1:10" ht="21" customHeight="1" outlineLevel="2">
      <c r="A18" s="4"/>
      <c r="B18" s="4" t="s">
        <v>49</v>
      </c>
      <c r="C18" s="4" t="s">
        <v>65</v>
      </c>
      <c r="D18" s="4">
        <v>85280</v>
      </c>
      <c r="E18" s="4" t="s">
        <v>77</v>
      </c>
      <c r="F18" s="8" t="str">
        <f t="shared" si="0"/>
        <v>85</v>
      </c>
      <c r="G18" s="4" t="s">
        <v>81</v>
      </c>
      <c r="H18" s="4" t="s">
        <v>21</v>
      </c>
      <c r="I18" s="4" t="s">
        <v>15</v>
      </c>
      <c r="J18" s="6">
        <v>3500</v>
      </c>
    </row>
    <row r="19" spans="1:10" ht="21" customHeight="1" outlineLevel="2">
      <c r="A19" s="4" t="s">
        <v>35</v>
      </c>
      <c r="B19" s="4" t="s">
        <v>50</v>
      </c>
      <c r="C19" s="4" t="s">
        <v>66</v>
      </c>
      <c r="D19" s="4">
        <v>85100</v>
      </c>
      <c r="E19" s="4" t="s">
        <v>78</v>
      </c>
      <c r="F19" s="8" t="str">
        <f t="shared" si="0"/>
        <v>85</v>
      </c>
      <c r="G19" s="4" t="s">
        <v>81</v>
      </c>
      <c r="H19" s="4" t="s">
        <v>21</v>
      </c>
      <c r="I19" s="4" t="s">
        <v>15</v>
      </c>
      <c r="J19" s="6">
        <v>8500</v>
      </c>
    </row>
    <row r="20" spans="1:10" ht="21" customHeight="1" outlineLevel="2">
      <c r="A20" s="4" t="s">
        <v>36</v>
      </c>
      <c r="B20" s="4" t="s">
        <v>51</v>
      </c>
      <c r="C20" s="4" t="s">
        <v>67</v>
      </c>
      <c r="D20" s="4">
        <v>85000</v>
      </c>
      <c r="E20" s="4" t="s">
        <v>70</v>
      </c>
      <c r="F20" s="8" t="str">
        <f t="shared" si="0"/>
        <v>85</v>
      </c>
      <c r="G20" s="4" t="s">
        <v>81</v>
      </c>
      <c r="H20" s="4" t="s">
        <v>21</v>
      </c>
      <c r="I20" s="4" t="s">
        <v>15</v>
      </c>
      <c r="J20" s="6">
        <v>2600</v>
      </c>
    </row>
    <row r="21" spans="1:10" ht="21" customHeight="1" outlineLevel="2">
      <c r="A21" s="4" t="s">
        <v>37</v>
      </c>
      <c r="B21" s="4" t="s">
        <v>52</v>
      </c>
      <c r="C21" s="4" t="s">
        <v>68</v>
      </c>
      <c r="D21" s="4">
        <v>44000</v>
      </c>
      <c r="E21" s="4" t="s">
        <v>79</v>
      </c>
      <c r="F21" s="8" t="str">
        <f t="shared" si="0"/>
        <v>44</v>
      </c>
      <c r="G21" s="4" t="s">
        <v>81</v>
      </c>
      <c r="H21" s="4" t="s">
        <v>21</v>
      </c>
      <c r="I21" s="4" t="s">
        <v>22</v>
      </c>
      <c r="J21" s="6">
        <v>2750</v>
      </c>
    </row>
    <row r="22" spans="1:10" ht="21" customHeight="1" outlineLevel="2">
      <c r="A22" s="4" t="s">
        <v>38</v>
      </c>
      <c r="B22" s="4" t="s">
        <v>53</v>
      </c>
      <c r="C22" s="4" t="s">
        <v>69</v>
      </c>
      <c r="D22" s="4">
        <v>85340</v>
      </c>
      <c r="E22" s="4" t="s">
        <v>80</v>
      </c>
      <c r="F22" s="8" t="str">
        <f t="shared" si="0"/>
        <v>85</v>
      </c>
      <c r="G22" s="4" t="s">
        <v>81</v>
      </c>
      <c r="H22" s="4" t="s">
        <v>21</v>
      </c>
      <c r="I22" s="4" t="s">
        <v>22</v>
      </c>
      <c r="J22" s="6">
        <v>1000</v>
      </c>
    </row>
    <row r="23" spans="1:10" ht="21" customHeight="1" outlineLevel="1">
      <c r="A23" s="5"/>
      <c r="B23" s="5"/>
      <c r="C23" s="5"/>
      <c r="D23" s="5"/>
      <c r="E23" s="5"/>
      <c r="F23" s="8"/>
      <c r="G23" s="14" t="s">
        <v>98</v>
      </c>
      <c r="H23" s="5"/>
      <c r="I23" s="5"/>
      <c r="J23" s="7">
        <f>SUBTOTAL(9,J17:J22)</f>
        <v>70850</v>
      </c>
    </row>
    <row r="24" spans="1:10" ht="21" customHeight="1" outlineLevel="2">
      <c r="A24" s="5" t="s">
        <v>16</v>
      </c>
      <c r="B24" s="5" t="s">
        <v>17</v>
      </c>
      <c r="C24" s="5" t="s">
        <v>18</v>
      </c>
      <c r="D24" s="5">
        <v>13000</v>
      </c>
      <c r="E24" s="5" t="s">
        <v>19</v>
      </c>
      <c r="F24" s="8" t="str">
        <f>LEFT(D24,2)</f>
        <v>13</v>
      </c>
      <c r="G24" s="5" t="s">
        <v>20</v>
      </c>
      <c r="H24" s="5" t="s">
        <v>21</v>
      </c>
      <c r="I24" s="5" t="s">
        <v>22</v>
      </c>
      <c r="J24" s="7">
        <v>8000</v>
      </c>
    </row>
    <row r="25" spans="1:10" ht="21" customHeight="1" outlineLevel="1">
      <c r="A25" s="15"/>
      <c r="B25" s="15"/>
      <c r="C25" s="15"/>
      <c r="D25" s="15"/>
      <c r="E25" s="15"/>
      <c r="F25" s="16"/>
      <c r="G25" s="18" t="s">
        <v>99</v>
      </c>
      <c r="H25" s="15"/>
      <c r="I25" s="15"/>
      <c r="J25" s="17">
        <f>SUBTOTAL(9,J24:J24)</f>
        <v>8000</v>
      </c>
    </row>
    <row r="26" spans="1:10" ht="21" customHeight="1">
      <c r="A26" s="15"/>
      <c r="B26" s="15"/>
      <c r="C26" s="15"/>
      <c r="D26" s="15"/>
      <c r="E26" s="15"/>
      <c r="F26" s="16"/>
      <c r="G26" s="18" t="s">
        <v>94</v>
      </c>
      <c r="H26" s="15"/>
      <c r="I26" s="15"/>
      <c r="J26" s="17">
        <f>SUBTOTAL(9,J2:J24)</f>
        <v>328398</v>
      </c>
    </row>
    <row r="27" spans="1:10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>
      <c r="A33" s="1"/>
      <c r="B33" s="1"/>
      <c r="C33" s="1"/>
      <c r="D33" s="1"/>
      <c r="E33" s="1"/>
      <c r="F33" s="1"/>
      <c r="G33" s="1"/>
      <c r="H33" s="1"/>
      <c r="I33" s="1"/>
      <c r="J33" s="1"/>
    </row>
  </sheetData>
  <sortState ref="A2:J19">
    <sortCondition ref="G2:G19"/>
  </sortState>
  <printOptions horizontalCentered="1" verticalCentered="1"/>
  <pageMargins left="0" right="0" top="0.74803149606299213" bottom="0.74803149606299213" header="0.31496062992125984" footer="0.31496062992125984"/>
  <pageSetup paperSize="9" orientation="landscape" horizontalDpi="4294967293" verticalDpi="0" r:id="rId1"/>
  <headerFooter>
    <oddHeader>&amp;C&amp;"-,Gras"&amp;18BASE DE DONNEES CLIENTS</oddHeader>
    <oddFooter>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activeCell="D9" sqref="D9"/>
    </sheetView>
  </sheetViews>
  <sheetFormatPr baseColWidth="10" defaultRowHeight="15"/>
  <cols>
    <col min="1" max="1" width="26" customWidth="1"/>
    <col min="2" max="2" width="25" customWidth="1"/>
    <col min="4" max="4" width="22.42578125" customWidth="1"/>
    <col min="5" max="5" width="27.85546875" customWidth="1"/>
  </cols>
  <sheetData>
    <row r="1" spans="1:5" ht="30.75" customHeight="1">
      <c r="A1" s="11" t="s">
        <v>6</v>
      </c>
      <c r="B1" s="11" t="s">
        <v>85</v>
      </c>
      <c r="C1" s="11" t="s">
        <v>86</v>
      </c>
      <c r="D1" s="11" t="s">
        <v>87</v>
      </c>
      <c r="E1" s="11" t="s">
        <v>88</v>
      </c>
    </row>
    <row r="2" spans="1:5" ht="20.25" customHeight="1">
      <c r="A2" s="4" t="s">
        <v>13</v>
      </c>
      <c r="B2" s="9"/>
      <c r="C2" s="9"/>
      <c r="D2" s="9">
        <f>COUNTIF('base de données'!$G$2:$G$24,"Aquitaine")</f>
        <v>2</v>
      </c>
      <c r="E2" s="9"/>
    </row>
    <row r="3" spans="1:5" ht="20.25" customHeight="1">
      <c r="A3" s="4" t="s">
        <v>89</v>
      </c>
      <c r="B3" s="9"/>
      <c r="C3" s="9"/>
      <c r="D3" s="9">
        <f>COUNTIF('base de données'!$G$2:$G$24,"Ile De France")</f>
        <v>5</v>
      </c>
      <c r="E3" s="9"/>
    </row>
    <row r="4" spans="1:5" ht="20.25" customHeight="1">
      <c r="A4" s="4" t="s">
        <v>90</v>
      </c>
      <c r="B4" s="9"/>
      <c r="C4" s="9"/>
      <c r="D4" s="9">
        <f>COUNTIF('base de données'!$G$2:$G$24,"Nord Pas de Calais")</f>
        <v>1</v>
      </c>
      <c r="E4" s="9"/>
    </row>
    <row r="5" spans="1:5" ht="20.25" customHeight="1">
      <c r="A5" s="4" t="s">
        <v>81</v>
      </c>
      <c r="B5" s="9"/>
      <c r="C5" s="9"/>
      <c r="D5" s="9">
        <f>COUNTIF('base de données'!$G$2:$G$24,"Pays de la Loire")</f>
        <v>6</v>
      </c>
      <c r="E5" s="9"/>
    </row>
    <row r="6" spans="1:5" ht="20.25" customHeight="1">
      <c r="A6" s="4" t="s">
        <v>91</v>
      </c>
      <c r="B6" s="9"/>
      <c r="C6" s="9"/>
      <c r="D6" s="9">
        <f>COUNTIF('base de données'!$G$2:$G$24,"Provence Alpes Cote d'Azur")</f>
        <v>1</v>
      </c>
      <c r="E6" s="9"/>
    </row>
    <row r="7" spans="1:5" ht="20.25" customHeight="1">
      <c r="A7" s="4" t="s">
        <v>92</v>
      </c>
      <c r="B7" s="9"/>
      <c r="C7" s="9"/>
      <c r="D7" s="9">
        <f>COUNTIF('base de données'!$G$2:$G$24,"Midi Pyrénées")</f>
        <v>3</v>
      </c>
      <c r="E7" s="9"/>
    </row>
    <row r="8" spans="1:5" ht="20.25" customHeight="1">
      <c r="A8" s="10" t="s">
        <v>93</v>
      </c>
      <c r="B8" s="9"/>
      <c r="C8" s="9"/>
      <c r="D8" s="9">
        <f>SUM(D2:D7)</f>
        <v>18</v>
      </c>
      <c r="E8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 de données</vt:lpstr>
      <vt:lpstr>suivi activité</vt:lpstr>
      <vt:lpstr>Feuil3</vt:lpstr>
      <vt:lpstr>Base_de_donnees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Maeva Simon</dc:creator>
  <cp:lastModifiedBy>Maeva Simon</cp:lastModifiedBy>
  <cp:lastPrinted>2014-03-18T17:14:41Z</cp:lastPrinted>
  <dcterms:created xsi:type="dcterms:W3CDTF">2014-03-18T16:40:18Z</dcterms:created>
  <dcterms:modified xsi:type="dcterms:W3CDTF">2014-03-20T19:24:20Z</dcterms:modified>
</cp:coreProperties>
</file>