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8800" windowHeight="11835" activeTab="5"/>
  </bookViews>
  <sheets>
    <sheet name="interventions" sheetId="1" r:id="rId1"/>
    <sheet name="map" sheetId="4" r:id="rId2"/>
    <sheet name="tournée" sheetId="2" r:id="rId3"/>
    <sheet name="sites" sheetId="3" r:id="rId4"/>
    <sheet name="data" sheetId="5" r:id="rId5"/>
    <sheet name="récapitulatif" sheetId="7" r:id="rId6"/>
  </sheets>
  <definedNames>
    <definedName name="_xlnm._FilterDatabase" localSheetId="3" hidden="1">sites!$A$1:$I$320</definedName>
    <definedName name="adresses">sites!$B$2:$B$320</definedName>
    <definedName name="chauffeur">data!$J$2:$J$4</definedName>
    <definedName name="CP">sites!$C$2:$C$320</definedName>
    <definedName name="date">data!$A$2:$A$366</definedName>
    <definedName name="dateinterv">interventions!$J$2:$J$1000</definedName>
    <definedName name="distancematrice">#REF!</definedName>
    <definedName name="Encombrants">interventions!$G$2:$G$1048576</definedName>
    <definedName name="_xlnm.Print_Titles" localSheetId="2">tournée!$1:$6</definedName>
    <definedName name="interv">interventions!$A$2:$A$1000</definedName>
    <definedName name="intervsite">interventions!$C$2:$C$9</definedName>
    <definedName name="numintervmap">map!$B$6:$B$15</definedName>
    <definedName name="periodes">data!$H$2:$H$1048576</definedName>
    <definedName name="Pilons">interventions!$H$2:$H$1048576</definedName>
    <definedName name="plagehoraire">sites!$J$2:$J$1048576</definedName>
    <definedName name="Secteursdata">data!$M$2:$M$7</definedName>
    <definedName name="Secteursites">sites!$E$2:$E$1048576</definedName>
    <definedName name="sectinterv">interventions!$K1048565:$K64987</definedName>
    <definedName name="site">interventions!$C$2:$C$1048576</definedName>
    <definedName name="sitemap">map!$C$6:$C$15</definedName>
    <definedName name="sites">sites!$A$2:$A$320</definedName>
    <definedName name="Transfert">interventions!$I$2:$I$1048576</definedName>
    <definedName name="Validation">interventions!$L$2:$L$1048576</definedName>
    <definedName name="véhicule">data!$K$2:$K$6</definedName>
    <definedName name="villes">sites!$D$2:$D$320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7" l="1"/>
  <c r="K17" i="7"/>
  <c r="K18" i="7"/>
  <c r="K19" i="7"/>
  <c r="K20" i="7"/>
  <c r="K21" i="7"/>
  <c r="K22" i="7"/>
  <c r="K23" i="7"/>
  <c r="K24" i="7"/>
  <c r="K25" i="7"/>
  <c r="K26" i="7"/>
  <c r="I16" i="7"/>
  <c r="I17" i="7"/>
  <c r="I18" i="7"/>
  <c r="I19" i="7"/>
  <c r="I20" i="7"/>
  <c r="I21" i="7"/>
  <c r="I22" i="7"/>
  <c r="I23" i="7"/>
  <c r="I24" i="7"/>
  <c r="I25" i="7"/>
  <c r="I26" i="7"/>
  <c r="D15" i="7"/>
  <c r="D16" i="7"/>
  <c r="D17" i="7"/>
  <c r="D18" i="7"/>
  <c r="D19" i="7"/>
  <c r="D20" i="7"/>
  <c r="D21" i="7"/>
  <c r="D22" i="7"/>
  <c r="D23" i="7"/>
  <c r="D24" i="7"/>
  <c r="D25" i="7"/>
  <c r="D26" i="7"/>
  <c r="B16" i="7" l="1"/>
  <c r="B17" i="7"/>
  <c r="B18" i="7"/>
  <c r="B19" i="7"/>
  <c r="B20" i="7"/>
  <c r="B21" i="7"/>
  <c r="B22" i="7"/>
  <c r="B23" i="7"/>
  <c r="B24" i="7"/>
  <c r="B25" i="7"/>
  <c r="B26" i="7"/>
  <c r="H30" i="2"/>
  <c r="H29" i="2"/>
  <c r="H28" i="2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2" i="3"/>
  <c r="K15" i="7" l="1"/>
  <c r="I15" i="7"/>
  <c r="C26" i="7"/>
  <c r="C24" i="7"/>
  <c r="C22" i="7"/>
  <c r="C20" i="7"/>
  <c r="C18" i="7"/>
  <c r="C16" i="7"/>
  <c r="C25" i="7"/>
  <c r="C23" i="7"/>
  <c r="C21" i="7"/>
  <c r="C19" i="7"/>
  <c r="C17" i="7"/>
  <c r="C15" i="7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B15" i="7" s="1"/>
  <c r="K19" i="1"/>
  <c r="K20" i="1"/>
  <c r="K21" i="1"/>
  <c r="K2" i="1"/>
  <c r="F2" i="1"/>
  <c r="I2" i="7"/>
  <c r="B7" i="4" a="1"/>
  <c r="B6" i="4" a="1"/>
  <c r="I14" i="7" l="1"/>
  <c r="K14" i="7"/>
  <c r="C14" i="7"/>
  <c r="D14" i="7"/>
  <c r="B14" i="7"/>
  <c r="B6" i="4"/>
  <c r="B7" i="4"/>
  <c r="F25" i="4" l="1"/>
  <c r="G25" i="4"/>
  <c r="H25" i="4" s="1"/>
  <c r="I25" i="4" s="1"/>
  <c r="J25" i="4" s="1"/>
  <c r="L25" i="4" s="1"/>
  <c r="K25" i="4" s="1"/>
  <c r="M25" i="4" s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N25" i="4" l="1"/>
  <c r="G29" i="2"/>
  <c r="I28" i="2" s="1"/>
  <c r="I31" i="2"/>
  <c r="B18" i="4" a="1"/>
  <c r="B15" i="4" a="1"/>
  <c r="B23" i="4" a="1"/>
  <c r="B16" i="4" a="1"/>
  <c r="B13" i="4" a="1"/>
  <c r="B21" i="4" a="1"/>
  <c r="B24" i="4" a="1"/>
  <c r="B22" i="4" a="1"/>
  <c r="B19" i="4" a="1"/>
  <c r="B25" i="4" a="1"/>
  <c r="B20" i="4" a="1"/>
  <c r="B17" i="4" a="1"/>
  <c r="B14" i="4" a="1"/>
  <c r="B25" i="4" l="1"/>
  <c r="C25" i="4" s="1"/>
  <c r="B24" i="4"/>
  <c r="C24" i="4" s="1"/>
  <c r="B14" i="4"/>
  <c r="C14" i="4" s="1"/>
  <c r="B23" i="4"/>
  <c r="C23" i="4" s="1"/>
  <c r="B21" i="4"/>
  <c r="C21" i="4" s="1"/>
  <c r="B19" i="4"/>
  <c r="B17" i="4"/>
  <c r="C17" i="4" s="1"/>
  <c r="B15" i="4"/>
  <c r="C15" i="4" s="1"/>
  <c r="F22" i="4" s="1"/>
  <c r="B13" i="4"/>
  <c r="C13" i="4" s="1"/>
  <c r="B22" i="4"/>
  <c r="C22" i="4" s="1"/>
  <c r="B20" i="4"/>
  <c r="C20" i="4" s="1"/>
  <c r="B18" i="4"/>
  <c r="C18" i="4" s="1"/>
  <c r="B16" i="4"/>
  <c r="C16" i="4" s="1"/>
  <c r="C19" i="4"/>
  <c r="G28" i="2"/>
  <c r="C8" i="2"/>
  <c r="B8" i="2"/>
  <c r="B12" i="4" a="1"/>
  <c r="B10" i="4" a="1"/>
  <c r="B9" i="4" a="1"/>
  <c r="B8" i="4" a="1"/>
  <c r="B11" i="4" a="1"/>
  <c r="F24" i="4" l="1"/>
  <c r="G24" i="4" s="1"/>
  <c r="F23" i="4"/>
  <c r="G23" i="4" s="1"/>
  <c r="F21" i="4"/>
  <c r="G21" i="4" s="1"/>
  <c r="F17" i="4"/>
  <c r="G17" i="4" s="1"/>
  <c r="F20" i="4"/>
  <c r="G20" i="4" s="1"/>
  <c r="F16" i="4"/>
  <c r="G16" i="4" s="1"/>
  <c r="F12" i="4"/>
  <c r="F18" i="4"/>
  <c r="G18" i="4" s="1"/>
  <c r="F19" i="4"/>
  <c r="G19" i="4" s="1"/>
  <c r="F15" i="4"/>
  <c r="F14" i="4"/>
  <c r="F13" i="4"/>
  <c r="G22" i="4"/>
  <c r="D24" i="4"/>
  <c r="D23" i="4"/>
  <c r="D17" i="4"/>
  <c r="D25" i="4"/>
  <c r="D18" i="4"/>
  <c r="D22" i="4"/>
  <c r="D20" i="4"/>
  <c r="D13" i="4"/>
  <c r="D21" i="4"/>
  <c r="D14" i="4"/>
  <c r="D16" i="4"/>
  <c r="D19" i="4"/>
  <c r="D15" i="4"/>
  <c r="B12" i="4"/>
  <c r="B10" i="4"/>
  <c r="B8" i="4"/>
  <c r="B11" i="4"/>
  <c r="B9" i="4"/>
  <c r="G14" i="2" l="1"/>
  <c r="I13" i="2" s="1"/>
  <c r="G11" i="2"/>
  <c r="I10" i="2" s="1"/>
  <c r="G17" i="2"/>
  <c r="I16" i="2" s="1"/>
  <c r="G26" i="2"/>
  <c r="I25" i="2" s="1"/>
  <c r="G23" i="2"/>
  <c r="I22" i="2" s="1"/>
  <c r="G20" i="2"/>
  <c r="D10" i="1"/>
  <c r="E10" i="1"/>
  <c r="F10" i="1"/>
  <c r="H24" i="4"/>
  <c r="H22" i="4"/>
  <c r="H19" i="4"/>
  <c r="H18" i="4"/>
  <c r="H23" i="4"/>
  <c r="H21" i="4"/>
  <c r="H20" i="4"/>
  <c r="H17" i="4"/>
  <c r="I17" i="4" l="1"/>
  <c r="J17" i="4" s="1"/>
  <c r="L17" i="4" s="1"/>
  <c r="K17" i="4" s="1"/>
  <c r="M17" i="4" s="1"/>
  <c r="I20" i="4"/>
  <c r="J20" i="4" s="1"/>
  <c r="L20" i="4" s="1"/>
  <c r="K20" i="4" s="1"/>
  <c r="M20" i="4" s="1"/>
  <c r="I21" i="4"/>
  <c r="J21" i="4" s="1"/>
  <c r="L21" i="4" s="1"/>
  <c r="K21" i="4" s="1"/>
  <c r="M21" i="4" s="1"/>
  <c r="I23" i="4"/>
  <c r="J23" i="4" s="1"/>
  <c r="L23" i="4" s="1"/>
  <c r="K23" i="4" s="1"/>
  <c r="M23" i="4" s="1"/>
  <c r="I18" i="4"/>
  <c r="J18" i="4" s="1"/>
  <c r="L18" i="4" s="1"/>
  <c r="K18" i="4" s="1"/>
  <c r="M18" i="4" s="1"/>
  <c r="I19" i="4"/>
  <c r="J19" i="4" s="1"/>
  <c r="L19" i="4" s="1"/>
  <c r="K19" i="4" s="1"/>
  <c r="M19" i="4" s="1"/>
  <c r="I22" i="4"/>
  <c r="J22" i="4" s="1"/>
  <c r="L22" i="4" s="1"/>
  <c r="K22" i="4" s="1"/>
  <c r="M22" i="4" s="1"/>
  <c r="I24" i="4"/>
  <c r="J24" i="4" s="1"/>
  <c r="L24" i="4" s="1"/>
  <c r="K24" i="4" s="1"/>
  <c r="M24" i="4" s="1"/>
  <c r="I19" i="2"/>
  <c r="C12" i="4"/>
  <c r="C11" i="4"/>
  <c r="C7" i="4"/>
  <c r="F9" i="4" s="1"/>
  <c r="C10" i="4"/>
  <c r="F8" i="4" s="1"/>
  <c r="C8" i="4"/>
  <c r="F10" i="4" s="1"/>
  <c r="C9" i="4"/>
  <c r="F11" i="4" s="1"/>
  <c r="N24" i="4"/>
  <c r="N21" i="4"/>
  <c r="N19" i="4"/>
  <c r="N17" i="4"/>
  <c r="N23" i="4"/>
  <c r="N22" i="4"/>
  <c r="N20" i="4"/>
  <c r="N18" i="4"/>
  <c r="G25" i="2" l="1"/>
  <c r="F6" i="4"/>
  <c r="D11" i="4"/>
  <c r="F5" i="4"/>
  <c r="G22" i="2"/>
  <c r="D8" i="4"/>
  <c r="D12" i="4"/>
  <c r="D10" i="4"/>
  <c r="D9" i="4"/>
  <c r="D7" i="4"/>
  <c r="G16" i="2"/>
  <c r="G13" i="2"/>
  <c r="G19" i="2"/>
  <c r="G10" i="2"/>
  <c r="G8" i="2"/>
  <c r="G31" i="2"/>
  <c r="H31" i="2" s="1"/>
  <c r="C6" i="4"/>
  <c r="H26" i="2" l="1"/>
  <c r="H27" i="2"/>
  <c r="H25" i="2"/>
  <c r="H24" i="2"/>
  <c r="H22" i="2"/>
  <c r="H23" i="2"/>
  <c r="H21" i="2"/>
  <c r="H19" i="2"/>
  <c r="H20" i="2"/>
  <c r="H17" i="2"/>
  <c r="H18" i="2"/>
  <c r="H16" i="2"/>
  <c r="H15" i="2"/>
  <c r="H13" i="2"/>
  <c r="H14" i="2"/>
  <c r="H12" i="2"/>
  <c r="H10" i="2"/>
  <c r="H11" i="2"/>
  <c r="I7" i="2"/>
  <c r="G7" i="2"/>
  <c r="H9" i="2" s="1"/>
  <c r="D6" i="4"/>
  <c r="F7" i="4"/>
  <c r="G7" i="4" s="1"/>
  <c r="G5" i="4"/>
  <c r="G15" i="4"/>
  <c r="F4" i="4"/>
  <c r="G13" i="4"/>
  <c r="G14" i="4"/>
  <c r="G11" i="4"/>
  <c r="G12" i="4"/>
  <c r="G9" i="4"/>
  <c r="G10" i="4"/>
  <c r="G8" i="4"/>
  <c r="G6" i="4"/>
  <c r="F5" i="1"/>
  <c r="F6" i="1"/>
  <c r="F7" i="1"/>
  <c r="F8" i="1"/>
  <c r="F9" i="1"/>
  <c r="E5" i="1"/>
  <c r="E6" i="1"/>
  <c r="E7" i="1"/>
  <c r="E8" i="1"/>
  <c r="E9" i="1"/>
  <c r="D5" i="1"/>
  <c r="D6" i="1"/>
  <c r="D7" i="1"/>
  <c r="D8" i="1"/>
  <c r="D9" i="1"/>
  <c r="N5" i="4"/>
  <c r="H7" i="2" l="1"/>
  <c r="H8" i="2"/>
  <c r="D3" i="1"/>
  <c r="E3" i="1"/>
  <c r="F3" i="1"/>
  <c r="D4" i="1"/>
  <c r="E4" i="1"/>
  <c r="F4" i="1"/>
  <c r="E2" i="1"/>
  <c r="D2" i="1"/>
  <c r="H16" i="4"/>
  <c r="H5" i="4"/>
  <c r="H14" i="4"/>
  <c r="H13" i="4"/>
  <c r="H12" i="4"/>
  <c r="H11" i="4"/>
  <c r="H7" i="4"/>
  <c r="H6" i="4"/>
  <c r="H15" i="4"/>
  <c r="H10" i="4"/>
  <c r="H8" i="4"/>
  <c r="H9" i="4"/>
  <c r="I9" i="4" l="1"/>
  <c r="J9" i="4" s="1"/>
  <c r="L9" i="4" s="1"/>
  <c r="K9" i="4" s="1"/>
  <c r="I8" i="4"/>
  <c r="J8" i="4" s="1"/>
  <c r="L8" i="4" s="1"/>
  <c r="K8" i="4" s="1"/>
  <c r="I10" i="4"/>
  <c r="J10" i="4" s="1"/>
  <c r="L10" i="4" s="1"/>
  <c r="K10" i="4" s="1"/>
  <c r="I15" i="4"/>
  <c r="J15" i="4" s="1"/>
  <c r="L15" i="4" s="1"/>
  <c r="K15" i="4" s="1"/>
  <c r="M15" i="4" s="1"/>
  <c r="I7" i="4"/>
  <c r="J7" i="4" s="1"/>
  <c r="L7" i="4" s="1"/>
  <c r="K7" i="4" s="1"/>
  <c r="I11" i="4"/>
  <c r="J11" i="4" s="1"/>
  <c r="L11" i="4" s="1"/>
  <c r="K11" i="4" s="1"/>
  <c r="I12" i="4"/>
  <c r="J12" i="4" s="1"/>
  <c r="L12" i="4" s="1"/>
  <c r="K12" i="4" s="1"/>
  <c r="M12" i="4" s="1"/>
  <c r="I13" i="4"/>
  <c r="J13" i="4" s="1"/>
  <c r="L13" i="4" s="1"/>
  <c r="K13" i="4" s="1"/>
  <c r="M13" i="4" s="1"/>
  <c r="I14" i="4"/>
  <c r="J14" i="4" s="1"/>
  <c r="L14" i="4" s="1"/>
  <c r="K14" i="4" s="1"/>
  <c r="M14" i="4" s="1"/>
  <c r="I16" i="4"/>
  <c r="J16" i="4" s="1"/>
  <c r="L16" i="4" s="1"/>
  <c r="K16" i="4" s="1"/>
  <c r="M16" i="4" s="1"/>
  <c r="I5" i="4"/>
  <c r="M7" i="4"/>
  <c r="M9" i="4"/>
  <c r="M8" i="4"/>
  <c r="M10" i="4"/>
  <c r="M11" i="4"/>
  <c r="E7" i="5"/>
  <c r="E12" i="5"/>
  <c r="E23" i="5"/>
  <c r="E28" i="5"/>
  <c r="E39" i="5"/>
  <c r="E44" i="5"/>
  <c r="E55" i="5"/>
  <c r="E60" i="5"/>
  <c r="E71" i="5"/>
  <c r="E76" i="5"/>
  <c r="E87" i="5"/>
  <c r="E92" i="5"/>
  <c r="E103" i="5"/>
  <c r="E108" i="5"/>
  <c r="E119" i="5"/>
  <c r="E124" i="5"/>
  <c r="E135" i="5"/>
  <c r="E140" i="5"/>
  <c r="E151" i="5"/>
  <c r="E156" i="5"/>
  <c r="E167" i="5"/>
  <c r="E172" i="5"/>
  <c r="E183" i="5"/>
  <c r="E188" i="5"/>
  <c r="E199" i="5"/>
  <c r="E204" i="5"/>
  <c r="E215" i="5"/>
  <c r="E220" i="5"/>
  <c r="E231" i="5"/>
  <c r="E236" i="5"/>
  <c r="E247" i="5"/>
  <c r="E252" i="5"/>
  <c r="E263" i="5"/>
  <c r="E268" i="5"/>
  <c r="E279" i="5"/>
  <c r="E284" i="5"/>
  <c r="E295" i="5"/>
  <c r="E300" i="5"/>
  <c r="E311" i="5"/>
  <c r="E316" i="5"/>
  <c r="E327" i="5"/>
  <c r="E332" i="5"/>
  <c r="E343" i="5"/>
  <c r="E347" i="5"/>
  <c r="E351" i="5"/>
  <c r="E355" i="5"/>
  <c r="E359" i="5"/>
  <c r="E363" i="5"/>
  <c r="E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2" i="5"/>
  <c r="B6" i="5"/>
  <c r="C6" i="5"/>
  <c r="D6" i="5"/>
  <c r="E6" i="5" s="1"/>
  <c r="B7" i="5"/>
  <c r="C7" i="5"/>
  <c r="D7" i="5"/>
  <c r="B8" i="5"/>
  <c r="C8" i="5"/>
  <c r="D8" i="5"/>
  <c r="E8" i="5" s="1"/>
  <c r="B9" i="5"/>
  <c r="C9" i="5"/>
  <c r="D9" i="5"/>
  <c r="E9" i="5" s="1"/>
  <c r="B10" i="5"/>
  <c r="C10" i="5"/>
  <c r="D10" i="5"/>
  <c r="E10" i="5" s="1"/>
  <c r="B11" i="5"/>
  <c r="C11" i="5"/>
  <c r="D11" i="5"/>
  <c r="E11" i="5" s="1"/>
  <c r="B12" i="5"/>
  <c r="C12" i="5"/>
  <c r="D12" i="5"/>
  <c r="B13" i="5"/>
  <c r="C13" i="5"/>
  <c r="D13" i="5"/>
  <c r="E13" i="5" s="1"/>
  <c r="B14" i="5"/>
  <c r="C14" i="5"/>
  <c r="D14" i="5"/>
  <c r="E14" i="5" s="1"/>
  <c r="B15" i="5"/>
  <c r="C15" i="5"/>
  <c r="D15" i="5"/>
  <c r="E15" i="5" s="1"/>
  <c r="B16" i="5"/>
  <c r="C16" i="5"/>
  <c r="D16" i="5"/>
  <c r="E16" i="5" s="1"/>
  <c r="B17" i="5"/>
  <c r="C17" i="5"/>
  <c r="D17" i="5"/>
  <c r="E17" i="5" s="1"/>
  <c r="B18" i="5"/>
  <c r="C18" i="5"/>
  <c r="D18" i="5"/>
  <c r="E18" i="5" s="1"/>
  <c r="B19" i="5"/>
  <c r="C19" i="5"/>
  <c r="D19" i="5"/>
  <c r="E19" i="5" s="1"/>
  <c r="B20" i="5"/>
  <c r="C20" i="5"/>
  <c r="D20" i="5"/>
  <c r="E20" i="5" s="1"/>
  <c r="B21" i="5"/>
  <c r="C21" i="5"/>
  <c r="D21" i="5"/>
  <c r="E21" i="5" s="1"/>
  <c r="B22" i="5"/>
  <c r="C22" i="5"/>
  <c r="D22" i="5"/>
  <c r="E22" i="5" s="1"/>
  <c r="B23" i="5"/>
  <c r="C23" i="5"/>
  <c r="D23" i="5"/>
  <c r="B24" i="5"/>
  <c r="C24" i="5"/>
  <c r="D24" i="5"/>
  <c r="E24" i="5" s="1"/>
  <c r="B25" i="5"/>
  <c r="C25" i="5"/>
  <c r="D25" i="5"/>
  <c r="E25" i="5" s="1"/>
  <c r="B26" i="5"/>
  <c r="C26" i="5"/>
  <c r="D26" i="5"/>
  <c r="E26" i="5" s="1"/>
  <c r="B27" i="5"/>
  <c r="C27" i="5"/>
  <c r="D27" i="5"/>
  <c r="E27" i="5" s="1"/>
  <c r="B28" i="5"/>
  <c r="C28" i="5"/>
  <c r="D28" i="5"/>
  <c r="B29" i="5"/>
  <c r="C29" i="5"/>
  <c r="D29" i="5"/>
  <c r="E29" i="5" s="1"/>
  <c r="B30" i="5"/>
  <c r="C30" i="5"/>
  <c r="D30" i="5"/>
  <c r="E30" i="5" s="1"/>
  <c r="B31" i="5"/>
  <c r="C31" i="5"/>
  <c r="D31" i="5"/>
  <c r="E31" i="5" s="1"/>
  <c r="B32" i="5"/>
  <c r="C32" i="5"/>
  <c r="D32" i="5"/>
  <c r="E32" i="5" s="1"/>
  <c r="B33" i="5"/>
  <c r="C33" i="5"/>
  <c r="D33" i="5"/>
  <c r="E33" i="5" s="1"/>
  <c r="B34" i="5"/>
  <c r="C34" i="5"/>
  <c r="D34" i="5"/>
  <c r="E34" i="5" s="1"/>
  <c r="B35" i="5"/>
  <c r="C35" i="5"/>
  <c r="D35" i="5"/>
  <c r="E35" i="5" s="1"/>
  <c r="B36" i="5"/>
  <c r="C36" i="5"/>
  <c r="D36" i="5"/>
  <c r="E36" i="5" s="1"/>
  <c r="B37" i="5"/>
  <c r="C37" i="5"/>
  <c r="D37" i="5"/>
  <c r="E37" i="5" s="1"/>
  <c r="B38" i="5"/>
  <c r="C38" i="5"/>
  <c r="D38" i="5"/>
  <c r="E38" i="5" s="1"/>
  <c r="B39" i="5"/>
  <c r="C39" i="5"/>
  <c r="D39" i="5"/>
  <c r="B40" i="5"/>
  <c r="C40" i="5"/>
  <c r="D40" i="5"/>
  <c r="E40" i="5" s="1"/>
  <c r="B41" i="5"/>
  <c r="C41" i="5"/>
  <c r="D41" i="5"/>
  <c r="E41" i="5" s="1"/>
  <c r="B42" i="5"/>
  <c r="C42" i="5"/>
  <c r="D42" i="5"/>
  <c r="E42" i="5" s="1"/>
  <c r="B43" i="5"/>
  <c r="C43" i="5"/>
  <c r="D43" i="5"/>
  <c r="E43" i="5" s="1"/>
  <c r="B44" i="5"/>
  <c r="C44" i="5"/>
  <c r="D44" i="5"/>
  <c r="B45" i="5"/>
  <c r="C45" i="5"/>
  <c r="D45" i="5"/>
  <c r="E45" i="5" s="1"/>
  <c r="B46" i="5"/>
  <c r="C46" i="5"/>
  <c r="D46" i="5"/>
  <c r="E46" i="5" s="1"/>
  <c r="B47" i="5"/>
  <c r="C47" i="5"/>
  <c r="D47" i="5"/>
  <c r="E47" i="5" s="1"/>
  <c r="B48" i="5"/>
  <c r="C48" i="5"/>
  <c r="D48" i="5"/>
  <c r="E48" i="5" s="1"/>
  <c r="B49" i="5"/>
  <c r="C49" i="5"/>
  <c r="D49" i="5"/>
  <c r="E49" i="5" s="1"/>
  <c r="B50" i="5"/>
  <c r="C50" i="5"/>
  <c r="D50" i="5"/>
  <c r="E50" i="5" s="1"/>
  <c r="B51" i="5"/>
  <c r="C51" i="5"/>
  <c r="D51" i="5"/>
  <c r="E51" i="5" s="1"/>
  <c r="B52" i="5"/>
  <c r="C52" i="5"/>
  <c r="D52" i="5"/>
  <c r="E52" i="5" s="1"/>
  <c r="B53" i="5"/>
  <c r="C53" i="5"/>
  <c r="D53" i="5"/>
  <c r="E53" i="5" s="1"/>
  <c r="B54" i="5"/>
  <c r="C54" i="5"/>
  <c r="D54" i="5"/>
  <c r="E54" i="5" s="1"/>
  <c r="B55" i="5"/>
  <c r="C55" i="5"/>
  <c r="D55" i="5"/>
  <c r="B56" i="5"/>
  <c r="C56" i="5"/>
  <c r="D56" i="5"/>
  <c r="E56" i="5" s="1"/>
  <c r="B57" i="5"/>
  <c r="C57" i="5"/>
  <c r="D57" i="5"/>
  <c r="E57" i="5" s="1"/>
  <c r="B58" i="5"/>
  <c r="C58" i="5"/>
  <c r="D58" i="5"/>
  <c r="E58" i="5" s="1"/>
  <c r="B59" i="5"/>
  <c r="C59" i="5"/>
  <c r="D59" i="5"/>
  <c r="E59" i="5" s="1"/>
  <c r="B60" i="5"/>
  <c r="C60" i="5"/>
  <c r="D60" i="5"/>
  <c r="B61" i="5"/>
  <c r="C61" i="5"/>
  <c r="D61" i="5"/>
  <c r="E61" i="5" s="1"/>
  <c r="B62" i="5"/>
  <c r="C62" i="5"/>
  <c r="D62" i="5"/>
  <c r="E62" i="5" s="1"/>
  <c r="B63" i="5"/>
  <c r="C63" i="5"/>
  <c r="D63" i="5"/>
  <c r="E63" i="5" s="1"/>
  <c r="B64" i="5"/>
  <c r="C64" i="5"/>
  <c r="D64" i="5"/>
  <c r="E64" i="5" s="1"/>
  <c r="B65" i="5"/>
  <c r="C65" i="5"/>
  <c r="D65" i="5"/>
  <c r="E65" i="5" s="1"/>
  <c r="B66" i="5"/>
  <c r="C66" i="5"/>
  <c r="D66" i="5"/>
  <c r="E66" i="5" s="1"/>
  <c r="B67" i="5"/>
  <c r="C67" i="5"/>
  <c r="D67" i="5"/>
  <c r="E67" i="5" s="1"/>
  <c r="B68" i="5"/>
  <c r="C68" i="5"/>
  <c r="D68" i="5"/>
  <c r="E68" i="5" s="1"/>
  <c r="B69" i="5"/>
  <c r="C69" i="5"/>
  <c r="D69" i="5"/>
  <c r="E69" i="5" s="1"/>
  <c r="B70" i="5"/>
  <c r="C70" i="5"/>
  <c r="D70" i="5"/>
  <c r="E70" i="5" s="1"/>
  <c r="B71" i="5"/>
  <c r="C71" i="5"/>
  <c r="D71" i="5"/>
  <c r="B72" i="5"/>
  <c r="C72" i="5"/>
  <c r="D72" i="5"/>
  <c r="E72" i="5" s="1"/>
  <c r="B73" i="5"/>
  <c r="C73" i="5"/>
  <c r="D73" i="5"/>
  <c r="E73" i="5" s="1"/>
  <c r="B74" i="5"/>
  <c r="C74" i="5"/>
  <c r="D74" i="5"/>
  <c r="E74" i="5" s="1"/>
  <c r="B75" i="5"/>
  <c r="C75" i="5"/>
  <c r="D75" i="5"/>
  <c r="E75" i="5" s="1"/>
  <c r="B76" i="5"/>
  <c r="C76" i="5"/>
  <c r="D76" i="5"/>
  <c r="B77" i="5"/>
  <c r="C77" i="5"/>
  <c r="D77" i="5"/>
  <c r="E77" i="5" s="1"/>
  <c r="B78" i="5"/>
  <c r="C78" i="5"/>
  <c r="D78" i="5"/>
  <c r="E78" i="5" s="1"/>
  <c r="B79" i="5"/>
  <c r="C79" i="5"/>
  <c r="D79" i="5"/>
  <c r="E79" i="5" s="1"/>
  <c r="B80" i="5"/>
  <c r="C80" i="5"/>
  <c r="D80" i="5"/>
  <c r="E80" i="5" s="1"/>
  <c r="B81" i="5"/>
  <c r="C81" i="5"/>
  <c r="D81" i="5"/>
  <c r="E81" i="5" s="1"/>
  <c r="B82" i="5"/>
  <c r="C82" i="5"/>
  <c r="D82" i="5"/>
  <c r="E82" i="5" s="1"/>
  <c r="B83" i="5"/>
  <c r="C83" i="5"/>
  <c r="D83" i="5"/>
  <c r="E83" i="5" s="1"/>
  <c r="B84" i="5"/>
  <c r="C84" i="5"/>
  <c r="D84" i="5"/>
  <c r="E84" i="5" s="1"/>
  <c r="B85" i="5"/>
  <c r="C85" i="5"/>
  <c r="D85" i="5"/>
  <c r="E85" i="5" s="1"/>
  <c r="B86" i="5"/>
  <c r="C86" i="5"/>
  <c r="D86" i="5"/>
  <c r="E86" i="5" s="1"/>
  <c r="B87" i="5"/>
  <c r="C87" i="5"/>
  <c r="D87" i="5"/>
  <c r="B88" i="5"/>
  <c r="C88" i="5"/>
  <c r="D88" i="5"/>
  <c r="E88" i="5" s="1"/>
  <c r="B89" i="5"/>
  <c r="C89" i="5"/>
  <c r="D89" i="5"/>
  <c r="E89" i="5" s="1"/>
  <c r="B90" i="5"/>
  <c r="C90" i="5"/>
  <c r="D90" i="5"/>
  <c r="E90" i="5" s="1"/>
  <c r="B91" i="5"/>
  <c r="C91" i="5"/>
  <c r="D91" i="5"/>
  <c r="E91" i="5" s="1"/>
  <c r="B92" i="5"/>
  <c r="C92" i="5"/>
  <c r="D92" i="5"/>
  <c r="B93" i="5"/>
  <c r="C93" i="5"/>
  <c r="D93" i="5"/>
  <c r="E93" i="5" s="1"/>
  <c r="B94" i="5"/>
  <c r="C94" i="5"/>
  <c r="D94" i="5"/>
  <c r="E94" i="5" s="1"/>
  <c r="B95" i="5"/>
  <c r="C95" i="5"/>
  <c r="D95" i="5"/>
  <c r="E95" i="5" s="1"/>
  <c r="B96" i="5"/>
  <c r="C96" i="5"/>
  <c r="D96" i="5"/>
  <c r="E96" i="5" s="1"/>
  <c r="B97" i="5"/>
  <c r="C97" i="5"/>
  <c r="D97" i="5"/>
  <c r="E97" i="5" s="1"/>
  <c r="B98" i="5"/>
  <c r="C98" i="5"/>
  <c r="D98" i="5"/>
  <c r="E98" i="5" s="1"/>
  <c r="B99" i="5"/>
  <c r="C99" i="5"/>
  <c r="D99" i="5"/>
  <c r="E99" i="5" s="1"/>
  <c r="B100" i="5"/>
  <c r="C100" i="5"/>
  <c r="D100" i="5"/>
  <c r="E100" i="5" s="1"/>
  <c r="B101" i="5"/>
  <c r="C101" i="5"/>
  <c r="D101" i="5"/>
  <c r="E101" i="5" s="1"/>
  <c r="B102" i="5"/>
  <c r="C102" i="5"/>
  <c r="D102" i="5"/>
  <c r="E102" i="5" s="1"/>
  <c r="B103" i="5"/>
  <c r="C103" i="5"/>
  <c r="D103" i="5"/>
  <c r="B104" i="5"/>
  <c r="C104" i="5"/>
  <c r="D104" i="5"/>
  <c r="E104" i="5" s="1"/>
  <c r="B105" i="5"/>
  <c r="C105" i="5"/>
  <c r="D105" i="5"/>
  <c r="E105" i="5" s="1"/>
  <c r="B106" i="5"/>
  <c r="C106" i="5"/>
  <c r="D106" i="5"/>
  <c r="E106" i="5" s="1"/>
  <c r="B107" i="5"/>
  <c r="C107" i="5"/>
  <c r="D107" i="5"/>
  <c r="E107" i="5" s="1"/>
  <c r="B108" i="5"/>
  <c r="C108" i="5"/>
  <c r="D108" i="5"/>
  <c r="B109" i="5"/>
  <c r="C109" i="5"/>
  <c r="D109" i="5"/>
  <c r="E109" i="5" s="1"/>
  <c r="B110" i="5"/>
  <c r="C110" i="5"/>
  <c r="D110" i="5"/>
  <c r="E110" i="5" s="1"/>
  <c r="B111" i="5"/>
  <c r="C111" i="5"/>
  <c r="D111" i="5"/>
  <c r="E111" i="5" s="1"/>
  <c r="B112" i="5"/>
  <c r="C112" i="5"/>
  <c r="D112" i="5"/>
  <c r="E112" i="5" s="1"/>
  <c r="B113" i="5"/>
  <c r="C113" i="5"/>
  <c r="D113" i="5"/>
  <c r="E113" i="5" s="1"/>
  <c r="B114" i="5"/>
  <c r="C114" i="5"/>
  <c r="D114" i="5"/>
  <c r="E114" i="5" s="1"/>
  <c r="B115" i="5"/>
  <c r="C115" i="5"/>
  <c r="D115" i="5"/>
  <c r="E115" i="5" s="1"/>
  <c r="B116" i="5"/>
  <c r="C116" i="5"/>
  <c r="D116" i="5"/>
  <c r="E116" i="5" s="1"/>
  <c r="B117" i="5"/>
  <c r="C117" i="5"/>
  <c r="D117" i="5"/>
  <c r="E117" i="5" s="1"/>
  <c r="B118" i="5"/>
  <c r="C118" i="5"/>
  <c r="D118" i="5"/>
  <c r="E118" i="5" s="1"/>
  <c r="B119" i="5"/>
  <c r="C119" i="5"/>
  <c r="D119" i="5"/>
  <c r="B120" i="5"/>
  <c r="C120" i="5"/>
  <c r="D120" i="5"/>
  <c r="E120" i="5" s="1"/>
  <c r="B121" i="5"/>
  <c r="C121" i="5"/>
  <c r="D121" i="5"/>
  <c r="E121" i="5" s="1"/>
  <c r="B122" i="5"/>
  <c r="C122" i="5"/>
  <c r="D122" i="5"/>
  <c r="E122" i="5" s="1"/>
  <c r="B123" i="5"/>
  <c r="C123" i="5"/>
  <c r="D123" i="5"/>
  <c r="E123" i="5" s="1"/>
  <c r="B124" i="5"/>
  <c r="C124" i="5"/>
  <c r="D124" i="5"/>
  <c r="B125" i="5"/>
  <c r="C125" i="5"/>
  <c r="D125" i="5"/>
  <c r="E125" i="5" s="1"/>
  <c r="B126" i="5"/>
  <c r="C126" i="5"/>
  <c r="D126" i="5"/>
  <c r="E126" i="5" s="1"/>
  <c r="B127" i="5"/>
  <c r="C127" i="5"/>
  <c r="D127" i="5"/>
  <c r="E127" i="5" s="1"/>
  <c r="B128" i="5"/>
  <c r="C128" i="5"/>
  <c r="D128" i="5"/>
  <c r="E128" i="5" s="1"/>
  <c r="B129" i="5"/>
  <c r="C129" i="5"/>
  <c r="D129" i="5"/>
  <c r="E129" i="5" s="1"/>
  <c r="B130" i="5"/>
  <c r="C130" i="5"/>
  <c r="D130" i="5"/>
  <c r="E130" i="5" s="1"/>
  <c r="B131" i="5"/>
  <c r="C131" i="5"/>
  <c r="D131" i="5"/>
  <c r="E131" i="5" s="1"/>
  <c r="B132" i="5"/>
  <c r="C132" i="5"/>
  <c r="D132" i="5"/>
  <c r="E132" i="5" s="1"/>
  <c r="B133" i="5"/>
  <c r="C133" i="5"/>
  <c r="D133" i="5"/>
  <c r="E133" i="5" s="1"/>
  <c r="B134" i="5"/>
  <c r="C134" i="5"/>
  <c r="D134" i="5"/>
  <c r="E134" i="5" s="1"/>
  <c r="B135" i="5"/>
  <c r="C135" i="5"/>
  <c r="D135" i="5"/>
  <c r="B136" i="5"/>
  <c r="C136" i="5"/>
  <c r="D136" i="5"/>
  <c r="E136" i="5" s="1"/>
  <c r="B137" i="5"/>
  <c r="C137" i="5"/>
  <c r="D137" i="5"/>
  <c r="E137" i="5" s="1"/>
  <c r="B138" i="5"/>
  <c r="C138" i="5"/>
  <c r="D138" i="5"/>
  <c r="E138" i="5" s="1"/>
  <c r="B139" i="5"/>
  <c r="C139" i="5"/>
  <c r="D139" i="5"/>
  <c r="E139" i="5" s="1"/>
  <c r="B140" i="5"/>
  <c r="C140" i="5"/>
  <c r="D140" i="5"/>
  <c r="B141" i="5"/>
  <c r="C141" i="5"/>
  <c r="D141" i="5"/>
  <c r="E141" i="5" s="1"/>
  <c r="B142" i="5"/>
  <c r="C142" i="5"/>
  <c r="D142" i="5"/>
  <c r="E142" i="5" s="1"/>
  <c r="B143" i="5"/>
  <c r="C143" i="5"/>
  <c r="D143" i="5"/>
  <c r="E143" i="5" s="1"/>
  <c r="B144" i="5"/>
  <c r="C144" i="5"/>
  <c r="D144" i="5"/>
  <c r="E144" i="5" s="1"/>
  <c r="B145" i="5"/>
  <c r="C145" i="5"/>
  <c r="D145" i="5"/>
  <c r="E145" i="5" s="1"/>
  <c r="B146" i="5"/>
  <c r="C146" i="5"/>
  <c r="D146" i="5"/>
  <c r="E146" i="5" s="1"/>
  <c r="B147" i="5"/>
  <c r="C147" i="5"/>
  <c r="D147" i="5"/>
  <c r="E147" i="5" s="1"/>
  <c r="B148" i="5"/>
  <c r="C148" i="5"/>
  <c r="D148" i="5"/>
  <c r="E148" i="5" s="1"/>
  <c r="B149" i="5"/>
  <c r="C149" i="5"/>
  <c r="D149" i="5"/>
  <c r="E149" i="5" s="1"/>
  <c r="B150" i="5"/>
  <c r="C150" i="5"/>
  <c r="D150" i="5"/>
  <c r="E150" i="5" s="1"/>
  <c r="B151" i="5"/>
  <c r="C151" i="5"/>
  <c r="D151" i="5"/>
  <c r="B152" i="5"/>
  <c r="C152" i="5"/>
  <c r="D152" i="5"/>
  <c r="E152" i="5" s="1"/>
  <c r="B153" i="5"/>
  <c r="C153" i="5"/>
  <c r="D153" i="5"/>
  <c r="E153" i="5" s="1"/>
  <c r="B154" i="5"/>
  <c r="C154" i="5"/>
  <c r="D154" i="5"/>
  <c r="E154" i="5" s="1"/>
  <c r="B155" i="5"/>
  <c r="C155" i="5"/>
  <c r="D155" i="5"/>
  <c r="E155" i="5" s="1"/>
  <c r="B156" i="5"/>
  <c r="C156" i="5"/>
  <c r="D156" i="5"/>
  <c r="B157" i="5"/>
  <c r="C157" i="5"/>
  <c r="D157" i="5"/>
  <c r="E157" i="5" s="1"/>
  <c r="B158" i="5"/>
  <c r="C158" i="5"/>
  <c r="D158" i="5"/>
  <c r="E158" i="5" s="1"/>
  <c r="B159" i="5"/>
  <c r="C159" i="5"/>
  <c r="D159" i="5"/>
  <c r="E159" i="5" s="1"/>
  <c r="B160" i="5"/>
  <c r="C160" i="5"/>
  <c r="D160" i="5"/>
  <c r="E160" i="5" s="1"/>
  <c r="B161" i="5"/>
  <c r="C161" i="5"/>
  <c r="D161" i="5"/>
  <c r="E161" i="5" s="1"/>
  <c r="B162" i="5"/>
  <c r="C162" i="5"/>
  <c r="D162" i="5"/>
  <c r="E162" i="5" s="1"/>
  <c r="B163" i="5"/>
  <c r="C163" i="5"/>
  <c r="D163" i="5"/>
  <c r="E163" i="5" s="1"/>
  <c r="B164" i="5"/>
  <c r="C164" i="5"/>
  <c r="D164" i="5"/>
  <c r="E164" i="5" s="1"/>
  <c r="B165" i="5"/>
  <c r="C165" i="5"/>
  <c r="D165" i="5"/>
  <c r="E165" i="5" s="1"/>
  <c r="B166" i="5"/>
  <c r="C166" i="5"/>
  <c r="D166" i="5"/>
  <c r="E166" i="5" s="1"/>
  <c r="B167" i="5"/>
  <c r="C167" i="5"/>
  <c r="D167" i="5"/>
  <c r="B168" i="5"/>
  <c r="C168" i="5"/>
  <c r="D168" i="5"/>
  <c r="E168" i="5" s="1"/>
  <c r="B169" i="5"/>
  <c r="C169" i="5"/>
  <c r="D169" i="5"/>
  <c r="E169" i="5" s="1"/>
  <c r="B170" i="5"/>
  <c r="C170" i="5"/>
  <c r="D170" i="5"/>
  <c r="E170" i="5" s="1"/>
  <c r="B171" i="5"/>
  <c r="C171" i="5"/>
  <c r="D171" i="5"/>
  <c r="E171" i="5" s="1"/>
  <c r="B172" i="5"/>
  <c r="C172" i="5"/>
  <c r="D172" i="5"/>
  <c r="B173" i="5"/>
  <c r="C173" i="5"/>
  <c r="D173" i="5"/>
  <c r="E173" i="5" s="1"/>
  <c r="B174" i="5"/>
  <c r="C174" i="5"/>
  <c r="D174" i="5"/>
  <c r="E174" i="5" s="1"/>
  <c r="B175" i="5"/>
  <c r="C175" i="5"/>
  <c r="D175" i="5"/>
  <c r="E175" i="5" s="1"/>
  <c r="B176" i="5"/>
  <c r="C176" i="5"/>
  <c r="D176" i="5"/>
  <c r="E176" i="5" s="1"/>
  <c r="B177" i="5"/>
  <c r="C177" i="5"/>
  <c r="D177" i="5"/>
  <c r="E177" i="5" s="1"/>
  <c r="B178" i="5"/>
  <c r="C178" i="5"/>
  <c r="D178" i="5"/>
  <c r="E178" i="5" s="1"/>
  <c r="B179" i="5"/>
  <c r="C179" i="5"/>
  <c r="D179" i="5"/>
  <c r="E179" i="5" s="1"/>
  <c r="B180" i="5"/>
  <c r="C180" i="5"/>
  <c r="D180" i="5"/>
  <c r="E180" i="5" s="1"/>
  <c r="B181" i="5"/>
  <c r="C181" i="5"/>
  <c r="D181" i="5"/>
  <c r="E181" i="5" s="1"/>
  <c r="B182" i="5"/>
  <c r="C182" i="5"/>
  <c r="D182" i="5"/>
  <c r="E182" i="5" s="1"/>
  <c r="B183" i="5"/>
  <c r="C183" i="5"/>
  <c r="D183" i="5"/>
  <c r="B184" i="5"/>
  <c r="C184" i="5"/>
  <c r="D184" i="5"/>
  <c r="E184" i="5" s="1"/>
  <c r="B185" i="5"/>
  <c r="C185" i="5"/>
  <c r="D185" i="5"/>
  <c r="E185" i="5" s="1"/>
  <c r="B186" i="5"/>
  <c r="C186" i="5"/>
  <c r="D186" i="5"/>
  <c r="E186" i="5" s="1"/>
  <c r="B187" i="5"/>
  <c r="C187" i="5"/>
  <c r="D187" i="5"/>
  <c r="E187" i="5" s="1"/>
  <c r="B188" i="5"/>
  <c r="C188" i="5"/>
  <c r="D188" i="5"/>
  <c r="B189" i="5"/>
  <c r="C189" i="5"/>
  <c r="D189" i="5"/>
  <c r="E189" i="5" s="1"/>
  <c r="B190" i="5"/>
  <c r="C190" i="5"/>
  <c r="D190" i="5"/>
  <c r="E190" i="5" s="1"/>
  <c r="B191" i="5"/>
  <c r="C191" i="5"/>
  <c r="D191" i="5"/>
  <c r="E191" i="5" s="1"/>
  <c r="B192" i="5"/>
  <c r="C192" i="5"/>
  <c r="D192" i="5"/>
  <c r="E192" i="5" s="1"/>
  <c r="B193" i="5"/>
  <c r="C193" i="5"/>
  <c r="D193" i="5"/>
  <c r="E193" i="5" s="1"/>
  <c r="B194" i="5"/>
  <c r="C194" i="5"/>
  <c r="D194" i="5"/>
  <c r="E194" i="5" s="1"/>
  <c r="B195" i="5"/>
  <c r="C195" i="5"/>
  <c r="D195" i="5"/>
  <c r="E195" i="5" s="1"/>
  <c r="B196" i="5"/>
  <c r="C196" i="5"/>
  <c r="D196" i="5"/>
  <c r="E196" i="5" s="1"/>
  <c r="B197" i="5"/>
  <c r="C197" i="5"/>
  <c r="D197" i="5"/>
  <c r="E197" i="5" s="1"/>
  <c r="B198" i="5"/>
  <c r="C198" i="5"/>
  <c r="D198" i="5"/>
  <c r="E198" i="5" s="1"/>
  <c r="B199" i="5"/>
  <c r="C199" i="5"/>
  <c r="D199" i="5"/>
  <c r="B200" i="5"/>
  <c r="C200" i="5"/>
  <c r="D200" i="5"/>
  <c r="E200" i="5" s="1"/>
  <c r="B201" i="5"/>
  <c r="C201" i="5"/>
  <c r="D201" i="5"/>
  <c r="E201" i="5" s="1"/>
  <c r="B202" i="5"/>
  <c r="C202" i="5"/>
  <c r="D202" i="5"/>
  <c r="E202" i="5" s="1"/>
  <c r="B203" i="5"/>
  <c r="C203" i="5"/>
  <c r="D203" i="5"/>
  <c r="E203" i="5" s="1"/>
  <c r="B204" i="5"/>
  <c r="C204" i="5"/>
  <c r="D204" i="5"/>
  <c r="B205" i="5"/>
  <c r="C205" i="5"/>
  <c r="D205" i="5"/>
  <c r="E205" i="5" s="1"/>
  <c r="B206" i="5"/>
  <c r="C206" i="5"/>
  <c r="D206" i="5"/>
  <c r="E206" i="5" s="1"/>
  <c r="B207" i="5"/>
  <c r="C207" i="5"/>
  <c r="D207" i="5"/>
  <c r="E207" i="5" s="1"/>
  <c r="B208" i="5"/>
  <c r="C208" i="5"/>
  <c r="D208" i="5"/>
  <c r="E208" i="5" s="1"/>
  <c r="B209" i="5"/>
  <c r="C209" i="5"/>
  <c r="D209" i="5"/>
  <c r="E209" i="5" s="1"/>
  <c r="B210" i="5"/>
  <c r="C210" i="5"/>
  <c r="D210" i="5"/>
  <c r="E210" i="5" s="1"/>
  <c r="B211" i="5"/>
  <c r="C211" i="5"/>
  <c r="D211" i="5"/>
  <c r="E211" i="5" s="1"/>
  <c r="B212" i="5"/>
  <c r="C212" i="5"/>
  <c r="D212" i="5"/>
  <c r="E212" i="5" s="1"/>
  <c r="B213" i="5"/>
  <c r="C213" i="5"/>
  <c r="D213" i="5"/>
  <c r="E213" i="5" s="1"/>
  <c r="B214" i="5"/>
  <c r="C214" i="5"/>
  <c r="D214" i="5"/>
  <c r="E214" i="5" s="1"/>
  <c r="B215" i="5"/>
  <c r="C215" i="5"/>
  <c r="D215" i="5"/>
  <c r="B216" i="5"/>
  <c r="C216" i="5"/>
  <c r="D216" i="5"/>
  <c r="E216" i="5" s="1"/>
  <c r="B217" i="5"/>
  <c r="C217" i="5"/>
  <c r="D217" i="5"/>
  <c r="E217" i="5" s="1"/>
  <c r="B218" i="5"/>
  <c r="C218" i="5"/>
  <c r="D218" i="5"/>
  <c r="E218" i="5" s="1"/>
  <c r="B219" i="5"/>
  <c r="C219" i="5"/>
  <c r="D219" i="5"/>
  <c r="E219" i="5" s="1"/>
  <c r="B220" i="5"/>
  <c r="C220" i="5"/>
  <c r="D220" i="5"/>
  <c r="B221" i="5"/>
  <c r="C221" i="5"/>
  <c r="D221" i="5"/>
  <c r="E221" i="5" s="1"/>
  <c r="B222" i="5"/>
  <c r="C222" i="5"/>
  <c r="D222" i="5"/>
  <c r="E222" i="5" s="1"/>
  <c r="B223" i="5"/>
  <c r="C223" i="5"/>
  <c r="D223" i="5"/>
  <c r="E223" i="5" s="1"/>
  <c r="B224" i="5"/>
  <c r="C224" i="5"/>
  <c r="D224" i="5"/>
  <c r="E224" i="5" s="1"/>
  <c r="B225" i="5"/>
  <c r="C225" i="5"/>
  <c r="D225" i="5"/>
  <c r="E225" i="5" s="1"/>
  <c r="B226" i="5"/>
  <c r="C226" i="5"/>
  <c r="D226" i="5"/>
  <c r="E226" i="5" s="1"/>
  <c r="B227" i="5"/>
  <c r="C227" i="5"/>
  <c r="D227" i="5"/>
  <c r="E227" i="5" s="1"/>
  <c r="B228" i="5"/>
  <c r="C228" i="5"/>
  <c r="D228" i="5"/>
  <c r="E228" i="5" s="1"/>
  <c r="B229" i="5"/>
  <c r="C229" i="5"/>
  <c r="D229" i="5"/>
  <c r="E229" i="5" s="1"/>
  <c r="B230" i="5"/>
  <c r="C230" i="5"/>
  <c r="D230" i="5"/>
  <c r="E230" i="5" s="1"/>
  <c r="B231" i="5"/>
  <c r="C231" i="5"/>
  <c r="D231" i="5"/>
  <c r="B232" i="5"/>
  <c r="C232" i="5"/>
  <c r="D232" i="5"/>
  <c r="E232" i="5" s="1"/>
  <c r="B233" i="5"/>
  <c r="C233" i="5"/>
  <c r="D233" i="5"/>
  <c r="E233" i="5" s="1"/>
  <c r="B234" i="5"/>
  <c r="C234" i="5"/>
  <c r="D234" i="5"/>
  <c r="E234" i="5" s="1"/>
  <c r="B235" i="5"/>
  <c r="C235" i="5"/>
  <c r="D235" i="5"/>
  <c r="E235" i="5" s="1"/>
  <c r="B236" i="5"/>
  <c r="C236" i="5"/>
  <c r="D236" i="5"/>
  <c r="B237" i="5"/>
  <c r="C237" i="5"/>
  <c r="D237" i="5"/>
  <c r="E237" i="5" s="1"/>
  <c r="B238" i="5"/>
  <c r="C238" i="5"/>
  <c r="D238" i="5"/>
  <c r="E238" i="5" s="1"/>
  <c r="B239" i="5"/>
  <c r="C239" i="5"/>
  <c r="D239" i="5"/>
  <c r="E239" i="5" s="1"/>
  <c r="B240" i="5"/>
  <c r="C240" i="5"/>
  <c r="D240" i="5"/>
  <c r="E240" i="5" s="1"/>
  <c r="B241" i="5"/>
  <c r="C241" i="5"/>
  <c r="D241" i="5"/>
  <c r="E241" i="5" s="1"/>
  <c r="B242" i="5"/>
  <c r="C242" i="5"/>
  <c r="D242" i="5"/>
  <c r="E242" i="5" s="1"/>
  <c r="B243" i="5"/>
  <c r="C243" i="5"/>
  <c r="D243" i="5"/>
  <c r="E243" i="5" s="1"/>
  <c r="B244" i="5"/>
  <c r="C244" i="5"/>
  <c r="D244" i="5"/>
  <c r="E244" i="5" s="1"/>
  <c r="B245" i="5"/>
  <c r="C245" i="5"/>
  <c r="D245" i="5"/>
  <c r="E245" i="5" s="1"/>
  <c r="B246" i="5"/>
  <c r="C246" i="5"/>
  <c r="D246" i="5"/>
  <c r="E246" i="5" s="1"/>
  <c r="B247" i="5"/>
  <c r="C247" i="5"/>
  <c r="D247" i="5"/>
  <c r="B248" i="5"/>
  <c r="C248" i="5"/>
  <c r="D248" i="5"/>
  <c r="E248" i="5" s="1"/>
  <c r="B249" i="5"/>
  <c r="C249" i="5"/>
  <c r="D249" i="5"/>
  <c r="E249" i="5" s="1"/>
  <c r="B250" i="5"/>
  <c r="C250" i="5"/>
  <c r="D250" i="5"/>
  <c r="E250" i="5" s="1"/>
  <c r="B251" i="5"/>
  <c r="C251" i="5"/>
  <c r="D251" i="5"/>
  <c r="E251" i="5" s="1"/>
  <c r="B252" i="5"/>
  <c r="C252" i="5"/>
  <c r="D252" i="5"/>
  <c r="B253" i="5"/>
  <c r="C253" i="5"/>
  <c r="D253" i="5"/>
  <c r="E253" i="5" s="1"/>
  <c r="B254" i="5"/>
  <c r="C254" i="5"/>
  <c r="D254" i="5"/>
  <c r="E254" i="5" s="1"/>
  <c r="B255" i="5"/>
  <c r="C255" i="5"/>
  <c r="D255" i="5"/>
  <c r="E255" i="5" s="1"/>
  <c r="B256" i="5"/>
  <c r="C256" i="5"/>
  <c r="D256" i="5"/>
  <c r="E256" i="5" s="1"/>
  <c r="B257" i="5"/>
  <c r="C257" i="5"/>
  <c r="D257" i="5"/>
  <c r="E257" i="5" s="1"/>
  <c r="B258" i="5"/>
  <c r="C258" i="5"/>
  <c r="D258" i="5"/>
  <c r="E258" i="5" s="1"/>
  <c r="B259" i="5"/>
  <c r="C259" i="5"/>
  <c r="D259" i="5"/>
  <c r="E259" i="5" s="1"/>
  <c r="B260" i="5"/>
  <c r="C260" i="5"/>
  <c r="D260" i="5"/>
  <c r="E260" i="5" s="1"/>
  <c r="B261" i="5"/>
  <c r="C261" i="5"/>
  <c r="D261" i="5"/>
  <c r="E261" i="5" s="1"/>
  <c r="B262" i="5"/>
  <c r="C262" i="5"/>
  <c r="D262" i="5"/>
  <c r="E262" i="5" s="1"/>
  <c r="B263" i="5"/>
  <c r="C263" i="5"/>
  <c r="D263" i="5"/>
  <c r="B264" i="5"/>
  <c r="C264" i="5"/>
  <c r="D264" i="5"/>
  <c r="E264" i="5" s="1"/>
  <c r="B265" i="5"/>
  <c r="C265" i="5"/>
  <c r="D265" i="5"/>
  <c r="E265" i="5" s="1"/>
  <c r="B266" i="5"/>
  <c r="C266" i="5"/>
  <c r="D266" i="5"/>
  <c r="E266" i="5" s="1"/>
  <c r="B267" i="5"/>
  <c r="C267" i="5"/>
  <c r="D267" i="5"/>
  <c r="E267" i="5" s="1"/>
  <c r="B268" i="5"/>
  <c r="C268" i="5"/>
  <c r="D268" i="5"/>
  <c r="B269" i="5"/>
  <c r="C269" i="5"/>
  <c r="D269" i="5"/>
  <c r="E269" i="5" s="1"/>
  <c r="B270" i="5"/>
  <c r="C270" i="5"/>
  <c r="D270" i="5"/>
  <c r="E270" i="5" s="1"/>
  <c r="B271" i="5"/>
  <c r="C271" i="5"/>
  <c r="D271" i="5"/>
  <c r="E271" i="5" s="1"/>
  <c r="B272" i="5"/>
  <c r="C272" i="5"/>
  <c r="D272" i="5"/>
  <c r="E272" i="5" s="1"/>
  <c r="B273" i="5"/>
  <c r="C273" i="5"/>
  <c r="D273" i="5"/>
  <c r="E273" i="5" s="1"/>
  <c r="B274" i="5"/>
  <c r="C274" i="5"/>
  <c r="D274" i="5"/>
  <c r="E274" i="5" s="1"/>
  <c r="B275" i="5"/>
  <c r="C275" i="5"/>
  <c r="D275" i="5"/>
  <c r="E275" i="5" s="1"/>
  <c r="B276" i="5"/>
  <c r="C276" i="5"/>
  <c r="D276" i="5"/>
  <c r="E276" i="5" s="1"/>
  <c r="B277" i="5"/>
  <c r="C277" i="5"/>
  <c r="D277" i="5"/>
  <c r="E277" i="5" s="1"/>
  <c r="B278" i="5"/>
  <c r="C278" i="5"/>
  <c r="D278" i="5"/>
  <c r="E278" i="5" s="1"/>
  <c r="B279" i="5"/>
  <c r="C279" i="5"/>
  <c r="D279" i="5"/>
  <c r="B280" i="5"/>
  <c r="C280" i="5"/>
  <c r="D280" i="5"/>
  <c r="E280" i="5" s="1"/>
  <c r="B281" i="5"/>
  <c r="C281" i="5"/>
  <c r="D281" i="5"/>
  <c r="E281" i="5" s="1"/>
  <c r="B282" i="5"/>
  <c r="C282" i="5"/>
  <c r="D282" i="5"/>
  <c r="E282" i="5" s="1"/>
  <c r="B283" i="5"/>
  <c r="C283" i="5"/>
  <c r="D283" i="5"/>
  <c r="E283" i="5" s="1"/>
  <c r="B284" i="5"/>
  <c r="C284" i="5"/>
  <c r="D284" i="5"/>
  <c r="B285" i="5"/>
  <c r="C285" i="5"/>
  <c r="D285" i="5"/>
  <c r="E285" i="5" s="1"/>
  <c r="B286" i="5"/>
  <c r="C286" i="5"/>
  <c r="D286" i="5"/>
  <c r="E286" i="5" s="1"/>
  <c r="B287" i="5"/>
  <c r="C287" i="5"/>
  <c r="D287" i="5"/>
  <c r="E287" i="5" s="1"/>
  <c r="B288" i="5"/>
  <c r="C288" i="5"/>
  <c r="D288" i="5"/>
  <c r="E288" i="5" s="1"/>
  <c r="B289" i="5"/>
  <c r="C289" i="5"/>
  <c r="D289" i="5"/>
  <c r="E289" i="5" s="1"/>
  <c r="B290" i="5"/>
  <c r="C290" i="5"/>
  <c r="D290" i="5"/>
  <c r="E290" i="5" s="1"/>
  <c r="B291" i="5"/>
  <c r="C291" i="5"/>
  <c r="D291" i="5"/>
  <c r="E291" i="5" s="1"/>
  <c r="B292" i="5"/>
  <c r="C292" i="5"/>
  <c r="D292" i="5"/>
  <c r="E292" i="5" s="1"/>
  <c r="B293" i="5"/>
  <c r="C293" i="5"/>
  <c r="D293" i="5"/>
  <c r="E293" i="5" s="1"/>
  <c r="B294" i="5"/>
  <c r="C294" i="5"/>
  <c r="D294" i="5"/>
  <c r="E294" i="5" s="1"/>
  <c r="B295" i="5"/>
  <c r="C295" i="5"/>
  <c r="D295" i="5"/>
  <c r="B296" i="5"/>
  <c r="C296" i="5"/>
  <c r="D296" i="5"/>
  <c r="E296" i="5" s="1"/>
  <c r="B297" i="5"/>
  <c r="C297" i="5"/>
  <c r="D297" i="5"/>
  <c r="E297" i="5" s="1"/>
  <c r="B298" i="5"/>
  <c r="C298" i="5"/>
  <c r="D298" i="5"/>
  <c r="E298" i="5" s="1"/>
  <c r="B299" i="5"/>
  <c r="C299" i="5"/>
  <c r="D299" i="5"/>
  <c r="E299" i="5" s="1"/>
  <c r="B300" i="5"/>
  <c r="C300" i="5"/>
  <c r="D300" i="5"/>
  <c r="B301" i="5"/>
  <c r="C301" i="5"/>
  <c r="D301" i="5"/>
  <c r="E301" i="5" s="1"/>
  <c r="B302" i="5"/>
  <c r="C302" i="5"/>
  <c r="D302" i="5"/>
  <c r="E302" i="5" s="1"/>
  <c r="B303" i="5"/>
  <c r="C303" i="5"/>
  <c r="D303" i="5"/>
  <c r="E303" i="5" s="1"/>
  <c r="B304" i="5"/>
  <c r="C304" i="5"/>
  <c r="D304" i="5"/>
  <c r="E304" i="5" s="1"/>
  <c r="B305" i="5"/>
  <c r="C305" i="5"/>
  <c r="D305" i="5"/>
  <c r="E305" i="5" s="1"/>
  <c r="B306" i="5"/>
  <c r="C306" i="5"/>
  <c r="D306" i="5"/>
  <c r="E306" i="5" s="1"/>
  <c r="B307" i="5"/>
  <c r="C307" i="5"/>
  <c r="D307" i="5"/>
  <c r="E307" i="5" s="1"/>
  <c r="B308" i="5"/>
  <c r="C308" i="5"/>
  <c r="D308" i="5"/>
  <c r="E308" i="5" s="1"/>
  <c r="B309" i="5"/>
  <c r="C309" i="5"/>
  <c r="D309" i="5"/>
  <c r="E309" i="5" s="1"/>
  <c r="B310" i="5"/>
  <c r="C310" i="5"/>
  <c r="D310" i="5"/>
  <c r="E310" i="5" s="1"/>
  <c r="B311" i="5"/>
  <c r="C311" i="5"/>
  <c r="D311" i="5"/>
  <c r="B312" i="5"/>
  <c r="C312" i="5"/>
  <c r="D312" i="5"/>
  <c r="E312" i="5" s="1"/>
  <c r="B313" i="5"/>
  <c r="C313" i="5"/>
  <c r="D313" i="5"/>
  <c r="E313" i="5" s="1"/>
  <c r="B314" i="5"/>
  <c r="C314" i="5"/>
  <c r="D314" i="5"/>
  <c r="E314" i="5" s="1"/>
  <c r="B315" i="5"/>
  <c r="C315" i="5"/>
  <c r="D315" i="5"/>
  <c r="E315" i="5" s="1"/>
  <c r="B316" i="5"/>
  <c r="C316" i="5"/>
  <c r="D316" i="5"/>
  <c r="B317" i="5"/>
  <c r="C317" i="5"/>
  <c r="D317" i="5"/>
  <c r="E317" i="5" s="1"/>
  <c r="B318" i="5"/>
  <c r="C318" i="5"/>
  <c r="D318" i="5"/>
  <c r="E318" i="5" s="1"/>
  <c r="B319" i="5"/>
  <c r="C319" i="5"/>
  <c r="D319" i="5"/>
  <c r="E319" i="5" s="1"/>
  <c r="B320" i="5"/>
  <c r="C320" i="5"/>
  <c r="D320" i="5"/>
  <c r="E320" i="5" s="1"/>
  <c r="B321" i="5"/>
  <c r="C321" i="5"/>
  <c r="D321" i="5"/>
  <c r="E321" i="5" s="1"/>
  <c r="B322" i="5"/>
  <c r="C322" i="5"/>
  <c r="D322" i="5"/>
  <c r="E322" i="5" s="1"/>
  <c r="B323" i="5"/>
  <c r="C323" i="5"/>
  <c r="D323" i="5"/>
  <c r="E323" i="5" s="1"/>
  <c r="B324" i="5"/>
  <c r="C324" i="5"/>
  <c r="D324" i="5"/>
  <c r="E324" i="5" s="1"/>
  <c r="B325" i="5"/>
  <c r="C325" i="5"/>
  <c r="D325" i="5"/>
  <c r="E325" i="5" s="1"/>
  <c r="B326" i="5"/>
  <c r="C326" i="5"/>
  <c r="D326" i="5"/>
  <c r="E326" i="5" s="1"/>
  <c r="B327" i="5"/>
  <c r="C327" i="5"/>
  <c r="D327" i="5"/>
  <c r="B328" i="5"/>
  <c r="C328" i="5"/>
  <c r="D328" i="5"/>
  <c r="E328" i="5" s="1"/>
  <c r="B329" i="5"/>
  <c r="C329" i="5"/>
  <c r="D329" i="5"/>
  <c r="E329" i="5" s="1"/>
  <c r="B330" i="5"/>
  <c r="C330" i="5"/>
  <c r="D330" i="5"/>
  <c r="E330" i="5" s="1"/>
  <c r="B331" i="5"/>
  <c r="C331" i="5"/>
  <c r="D331" i="5"/>
  <c r="E331" i="5" s="1"/>
  <c r="B332" i="5"/>
  <c r="C332" i="5"/>
  <c r="D332" i="5"/>
  <c r="B333" i="5"/>
  <c r="C333" i="5"/>
  <c r="D333" i="5"/>
  <c r="E333" i="5" s="1"/>
  <c r="B334" i="5"/>
  <c r="C334" i="5"/>
  <c r="D334" i="5"/>
  <c r="E334" i="5" s="1"/>
  <c r="B335" i="5"/>
  <c r="C335" i="5"/>
  <c r="D335" i="5"/>
  <c r="E335" i="5" s="1"/>
  <c r="B336" i="5"/>
  <c r="C336" i="5"/>
  <c r="D336" i="5"/>
  <c r="E336" i="5" s="1"/>
  <c r="B337" i="5"/>
  <c r="C337" i="5"/>
  <c r="D337" i="5"/>
  <c r="E337" i="5" s="1"/>
  <c r="B338" i="5"/>
  <c r="C338" i="5"/>
  <c r="D338" i="5"/>
  <c r="E338" i="5" s="1"/>
  <c r="B339" i="5"/>
  <c r="C339" i="5"/>
  <c r="D339" i="5"/>
  <c r="E339" i="5" s="1"/>
  <c r="B340" i="5"/>
  <c r="C340" i="5"/>
  <c r="D340" i="5"/>
  <c r="E340" i="5" s="1"/>
  <c r="B341" i="5"/>
  <c r="C341" i="5"/>
  <c r="D341" i="5"/>
  <c r="E341" i="5" s="1"/>
  <c r="B342" i="5"/>
  <c r="C342" i="5"/>
  <c r="D342" i="5"/>
  <c r="E342" i="5" s="1"/>
  <c r="B343" i="5"/>
  <c r="C343" i="5"/>
  <c r="D343" i="5"/>
  <c r="B344" i="5"/>
  <c r="C344" i="5"/>
  <c r="D344" i="5"/>
  <c r="E344" i="5" s="1"/>
  <c r="B345" i="5"/>
  <c r="C345" i="5"/>
  <c r="D345" i="5"/>
  <c r="E345" i="5" s="1"/>
  <c r="B346" i="5"/>
  <c r="C346" i="5"/>
  <c r="D346" i="5"/>
  <c r="E346" i="5" s="1"/>
  <c r="B347" i="5"/>
  <c r="C347" i="5"/>
  <c r="D347" i="5"/>
  <c r="B348" i="5"/>
  <c r="C348" i="5"/>
  <c r="D348" i="5"/>
  <c r="E348" i="5" s="1"/>
  <c r="B349" i="5"/>
  <c r="C349" i="5"/>
  <c r="D349" i="5"/>
  <c r="E349" i="5" s="1"/>
  <c r="B350" i="5"/>
  <c r="C350" i="5"/>
  <c r="D350" i="5"/>
  <c r="E350" i="5" s="1"/>
  <c r="B351" i="5"/>
  <c r="C351" i="5"/>
  <c r="D351" i="5"/>
  <c r="B352" i="5"/>
  <c r="C352" i="5"/>
  <c r="D352" i="5"/>
  <c r="E352" i="5" s="1"/>
  <c r="B353" i="5"/>
  <c r="C353" i="5"/>
  <c r="D353" i="5"/>
  <c r="E353" i="5" s="1"/>
  <c r="B354" i="5"/>
  <c r="C354" i="5"/>
  <c r="D354" i="5"/>
  <c r="E354" i="5" s="1"/>
  <c r="B355" i="5"/>
  <c r="C355" i="5"/>
  <c r="D355" i="5"/>
  <c r="B356" i="5"/>
  <c r="C356" i="5"/>
  <c r="D356" i="5"/>
  <c r="E356" i="5" s="1"/>
  <c r="B357" i="5"/>
  <c r="C357" i="5"/>
  <c r="D357" i="5"/>
  <c r="E357" i="5" s="1"/>
  <c r="B358" i="5"/>
  <c r="C358" i="5"/>
  <c r="D358" i="5"/>
  <c r="E358" i="5" s="1"/>
  <c r="B359" i="5"/>
  <c r="C359" i="5"/>
  <c r="D359" i="5"/>
  <c r="B360" i="5"/>
  <c r="C360" i="5"/>
  <c r="D360" i="5"/>
  <c r="E360" i="5" s="1"/>
  <c r="B361" i="5"/>
  <c r="C361" i="5"/>
  <c r="D361" i="5"/>
  <c r="E361" i="5" s="1"/>
  <c r="B362" i="5"/>
  <c r="C362" i="5"/>
  <c r="D362" i="5"/>
  <c r="E362" i="5" s="1"/>
  <c r="B363" i="5"/>
  <c r="C363" i="5"/>
  <c r="D363" i="5"/>
  <c r="B364" i="5"/>
  <c r="C364" i="5"/>
  <c r="D364" i="5"/>
  <c r="E364" i="5" s="1"/>
  <c r="B365" i="5"/>
  <c r="C365" i="5"/>
  <c r="D365" i="5"/>
  <c r="E365" i="5" s="1"/>
  <c r="B366" i="5"/>
  <c r="C366" i="5"/>
  <c r="D366" i="5"/>
  <c r="E366" i="5" s="1"/>
  <c r="C3" i="5"/>
  <c r="D3" i="5"/>
  <c r="E3" i="5" s="1"/>
  <c r="C4" i="5"/>
  <c r="D4" i="5"/>
  <c r="E4" i="5" s="1"/>
  <c r="C5" i="5"/>
  <c r="D5" i="5"/>
  <c r="E5" i="5" s="1"/>
  <c r="D2" i="5"/>
  <c r="C2" i="5"/>
  <c r="B3" i="5"/>
  <c r="B4" i="5"/>
  <c r="B5" i="5"/>
  <c r="B2" i="5"/>
  <c r="H1" i="2"/>
  <c r="I6" i="4"/>
  <c r="J6" i="4" s="1"/>
  <c r="L6" i="4" s="1"/>
  <c r="K6" i="4" s="1"/>
  <c r="N6" i="4"/>
  <c r="N15" i="4"/>
  <c r="N13" i="4"/>
  <c r="N10" i="4"/>
  <c r="N7" i="4"/>
  <c r="N8" i="4"/>
  <c r="N16" i="4"/>
  <c r="N14" i="4"/>
  <c r="N12" i="4"/>
  <c r="N11" i="4"/>
  <c r="N9" i="4"/>
  <c r="N26" i="4" l="1"/>
  <c r="M6" i="4"/>
  <c r="J5" i="4" l="1"/>
  <c r="L5" i="4" l="1"/>
  <c r="K5" i="4" l="1"/>
  <c r="M5" i="4" s="1"/>
  <c r="M26" i="4" s="1"/>
  <c r="L26" i="4"/>
</calcChain>
</file>

<file path=xl/sharedStrings.xml><?xml version="1.0" encoding="utf-8"?>
<sst xmlns="http://schemas.openxmlformats.org/spreadsheetml/2006/main" count="1442" uniqueCount="790">
  <si>
    <t>N°intervention</t>
  </si>
  <si>
    <t>date</t>
  </si>
  <si>
    <t>site</t>
  </si>
  <si>
    <t>Adresse</t>
  </si>
  <si>
    <t>CP</t>
  </si>
  <si>
    <t>ville</t>
  </si>
  <si>
    <t>Nom</t>
  </si>
  <si>
    <t>Ville</t>
  </si>
  <si>
    <t>Secteur</t>
  </si>
  <si>
    <t>Sélection</t>
  </si>
  <si>
    <t>PARIS PLACE GAMBETTA</t>
  </si>
  <si>
    <t xml:space="preserve">7 PLACE GAMBETTA  </t>
  </si>
  <si>
    <t>PARIS LAUMIERE</t>
  </si>
  <si>
    <t xml:space="preserve">10 AVENUE DE LAUMIERE PARIS </t>
  </si>
  <si>
    <t>PARIS FAIDHERBE</t>
  </si>
  <si>
    <t xml:space="preserve">33 RUE FAIDHERBE  </t>
  </si>
  <si>
    <t>PARIS DAGUERRE</t>
  </si>
  <si>
    <t xml:space="preserve">66 RUE DAGUERRE  </t>
  </si>
  <si>
    <t>PARIS PARMENTIER</t>
  </si>
  <si>
    <t xml:space="preserve">7 AVENUE PARMENTIER  </t>
  </si>
  <si>
    <t>PARIS BROCHANT</t>
  </si>
  <si>
    <t xml:space="preserve">141 AVENUE DE CLICHY  </t>
  </si>
  <si>
    <t>PARIS TAHITI</t>
  </si>
  <si>
    <t xml:space="preserve">68 BOULEVARD DE REUILLY  </t>
  </si>
  <si>
    <t>PARIS MUSEE DU LOUVRE BP</t>
  </si>
  <si>
    <t>99 RUE DE RIVOLI  LA POSTE - PASSAGE DU GRAND LOUVRE</t>
  </si>
  <si>
    <t>PARIS BELLEVILLE</t>
  </si>
  <si>
    <t xml:space="preserve">73 BOULEVARD DE BELLEVILLE  </t>
  </si>
  <si>
    <t>PARIS LACHAMBEAUDIE</t>
  </si>
  <si>
    <t xml:space="preserve">1 RUE DE DIJON  </t>
  </si>
  <si>
    <t>PARIS CROZATIER BP</t>
  </si>
  <si>
    <t xml:space="preserve">31 RUE CROZATIER  </t>
  </si>
  <si>
    <t>PARIS ILE SAINT-LOUIS</t>
  </si>
  <si>
    <t xml:space="preserve">16 RUE DES 2 PONTS  </t>
  </si>
  <si>
    <t>PARIS FRANCOIS BONVIN</t>
  </si>
  <si>
    <t xml:space="preserve">8 RUE FRANCOIS BONVIN  </t>
  </si>
  <si>
    <t>PARIS PATAY</t>
  </si>
  <si>
    <t>26 RUE DE PATAY  PARIS RIVE GAUCHE</t>
  </si>
  <si>
    <t>PARIS PLAISANCE</t>
  </si>
  <si>
    <t xml:space="preserve">180 RUE RAYMOND LOSSERAND  </t>
  </si>
  <si>
    <t>PARIS BRECHE AUX LOUPS /LACHAMBAUDIE</t>
  </si>
  <si>
    <t xml:space="preserve">11 RUE DE WATTIGNIES  </t>
  </si>
  <si>
    <t>PARIS DUHESME</t>
  </si>
  <si>
    <t xml:space="preserve">97 RUE DUHESME  </t>
  </si>
  <si>
    <t>PARIS SAINT MAUR BP</t>
  </si>
  <si>
    <t xml:space="preserve">113 RUE OBERKAMPF  </t>
  </si>
  <si>
    <t>PARIS PHILIPPE DE GIRARD</t>
  </si>
  <si>
    <t xml:space="preserve">18 BOULEVARD DE LA CHAPELLE  </t>
  </si>
  <si>
    <t>PARIS BOINOD</t>
  </si>
  <si>
    <t xml:space="preserve">30 RUE BOINOD  </t>
  </si>
  <si>
    <t>PARIS LA GOUTTE D OR</t>
  </si>
  <si>
    <t xml:space="preserve">11 RUE DES ISLETTES  </t>
  </si>
  <si>
    <t>PARIS CITROEN</t>
  </si>
  <si>
    <t xml:space="preserve">27 RUE BALARD  </t>
  </si>
  <si>
    <t>PARIS LAMARCK BP</t>
  </si>
  <si>
    <t xml:space="preserve">74 RUE LAMARCK  </t>
  </si>
  <si>
    <t>PARIS SAINT BLAISE</t>
  </si>
  <si>
    <t xml:space="preserve">37 RUE MOURAUD  </t>
  </si>
  <si>
    <t>PARIS MOULIN DE LA POINTE /MASSENA</t>
  </si>
  <si>
    <t xml:space="preserve">2 RUE DU MOULIN DE LA POINTE  </t>
  </si>
  <si>
    <t>PARIS MOZART</t>
  </si>
  <si>
    <t xml:space="preserve">28 AVENUE MOZART  </t>
  </si>
  <si>
    <t>PARIS RIVE GAUCHE</t>
  </si>
  <si>
    <t xml:space="preserve">RUE OLIVIER MESSIAEN  </t>
  </si>
  <si>
    <t>PARIS CURIAL</t>
  </si>
  <si>
    <t xml:space="preserve">218 RUE DE CRIMEE  </t>
  </si>
  <si>
    <t>PARIS VOLONTAIRES/FRANCOIS BONVIN</t>
  </si>
  <si>
    <t>204 RUE DE VAUGIRARD  20 30 RUE COPREAU</t>
  </si>
  <si>
    <t>PARIS LOUVRE</t>
  </si>
  <si>
    <t>43 TER RUE ETIENNE MARCEL  SERVICE GUICHETS</t>
  </si>
  <si>
    <t>PARIS FORUM DES HALLES BP</t>
  </si>
  <si>
    <t>1 RUE PIERRE LESCOT   NIVEAU -4  CENTRE COMMERCIAL FORUM DES HALLES</t>
  </si>
  <si>
    <t>PARIS MOUFFETARD / FEUILLANTINES</t>
  </si>
  <si>
    <t xml:space="preserve">10 RUE DE L EPEE DE BOIS  </t>
  </si>
  <si>
    <t>PARIS CHERCHE MIDI</t>
  </si>
  <si>
    <t xml:space="preserve">111 RUE DE SEVRES  </t>
  </si>
  <si>
    <t>PARIS ECOLE MILITAIRE</t>
  </si>
  <si>
    <t xml:space="preserve">56 RUE CLERC  </t>
  </si>
  <si>
    <t>PARIS LA BOETIE</t>
  </si>
  <si>
    <t xml:space="preserve">51 RUE LA BOETIE  </t>
  </si>
  <si>
    <t>PARIS ROCHECHOUART</t>
  </si>
  <si>
    <t xml:space="preserve">4 RUE HIPPOLYTE LEBAS  </t>
  </si>
  <si>
    <t>PARIS MAGENTA</t>
  </si>
  <si>
    <t xml:space="preserve">2 SQUARE ALBAN SATRAGNE  </t>
  </si>
  <si>
    <t>PARIS POPINCOURT</t>
  </si>
  <si>
    <t xml:space="preserve">21 RUE BREGUET  </t>
  </si>
  <si>
    <t>PARIS REUILLY</t>
  </si>
  <si>
    <t xml:space="preserve">30 RUE DE REUILLY  </t>
  </si>
  <si>
    <t>PARIS ITALIE</t>
  </si>
  <si>
    <t xml:space="preserve">23 AVENUE D ITALIE  </t>
  </si>
  <si>
    <t>PARIS CONVENTION</t>
  </si>
  <si>
    <t xml:space="preserve">204 BIS RUE DE LA CONVENTION  </t>
  </si>
  <si>
    <t>PARIS PASSY</t>
  </si>
  <si>
    <t xml:space="preserve">40 RUE SINGER  </t>
  </si>
  <si>
    <t>PARIS 17 WAGRAM</t>
  </si>
  <si>
    <t>108/110 AVENUE DE WAGRAM ANGLE RUE DE PRONY LA POSTE PARIS WAGRAM</t>
  </si>
  <si>
    <t>PARIS 18 MONTMARTRE</t>
  </si>
  <si>
    <t xml:space="preserve">19 RUE DUC  </t>
  </si>
  <si>
    <t>PARIS BUTTES CHAUMONT</t>
  </si>
  <si>
    <t xml:space="preserve">2 RUE GOUBET  </t>
  </si>
  <si>
    <t>PARIS PYRENEES</t>
  </si>
  <si>
    <t xml:space="preserve">250 RUE DES PYRENEES  </t>
  </si>
  <si>
    <t>PARIS BASTILLE</t>
  </si>
  <si>
    <t xml:space="preserve">12 RUE CASTEX  </t>
  </si>
  <si>
    <t>PARIS TRINITE</t>
  </si>
  <si>
    <t xml:space="preserve">78 RUE TAITBOUT  </t>
  </si>
  <si>
    <t>PARIS VAUVENARGUES</t>
  </si>
  <si>
    <t xml:space="preserve">204 RUE MARCADET  </t>
  </si>
  <si>
    <t>PARIS SENTIER</t>
  </si>
  <si>
    <t xml:space="preserve">54 RUE D ABOUKIR  </t>
  </si>
  <si>
    <t>PARIS ODEON /BEAUX ARTS</t>
  </si>
  <si>
    <t xml:space="preserve">118 BOULEVARD SAINT GERMAIN  </t>
  </si>
  <si>
    <t>PARIS GARE DU NORD</t>
  </si>
  <si>
    <t xml:space="preserve">8 RUE DE DUNKERQUE  </t>
  </si>
  <si>
    <t>PARIS CHAMP DE MARS</t>
  </si>
  <si>
    <t xml:space="preserve">37 AVENUE RAPP  </t>
  </si>
  <si>
    <t>PARIS JUSSIEU</t>
  </si>
  <si>
    <t xml:space="preserve">30 B RUE DU CARDINAL LEMOINE  </t>
  </si>
  <si>
    <t>PARIS CHATEAU ROUGE</t>
  </si>
  <si>
    <t xml:space="preserve">39 BOULEVARD BARBES  </t>
  </si>
  <si>
    <t>PARIS GARE DE LYON</t>
  </si>
  <si>
    <t xml:space="preserve">25 BD DIDEROT  </t>
  </si>
  <si>
    <t>PARIS AUSTERLITZ BP</t>
  </si>
  <si>
    <t xml:space="preserve">7 B BOULEVARD DE L HOPITAL  </t>
  </si>
  <si>
    <t>PARIS CHAILLOT</t>
  </si>
  <si>
    <t xml:space="preserve">1 B RUE DE CHAILLOT  </t>
  </si>
  <si>
    <t>PARIS DESNOUETTES</t>
  </si>
  <si>
    <t xml:space="preserve">72 RUE DESNOUETTES  </t>
  </si>
  <si>
    <t>PARIS MOUSSY</t>
  </si>
  <si>
    <t xml:space="preserve">10 RUE DE MOUSSY  </t>
  </si>
  <si>
    <t>PARIS MONCEAU</t>
  </si>
  <si>
    <t xml:space="preserve">68 RUE DE MONCEAU  </t>
  </si>
  <si>
    <t>PARIS FEUILLANTINES BP</t>
  </si>
  <si>
    <t xml:space="preserve">47 RUE D  ULM  </t>
  </si>
  <si>
    <t>PARIS SAMBRE ET MEUSE</t>
  </si>
  <si>
    <t xml:space="preserve">46 RUE DE SAMBRE ET MEUSE  </t>
  </si>
  <si>
    <t>PARIS MENILMONTANT</t>
  </si>
  <si>
    <t xml:space="preserve">9 RUE ETIENNE DOLET  </t>
  </si>
  <si>
    <t>PARIS SEGUR</t>
  </si>
  <si>
    <t xml:space="preserve">6 RUE VALENTIN HAUY  </t>
  </si>
  <si>
    <t>PARIS CHAMBRE DE COMMERCE</t>
  </si>
  <si>
    <t xml:space="preserve">10 RUE BALZAC  </t>
  </si>
  <si>
    <t>PARIS LITTRE</t>
  </si>
  <si>
    <t xml:space="preserve">22 RUE LITTRE  </t>
  </si>
  <si>
    <t>PARIS RODIN /ORSAY</t>
  </si>
  <si>
    <t xml:space="preserve">103 RUE DE GRENELLE  </t>
  </si>
  <si>
    <t>PARIS COLISEE</t>
  </si>
  <si>
    <t xml:space="preserve">14 RUE DU COLISEE  </t>
  </si>
  <si>
    <t>PARIS GONCOURT</t>
  </si>
  <si>
    <t xml:space="preserve">5 RUE DES GONCOURT  </t>
  </si>
  <si>
    <t>PARIS BOURSE</t>
  </si>
  <si>
    <t xml:space="preserve">8 PLACE DE LA BOURSE  </t>
  </si>
  <si>
    <t>PARIS PALAIS ROYAL</t>
  </si>
  <si>
    <t xml:space="preserve">19 RUE DE RICHELIEU  </t>
  </si>
  <si>
    <t>PARIS BEAUBOURG</t>
  </si>
  <si>
    <t xml:space="preserve">90 RUE SAINT DENIS  </t>
  </si>
  <si>
    <t>PARIS DROUOT</t>
  </si>
  <si>
    <t xml:space="preserve">19 RUE CHAUCHAT  </t>
  </si>
  <si>
    <t>PARIS OBSERVATOIRE/DAGUERRE</t>
  </si>
  <si>
    <t xml:space="preserve">140 BOULEVARD DU MONTPARNASSE  </t>
  </si>
  <si>
    <t>PARIS AUTEUIL / LA FONTAINE</t>
  </si>
  <si>
    <t xml:space="preserve">46 RUE POUSSIN  </t>
  </si>
  <si>
    <t>PARIS BATIGNOLLES</t>
  </si>
  <si>
    <t xml:space="preserve">9 RUE MARIOTTE  </t>
  </si>
  <si>
    <t>PARIS SIMON BOLIVAR</t>
  </si>
  <si>
    <t xml:space="preserve">8 RUE CLAVEL  </t>
  </si>
  <si>
    <t>PARIS DAUMESNIL / TAHITI</t>
  </si>
  <si>
    <t xml:space="preserve">168 B AVENUE DAUMESNIL  </t>
  </si>
  <si>
    <t>PARIS MARX DORMOY</t>
  </si>
  <si>
    <t xml:space="preserve">2 RUE ORDENER  </t>
  </si>
  <si>
    <t>PARIS CHARONNE</t>
  </si>
  <si>
    <t xml:space="preserve">132 RUE DES PYRENEES  </t>
  </si>
  <si>
    <t>PARIS BOUCICAUT /CITROEN</t>
  </si>
  <si>
    <t xml:space="preserve">102 RUE DE LA CONVENTION  </t>
  </si>
  <si>
    <t>PARIS GUY MOQUET</t>
  </si>
  <si>
    <t xml:space="preserve">57 AVENUE DE SAINT OUEN  </t>
  </si>
  <si>
    <t>PARIS GRANDE ARMEE</t>
  </si>
  <si>
    <t xml:space="preserve">58 AVENUE DE LA GRANDE ARMEE  </t>
  </si>
  <si>
    <t>PARIS JEANNE D'ARC</t>
  </si>
  <si>
    <t xml:space="preserve">38 PLACE JEANNE D ARC  </t>
  </si>
  <si>
    <t>PARIS LOURMEL</t>
  </si>
  <si>
    <t xml:space="preserve">38 RUE DE LOURMEL  </t>
  </si>
  <si>
    <t>PARIS PERE LACHAISE</t>
  </si>
  <si>
    <t xml:space="preserve">103 AVENUE DE LA REPUBLIQUE  </t>
  </si>
  <si>
    <t>PARIS ALESIA</t>
  </si>
  <si>
    <t xml:space="preserve">114B RUE D ALESIA  </t>
  </si>
  <si>
    <t>PARIS ABBESSES</t>
  </si>
  <si>
    <t xml:space="preserve">8 PLACE DES ABBESSES  </t>
  </si>
  <si>
    <t>PARIS TURGOT</t>
  </si>
  <si>
    <t xml:space="preserve">18 RUE TURGOT  </t>
  </si>
  <si>
    <t>PARIS VOUILLE /GEORGES BRASSENS</t>
  </si>
  <si>
    <t xml:space="preserve">21 RUE DE VOUILLE  </t>
  </si>
  <si>
    <t>PARIS BUZENVAL</t>
  </si>
  <si>
    <t xml:space="preserve">56 B RUE DE BUZENVAL  </t>
  </si>
  <si>
    <t>PARIS VICTOR HUGO/MONTEVIDEO</t>
  </si>
  <si>
    <t xml:space="preserve">123 AVENUE VICTOR HUGO  </t>
  </si>
  <si>
    <t>PARIS PERNETY /PLAISANCE</t>
  </si>
  <si>
    <t xml:space="preserve">52 RUE PERNETY  </t>
  </si>
  <si>
    <t>PARIS PICPUS</t>
  </si>
  <si>
    <t xml:space="preserve">65 RUE DU RENDEZ VOUS  </t>
  </si>
  <si>
    <t>PARIS TERNES</t>
  </si>
  <si>
    <t xml:space="preserve">13 AVENUE NIEL  </t>
  </si>
  <si>
    <t>PARIS ETOILE</t>
  </si>
  <si>
    <t xml:space="preserve">73 RUE LAURISTON  </t>
  </si>
  <si>
    <t>PARIS ORGUES DE FLANDRE</t>
  </si>
  <si>
    <t xml:space="preserve">67 AVENUE DE FLANDRE  </t>
  </si>
  <si>
    <t>PARIS REINE BLANCHE /AUSTERLITZ</t>
  </si>
  <si>
    <t xml:space="preserve">21 RUE DE LA REINE BLANCHE  </t>
  </si>
  <si>
    <t>PARIS MONTEVIDEO BP</t>
  </si>
  <si>
    <t xml:space="preserve">19 RUE DE MONTEVIDEO  </t>
  </si>
  <si>
    <t>PARIS JAURES</t>
  </si>
  <si>
    <t xml:space="preserve">33 AVENUE JEAN JAURES  </t>
  </si>
  <si>
    <t>PARIS SEVRES-BABYLONE / RASPAIL</t>
  </si>
  <si>
    <t xml:space="preserve">3 RUE DUPIN  </t>
  </si>
  <si>
    <t>PARIS CAPUCINES</t>
  </si>
  <si>
    <t xml:space="preserve">13 RUE DES CAPUCINES  </t>
  </si>
  <si>
    <t>PARIS LE MARAIS</t>
  </si>
  <si>
    <t xml:space="preserve">27 RUE DES FRANCS BOURGEOIS  </t>
  </si>
  <si>
    <t>PARIS MONTHOLON</t>
  </si>
  <si>
    <t xml:space="preserve">14 RUE BLEUE  </t>
  </si>
  <si>
    <t>PARIS PLACE CLICHY</t>
  </si>
  <si>
    <t xml:space="preserve">61 RUE DE DOUAI  </t>
  </si>
  <si>
    <t>PARIS TEMPLE</t>
  </si>
  <si>
    <t xml:space="preserve">160 RUE DU TEMPLE  </t>
  </si>
  <si>
    <t>PARIS LA TREMOILLE</t>
  </si>
  <si>
    <t xml:space="preserve">24 RUE DE LA TREMOILLE  </t>
  </si>
  <si>
    <t>PARIS SAINTE MARGUERITE</t>
  </si>
  <si>
    <t xml:space="preserve">41 RUE DES BOULETS  </t>
  </si>
  <si>
    <t>PARIS REPUBLIQUE BP</t>
  </si>
  <si>
    <t xml:space="preserve">56 RUE RENE BOULANGER  </t>
  </si>
  <si>
    <t>PARIS CARDINET</t>
  </si>
  <si>
    <t xml:space="preserve">132 RUE DE SAUSSURE  </t>
  </si>
  <si>
    <t>PARIS PIGALLE</t>
  </si>
  <si>
    <t xml:space="preserve">47 BOULEVARD DE CLICHY  </t>
  </si>
  <si>
    <t>PARIS SORBONNE</t>
  </si>
  <si>
    <t xml:space="preserve">13 RUE CUJAS  </t>
  </si>
  <si>
    <t>PARIS MADELEINE</t>
  </si>
  <si>
    <t xml:space="preserve">38 RUE VIGNON  </t>
  </si>
  <si>
    <t>PARIS LOUIS BLANC</t>
  </si>
  <si>
    <t xml:space="preserve">228 RUE DU FAUBOURG ST MARTIN  </t>
  </si>
  <si>
    <t>PARIS TELEGRAPHE</t>
  </si>
  <si>
    <t xml:space="preserve">28 RUE DU TELEGRAPHE  </t>
  </si>
  <si>
    <t>PARIS LES TOURELLES</t>
  </si>
  <si>
    <t xml:space="preserve">339 B RUE DE BELLEVILLE  </t>
  </si>
  <si>
    <t>PARIS OPERA BP</t>
  </si>
  <si>
    <t xml:space="preserve">8 RUE AUBER  </t>
  </si>
  <si>
    <t>PARIS SAINT LAMBERT</t>
  </si>
  <si>
    <t xml:space="preserve">2 RUE JOSEPH LIOUVILLE  </t>
  </si>
  <si>
    <t>PARIS PARC DE LA VILLETTE</t>
  </si>
  <si>
    <t>3/5 AVENUE DU NOUVEAU CONSERVATOIRE  LA POSTE PARIS PARC DE LA VILLETTE</t>
  </si>
  <si>
    <t>PARIS PARC DES PRINCES</t>
  </si>
  <si>
    <t xml:space="preserve">116 RUE MICHEL ANGE  </t>
  </si>
  <si>
    <t>PARIS BUTTE AUX CAILLES</t>
  </si>
  <si>
    <t xml:space="preserve">216 RUE DE TOLBIAC  </t>
  </si>
  <si>
    <t>PARIS BIENVENUE</t>
  </si>
  <si>
    <t xml:space="preserve">42 BOULEVARD DE VAUGIRARD  </t>
  </si>
  <si>
    <t>PARIS SAINTONGE BP</t>
  </si>
  <si>
    <t xml:space="preserve">64 RUE DE SAINTONGE  </t>
  </si>
  <si>
    <t>PARIS DEBUSSY</t>
  </si>
  <si>
    <t xml:space="preserve">23 B RUE LEGENDRE  </t>
  </si>
  <si>
    <t>PARIS FAUBOURG ST ANTOINE/CROZATIER</t>
  </si>
  <si>
    <t xml:space="preserve">80 AVENUE LEDRU ROLLIN  </t>
  </si>
  <si>
    <t>PARIS TROCADERO CHAILLOT ETOILE</t>
  </si>
  <si>
    <t xml:space="preserve">51 RUE DE LONGCHAMP  </t>
  </si>
  <si>
    <t>PARIS OURCQ</t>
  </si>
  <si>
    <t xml:space="preserve">62 RUE DE L OURCQ  </t>
  </si>
  <si>
    <t>PARIS HAUSSMANN</t>
  </si>
  <si>
    <t xml:space="preserve">7 BOULEVARD HAUSSMANN  </t>
  </si>
  <si>
    <t>PARIS EUROPE</t>
  </si>
  <si>
    <t xml:space="preserve">10 RUE DE VIENNE  </t>
  </si>
  <si>
    <t>PARIS ST GERMAIN DES PRES / MEDICIS</t>
  </si>
  <si>
    <t xml:space="preserve">53 RUE DE RENNES  </t>
  </si>
  <si>
    <t>PARIS MERCOEUR</t>
  </si>
  <si>
    <t xml:space="preserve">80 RUE LEON FROT  </t>
  </si>
  <si>
    <t>PARIS HOTEL DE VILLE</t>
  </si>
  <si>
    <t xml:space="preserve">PLACE DE L HOTEL DE VILLE  </t>
  </si>
  <si>
    <t>PARIS SAINT LAURENT</t>
  </si>
  <si>
    <t xml:space="preserve">38 BOULEVARD DE STRASBOURG  </t>
  </si>
  <si>
    <t>PARIS BEAUX ARTS</t>
  </si>
  <si>
    <t xml:space="preserve">22 RUE DES SAINTS PERES  </t>
  </si>
  <si>
    <t>PARIS ARTS ET METIERS</t>
  </si>
  <si>
    <t xml:space="preserve">259 RUE SAINT MARTIN  </t>
  </si>
  <si>
    <t>PARIS CHATELET</t>
  </si>
  <si>
    <t xml:space="preserve">27 RUE LAVANDIERES STE OPPORTUNE  </t>
  </si>
  <si>
    <t>PARIS SAINT LAZARE</t>
  </si>
  <si>
    <t xml:space="preserve">78 RUE D ANJOU  </t>
  </si>
  <si>
    <t>PARIS RICHARD LENOIR</t>
  </si>
  <si>
    <t xml:space="preserve">97 BOULEVARD RICHARD LENOIR  </t>
  </si>
  <si>
    <t>PARIS LA FONTAINE BP</t>
  </si>
  <si>
    <t xml:space="preserve">3 RUE JEAN DE LAFONTAINE  </t>
  </si>
  <si>
    <t>PARIS PLACE DES FETES</t>
  </si>
  <si>
    <t xml:space="preserve">48 RUE COMPANS  </t>
  </si>
  <si>
    <t>PARIS BICHAT</t>
  </si>
  <si>
    <t xml:space="preserve">11 AV DE LA PORTE DE MONTMARTRE  </t>
  </si>
  <si>
    <t>PARIS ANJOU</t>
  </si>
  <si>
    <t xml:space="preserve">13 RUE D ANJOU  </t>
  </si>
  <si>
    <t>PARIS BONNE NOUVELLE</t>
  </si>
  <si>
    <t xml:space="preserve">18 BOULEVARD DE BONNE NOUVELLE  </t>
  </si>
  <si>
    <t>PARIS CANAL SAINT MARTIN</t>
  </si>
  <si>
    <t xml:space="preserve">11 RUE LEON JOUHAUX  </t>
  </si>
  <si>
    <t>PARIS ARCHIVES</t>
  </si>
  <si>
    <t xml:space="preserve">67 RUE DES ARCHIVES  </t>
  </si>
  <si>
    <t>PARIS GARE DE L'EST</t>
  </si>
  <si>
    <t xml:space="preserve">158 RUE DU FG ST MARTIN  </t>
  </si>
  <si>
    <t>PARIS SAINT FARGEAU BP</t>
  </si>
  <si>
    <t xml:space="preserve">73 BOULEVARD MORTIER  </t>
  </si>
  <si>
    <t>PARIS BESSIERES</t>
  </si>
  <si>
    <t xml:space="preserve">81 BOULEVARD BESSIERES  </t>
  </si>
  <si>
    <t>PARIS SOULT</t>
  </si>
  <si>
    <t xml:space="preserve">137 BOULEVARD SOULT  </t>
  </si>
  <si>
    <t>PARIS PORTE DOREE</t>
  </si>
  <si>
    <t xml:space="preserve">15 B RUE ROTTEMBOURG  </t>
  </si>
  <si>
    <t>PARIS GEORGES BRASSENS</t>
  </si>
  <si>
    <t xml:space="preserve">113 BOULEVARD LEFEBVRE  </t>
  </si>
  <si>
    <t>PARIS MUETTE / MOZART</t>
  </si>
  <si>
    <t xml:space="preserve">39 RUE DE LA POMPE  </t>
  </si>
  <si>
    <t>PARIS OLYMPIADES</t>
  </si>
  <si>
    <t xml:space="preserve">62 AVENUE DE CHOISY  </t>
  </si>
  <si>
    <t>PARIS PORTE DE LA CHAPELLE</t>
  </si>
  <si>
    <t xml:space="preserve">91 RUE DE LA CHAPELLE  </t>
  </si>
  <si>
    <t>PARIS GOUVION SAINT CYR</t>
  </si>
  <si>
    <t xml:space="preserve">79 RUE BAYEN  </t>
  </si>
  <si>
    <t>PARIS CORVISART</t>
  </si>
  <si>
    <t xml:space="preserve">9 RUE CORVISART  </t>
  </si>
  <si>
    <t>PARIS BEAUGRENELLE / LOURMEL</t>
  </si>
  <si>
    <t xml:space="preserve">67 AVENUE EMILE ZOLA  </t>
  </si>
  <si>
    <t>PARIS DENFERT ROCHEREAU</t>
  </si>
  <si>
    <t xml:space="preserve">15 B AVENUE DU GENERAL LECLERC  </t>
  </si>
  <si>
    <t>PARIS ORSAY</t>
  </si>
  <si>
    <t xml:space="preserve">3 RUE DE COURTY  </t>
  </si>
  <si>
    <t>PARIS MEDICIS</t>
  </si>
  <si>
    <t xml:space="preserve">24 RUE DE VAUGIRARD  </t>
  </si>
  <si>
    <t>PARIS BRUNE</t>
  </si>
  <si>
    <t xml:space="preserve">105 BOULEVARD BRUNE  </t>
  </si>
  <si>
    <t>PARIS RASPAIL</t>
  </si>
  <si>
    <t xml:space="preserve">3 BOULEVARD RASPAIL  </t>
  </si>
  <si>
    <t>PARIS MASSENA</t>
  </si>
  <si>
    <t xml:space="preserve">129 BOULEVARD MASSENA  </t>
  </si>
  <si>
    <t>PARIS PORTE D'ORLEANS</t>
  </si>
  <si>
    <t xml:space="preserve">1 PLACE DU 25 AOUT 1944  </t>
  </si>
  <si>
    <t>PARIS MONTSOURIS</t>
  </si>
  <si>
    <t xml:space="preserve">78 RUE DE L  AMIRAL MOUCHEZ  </t>
  </si>
  <si>
    <t>PARIS DUPLEIX</t>
  </si>
  <si>
    <t xml:space="preserve">27 RUE DESAIX  </t>
  </si>
  <si>
    <t>PARIS MOLITOR BP</t>
  </si>
  <si>
    <t xml:space="preserve">35 BOULEVARD MURAT  </t>
  </si>
  <si>
    <t>PARIS PORTE D'AUBERVILLIERS BP</t>
  </si>
  <si>
    <t xml:space="preserve">5 AV DE LA PORTE D AUBERVILLIERS  </t>
  </si>
  <si>
    <t>PARIS EDITH PIAF</t>
  </si>
  <si>
    <t xml:space="preserve">21 RUE BELGRAND  </t>
  </si>
  <si>
    <t>ALFORTVILLE PRINCIPAL</t>
  </si>
  <si>
    <t xml:space="preserve">PLACE SALVADOR ALLENDE  </t>
  </si>
  <si>
    <t>ARCUEIL</t>
  </si>
  <si>
    <t xml:space="preserve">75 RUE MARIUS SIDOBRE </t>
  </si>
  <si>
    <t>BOISSY ST LEGER</t>
  </si>
  <si>
    <t xml:space="preserve">PLACE DU FORUM  </t>
  </si>
  <si>
    <t>BONNEUIL SUR MARNE</t>
  </si>
  <si>
    <t xml:space="preserve">11 RUE D ESTIENNE D ORVES  </t>
  </si>
  <si>
    <t>BRY SUR MARNE</t>
  </si>
  <si>
    <t xml:space="preserve">12 BOULEVARD DU GENERAL GALLIENI  </t>
  </si>
  <si>
    <t>CACHAN PRINCIPAL</t>
  </si>
  <si>
    <t xml:space="preserve">3 RUE CAMILLE DESMOULINS  </t>
  </si>
  <si>
    <t>CHAMPIGNY SUR MARNE PRINCIPAL</t>
  </si>
  <si>
    <t xml:space="preserve">54 RUE JEAN JAURES  </t>
  </si>
  <si>
    <t>CHARENTON LE PONT</t>
  </si>
  <si>
    <t xml:space="preserve">57 RUE DE PARIS  </t>
  </si>
  <si>
    <t>CHEVILLY LARUE</t>
  </si>
  <si>
    <t>RUE DE PROVENCE  ZAC COEUR DE VILLE</t>
  </si>
  <si>
    <t>CHOISY LE ROI</t>
  </si>
  <si>
    <t xml:space="preserve">15 AVENUE LEON GOURDAULT  </t>
  </si>
  <si>
    <t>CRETEIL EGLISE</t>
  </si>
  <si>
    <t xml:space="preserve">1 RUE DE PARIS  </t>
  </si>
  <si>
    <t>FONTENAY SOUS BOIS PRINCIPAL</t>
  </si>
  <si>
    <t xml:space="preserve">8 ESPLANADE LOUIS BAYEURTE FONTENAY SOUS BOIS </t>
  </si>
  <si>
    <t>FRESNES</t>
  </si>
  <si>
    <t xml:space="preserve">12 RUE MAURICE TENINE  </t>
  </si>
  <si>
    <t>GENTILLY</t>
  </si>
  <si>
    <t xml:space="preserve">6/8 AVENUE JEAN JAURES  </t>
  </si>
  <si>
    <t>L HAY LES ROSES</t>
  </si>
  <si>
    <t xml:space="preserve">RUE WATEL  </t>
  </si>
  <si>
    <t>IVRY SUR SEINE PRINCIPAL</t>
  </si>
  <si>
    <t>134 AVENUE CASANOVA  LA POSTE RESEAU GRAND PUBLIC</t>
  </si>
  <si>
    <t>LE KREMLIN BICETRE</t>
  </si>
  <si>
    <t xml:space="preserve">12 PLACE JEAN JAURES  </t>
  </si>
  <si>
    <t>LIMEIL BREVANNES</t>
  </si>
  <si>
    <t xml:space="preserve">6 BIS AVENUE DE VERDUN  </t>
  </si>
  <si>
    <t>MAISONS ALFORT PRINCIPAL</t>
  </si>
  <si>
    <t xml:space="preserve">28 AVENUE DU PROFESSEUR CADIOT  </t>
  </si>
  <si>
    <t>VAL DE FONTENAY BP</t>
  </si>
  <si>
    <t xml:space="preserve">9 AVENUE DU VAL DE FONTENAY  </t>
  </si>
  <si>
    <t>NOGENT SUR MARNE</t>
  </si>
  <si>
    <t xml:space="preserve">12 BOULEVARD GALLIENI  </t>
  </si>
  <si>
    <t>ORLY PRINCIPAL</t>
  </si>
  <si>
    <t xml:space="preserve">16 RUE DU COMMERCE  </t>
  </si>
  <si>
    <t>LE PERREUX SUR MARNE</t>
  </si>
  <si>
    <t xml:space="preserve">101 AVENUE GEORGES CLEMENCEAU  </t>
  </si>
  <si>
    <t>LE PLESSIS TREVISE</t>
  </si>
  <si>
    <t xml:space="preserve">27 AVENUE ARDOUIN  </t>
  </si>
  <si>
    <t>SAINT MANDE</t>
  </si>
  <si>
    <t xml:space="preserve">6 RUE JEANNE D ARC  </t>
  </si>
  <si>
    <t>SAINT MAUR DES FOSSES PRINCIPAL</t>
  </si>
  <si>
    <t xml:space="preserve">46 AVENUE FOCH  </t>
  </si>
  <si>
    <t>SUCY EN BRIE</t>
  </si>
  <si>
    <t xml:space="preserve">14 RUE MAURICE BERTEAUX  </t>
  </si>
  <si>
    <t>THIAIS</t>
  </si>
  <si>
    <t xml:space="preserve">72 AVENUE RENE PANHARD  </t>
  </si>
  <si>
    <t>VALENTON</t>
  </si>
  <si>
    <t xml:space="preserve">30 B RUE DU COLONEL FABIEN  </t>
  </si>
  <si>
    <t>VILLEJUIF PRINCIPAL</t>
  </si>
  <si>
    <t xml:space="preserve">21 AV PAUL VAILLANT COUTURIER  </t>
  </si>
  <si>
    <t>VILLENEUVE LE ROI</t>
  </si>
  <si>
    <t xml:space="preserve">PLACE DE L ABBE BONIN  </t>
  </si>
  <si>
    <t>VILLENEUVE ST GEORGES PRINCIPAL</t>
  </si>
  <si>
    <t xml:space="preserve">11 RUE HENRI LEDUC  </t>
  </si>
  <si>
    <t>VINCENNES PRINCIPAL</t>
  </si>
  <si>
    <t xml:space="preserve">18  AVENUE DU CHATEAU  </t>
  </si>
  <si>
    <t>VITRY SUR SEINE PRINCIPAL</t>
  </si>
  <si>
    <t xml:space="preserve">11 AVENUE DU GENERAL LECLERC  </t>
  </si>
  <si>
    <t>MAISONS ALFORT ECOLE VETERINAIRE</t>
  </si>
  <si>
    <t xml:space="preserve">28 AVENUE DU GENERAL DE GAULLE  </t>
  </si>
  <si>
    <t>FONTENAY SOUS BOIS RIGOLLOTS</t>
  </si>
  <si>
    <t>2 RUE EUGÈNE MARTIN  LA POSTE</t>
  </si>
  <si>
    <t>IVRY SUR SEINE PETIT IVRY</t>
  </si>
  <si>
    <t xml:space="preserve">71 B AVENUE MAURICE THOREZ  </t>
  </si>
  <si>
    <t>IVRY SUR SEINE PORT</t>
  </si>
  <si>
    <t xml:space="preserve">60 BD PAUL VAILLANT COUTURIER  </t>
  </si>
  <si>
    <t>JOINVILLE POLANGIS</t>
  </si>
  <si>
    <t xml:space="preserve">48 AVENUE DU GENERAL GALLIENI  </t>
  </si>
  <si>
    <t>MAISONS ALFORT CHARENTONNEAU</t>
  </si>
  <si>
    <t xml:space="preserve">86 RUE CHEVREUL  </t>
  </si>
  <si>
    <t>VITRY PORT A L ANGLAIS</t>
  </si>
  <si>
    <t xml:space="preserve">33 AVENUE PAUL VAILLANT COUTURIER  </t>
  </si>
  <si>
    <t>SAINT MAUR BERTHELOT</t>
  </si>
  <si>
    <t xml:space="preserve">12 PARVIS DE SAINT MAUR  </t>
  </si>
  <si>
    <t>LA VARENNE SAINT HILAIRE</t>
  </si>
  <si>
    <t xml:space="preserve">3  11 AVENUE DU MESNIL  </t>
  </si>
  <si>
    <t>VINCENNES PREVOYANCE</t>
  </si>
  <si>
    <t xml:space="preserve">27 B RUE DES LAITIERES  </t>
  </si>
  <si>
    <t>CHOISY LES GONDOLES BP</t>
  </si>
  <si>
    <t xml:space="preserve">20 AV VICTOR HUGO CHOISY LE ROI CEDEX </t>
  </si>
  <si>
    <t>IVRY PLATEAU BP</t>
  </si>
  <si>
    <t xml:space="preserve">168 BD DE STALINGRAD  </t>
  </si>
  <si>
    <t>VINCENNES JARRY BP</t>
  </si>
  <si>
    <t xml:space="preserve">18 RUE DU COMMANDANT MOWAT  </t>
  </si>
  <si>
    <t>CRETEIL MONT MESLY</t>
  </si>
  <si>
    <t>23 ALLEE DU COMMERCE CRETEIL CRETEIL MONT MESLY</t>
  </si>
  <si>
    <t>MAISONS ALFORT LES PLANETES</t>
  </si>
  <si>
    <t xml:space="preserve">137 RUE MARC SANGNIER  </t>
  </si>
  <si>
    <t>CHAMPIGNY COEUILLY</t>
  </si>
  <si>
    <t xml:space="preserve">ROND POINT DU CHATEAU  </t>
  </si>
  <si>
    <t>CRETEIL SOLEIL BP</t>
  </si>
  <si>
    <t>CENTRE COMMERCIAL REGIONAL CRETEIL SOLEIL PORTE 16</t>
  </si>
  <si>
    <t>VITRY PETIT VITRY</t>
  </si>
  <si>
    <t xml:space="preserve">AVENUE DU 8 MAI 1945  </t>
  </si>
  <si>
    <t>ALFORTVILLE SAINT PIERRE</t>
  </si>
  <si>
    <t xml:space="preserve">97 RUE ETIENNE DOLET  </t>
  </si>
  <si>
    <t>CHENNEVIERES RABELAIS BP</t>
  </si>
  <si>
    <t xml:space="preserve">5 RUE RABELAIS  </t>
  </si>
  <si>
    <t>CRETEIL PALAIS</t>
  </si>
  <si>
    <t>2  ALLEE PARMENTIER</t>
  </si>
  <si>
    <t>CRETEIL LAC</t>
  </si>
  <si>
    <t xml:space="preserve">3 PLACE SALVADOR ALLENDE  </t>
  </si>
  <si>
    <t>AVON</t>
  </si>
  <si>
    <t xml:space="preserve">49  AVENUE FRANKLIN ROOSEVELT  </t>
  </si>
  <si>
    <t>CHELLES PRINCIPAL</t>
  </si>
  <si>
    <t xml:space="preserve">5 AVENUE DE LA RESISTANCE  </t>
  </si>
  <si>
    <t>CLAYE SOUILLY</t>
  </si>
  <si>
    <t xml:space="preserve">ALLEE ANDRE BENOIST  </t>
  </si>
  <si>
    <t>COMBS LA VILLE</t>
  </si>
  <si>
    <t xml:space="preserve">8 RUE PABLO PICASSO  </t>
  </si>
  <si>
    <t>DAMMARIE LES LYS</t>
  </si>
  <si>
    <t xml:space="preserve">447 RUE DU BAS MOULIN  </t>
  </si>
  <si>
    <t>LA FERTE SOUS JOUARRE</t>
  </si>
  <si>
    <t xml:space="preserve">4 RUE GAMBETTA  </t>
  </si>
  <si>
    <t>FONTAINEBLEAU</t>
  </si>
  <si>
    <t xml:space="preserve">PLACE NAPOLEON BONAPARTE  </t>
  </si>
  <si>
    <t>LAGNY SUR MARNE</t>
  </si>
  <si>
    <t xml:space="preserve">106 RUE SAINT DENIS  </t>
  </si>
  <si>
    <t>MEAUX PRINCIPAL</t>
  </si>
  <si>
    <t xml:space="preserve">5 QUAI JACQUES PREVERT  </t>
  </si>
  <si>
    <t>LE MEE SUR SEINE</t>
  </si>
  <si>
    <t xml:space="preserve">AVENUE DE LA LIBERATION  </t>
  </si>
  <si>
    <t>MELUN RP</t>
  </si>
  <si>
    <t xml:space="preserve">3 PLACE SAINT JEAN MELUN </t>
  </si>
  <si>
    <t>MOISSY CRAMAYEL</t>
  </si>
  <si>
    <t xml:space="preserve">321 AV PHILIPPE BUR  </t>
  </si>
  <si>
    <t>MONTEREAU</t>
  </si>
  <si>
    <t xml:space="preserve">PLACE DU VIEUX MARCHE  </t>
  </si>
  <si>
    <t>MORET SUR LOING</t>
  </si>
  <si>
    <t xml:space="preserve">19 RUE DES GRANGES  </t>
  </si>
  <si>
    <t>NANGIS</t>
  </si>
  <si>
    <t xml:space="preserve">PLACE DUPONT PERROT  </t>
  </si>
  <si>
    <t>NEMOURS</t>
  </si>
  <si>
    <t xml:space="preserve">8 QUAI DES TANNEURS  </t>
  </si>
  <si>
    <t>OZOIR LA FERRIERE</t>
  </si>
  <si>
    <t xml:space="preserve">6 AVENUE EDOUARD GOURDON  </t>
  </si>
  <si>
    <t>PONTAULT COMBAULT</t>
  </si>
  <si>
    <t xml:space="preserve">3 AVENUE CHARLES ROUXEL  </t>
  </si>
  <si>
    <t>PROVINS</t>
  </si>
  <si>
    <t xml:space="preserve">8 RUE DES BENEDICTINS  </t>
  </si>
  <si>
    <t>ROISSY EN BRIE</t>
  </si>
  <si>
    <t xml:space="preserve">AVENUE JEAN MONNET  </t>
  </si>
  <si>
    <t>SAINT FARGEAU PONTHIERRY</t>
  </si>
  <si>
    <t xml:space="preserve">PLACE DU GENERAL LECLERC  </t>
  </si>
  <si>
    <t>TORCY</t>
  </si>
  <si>
    <t xml:space="preserve">4 ALLEE GASTON DEFFERRE  </t>
  </si>
  <si>
    <t>TOURNAN EN BRIE</t>
  </si>
  <si>
    <t>62 RUE DE PROVINS  LA POSTE</t>
  </si>
  <si>
    <t>VILLEPARISIS</t>
  </si>
  <si>
    <t xml:space="preserve">PLACE HENRI BARBUSSE  </t>
  </si>
  <si>
    <t>BUSSY ST GEORGES</t>
  </si>
  <si>
    <t xml:space="preserve">10 PLACE FULGENCE BIENVENUE  </t>
  </si>
  <si>
    <t>MITRY MORY</t>
  </si>
  <si>
    <t xml:space="preserve">2 RUE DU DAUPHINE  </t>
  </si>
  <si>
    <t>CHELLES LES COUDREAUX</t>
  </si>
  <si>
    <t xml:space="preserve">119 AVENUE DES SCIENCES  </t>
  </si>
  <si>
    <t>SAVIGNY LE TEMPLE</t>
  </si>
  <si>
    <t xml:space="preserve">43 AV LOUISE MICHEL  </t>
  </si>
  <si>
    <t>MEAUX BEAUVAL</t>
  </si>
  <si>
    <t xml:space="preserve">CENTRE COMMERCIAL LA VERRIERE  </t>
  </si>
  <si>
    <t>AUBERVILLIERS PRINCIPAL</t>
  </si>
  <si>
    <t xml:space="preserve">2 AVENUE DE LA REPUBLIQUE  </t>
  </si>
  <si>
    <t>AULNAY SOUS BOIS PRINCIPAL</t>
  </si>
  <si>
    <t xml:space="preserve">9 PLACE DE L EGLISE  </t>
  </si>
  <si>
    <t>BAGNOLET PRINCIPAL</t>
  </si>
  <si>
    <t xml:space="preserve">37 RUE ADELAIDE LAHAYE  </t>
  </si>
  <si>
    <t>LE BLANC MESNIL PRINCIPAL</t>
  </si>
  <si>
    <t xml:space="preserve">2 AV DE LA REPUBLIQUE  </t>
  </si>
  <si>
    <t>BOBIGNY RECETTE PRINCIPALE</t>
  </si>
  <si>
    <t>1 RUE PABLO PICASSO BOBIGNY SERVICE GRAND PUBLIC REZ DE DALLE</t>
  </si>
  <si>
    <t>BONDY PRINCIPAL</t>
  </si>
  <si>
    <t xml:space="preserve">40 AVENUE HENRI BARBUSSE  </t>
  </si>
  <si>
    <t>LE BOURGET</t>
  </si>
  <si>
    <t xml:space="preserve">96 AV DE  LA DIVISION LECLERC  </t>
  </si>
  <si>
    <t>CLICHY SOUS BOIS CHENE POINTU</t>
  </si>
  <si>
    <t>ALLEE MAURICE AUDIN  LA POSTE</t>
  </si>
  <si>
    <t>LA COURNEUVE PRINCIPAL</t>
  </si>
  <si>
    <t xml:space="preserve">54 AVENUE GABRIEL PERI  </t>
  </si>
  <si>
    <t>DRANCY</t>
  </si>
  <si>
    <t>12 AVENUE JEAN JAURES  ENSEIGNE</t>
  </si>
  <si>
    <t>GAGNY PRINCIPAL</t>
  </si>
  <si>
    <t xml:space="preserve">8 PLACE DU GENERAL DE GAULLE  </t>
  </si>
  <si>
    <t>L ILE SAINT DENIS</t>
  </si>
  <si>
    <t xml:space="preserve">4 RUE LENINE  </t>
  </si>
  <si>
    <t>LES LILAS</t>
  </si>
  <si>
    <t xml:space="preserve">12 RUE RAYMONDE SALEZ  </t>
  </si>
  <si>
    <t>LIVRY GARGAN PRINCIPAL</t>
  </si>
  <si>
    <t xml:space="preserve">7 PLACE FRANCOIS MITTERRAND  </t>
  </si>
  <si>
    <t>MONTFERMEIL</t>
  </si>
  <si>
    <t xml:space="preserve">3 AVENUE DES PECHES  </t>
  </si>
  <si>
    <t>MONTREUIL PRINCIPAL</t>
  </si>
  <si>
    <t xml:space="preserve">44 BOULEVARD ROUGET DE LISLE  </t>
  </si>
  <si>
    <t>NEUILLY PLAISANCE PRINCIPAL</t>
  </si>
  <si>
    <t xml:space="preserve">45 RUE DU GENERAL DE GAULLE  </t>
  </si>
  <si>
    <t>NEUILLY SUR MARNE PRINCIPAL</t>
  </si>
  <si>
    <t xml:space="preserve">4 BOULEVARD DE LA REPUBLIQUE  </t>
  </si>
  <si>
    <t>NOISY LE GRAND PRINCIPAL</t>
  </si>
  <si>
    <t xml:space="preserve">1 AVENUE EMILE COSSONNEAU  </t>
  </si>
  <si>
    <t>NOISY LE SEC PRINCIPAL</t>
  </si>
  <si>
    <t xml:space="preserve">6 B AVENUE GEORGES CLEMENCEAU  </t>
  </si>
  <si>
    <t>SEVRAN SPORTISSE</t>
  </si>
  <si>
    <t xml:space="preserve">3 RUE LUCIEN SPORTISS  </t>
  </si>
  <si>
    <t>PANTIN PRINCIPAL</t>
  </si>
  <si>
    <t xml:space="preserve">94 AVENUE JEAN LOLIVE  </t>
  </si>
  <si>
    <t>LES PAVILLONS SOUS BOIS</t>
  </si>
  <si>
    <t xml:space="preserve">19 ALLEE ROBILLARD  </t>
  </si>
  <si>
    <t>PIERREFITTE SUR SEINE</t>
  </si>
  <si>
    <t xml:space="preserve">37 BOULEVARD JEAN MERMOZ  </t>
  </si>
  <si>
    <t>LE PRE SAINT GERVAIS</t>
  </si>
  <si>
    <t xml:space="preserve">58 RUE DANTON  </t>
  </si>
  <si>
    <t>ROMAINVILLE</t>
  </si>
  <si>
    <t xml:space="preserve">31 RUE DE LA REPUBLIQUE  </t>
  </si>
  <si>
    <t>ROSNY SOUS BOIS PRINCIPAL</t>
  </si>
  <si>
    <t xml:space="preserve">60 RUE JEAN PIERRE TIMBAUD  </t>
  </si>
  <si>
    <t>SAINT DENIS PRINCIPAL</t>
  </si>
  <si>
    <t xml:space="preserve">12 RUE AUGUSTE GILLOT  </t>
  </si>
  <si>
    <t>SAINT OUEN PRINCIPAL</t>
  </si>
  <si>
    <t xml:space="preserve">13 AVENUE GABRIEL PERI  </t>
  </si>
  <si>
    <t>SEVRAN PRINCIPAL</t>
  </si>
  <si>
    <t xml:space="preserve">5 AVENUE HENRI DUNANT  </t>
  </si>
  <si>
    <t>STAINS PRINCIPAL</t>
  </si>
  <si>
    <t xml:space="preserve">29 AVENUE LOUIS BORDES  </t>
  </si>
  <si>
    <t>TREMBLAY EN FRANCE</t>
  </si>
  <si>
    <t xml:space="preserve">2 BOULEVARD DE L HOTEL DE VILLE  </t>
  </si>
  <si>
    <t>VILLEMOMBLE</t>
  </si>
  <si>
    <t xml:space="preserve">31 GRANDE RUE  </t>
  </si>
  <si>
    <t>VILLEPINTE</t>
  </si>
  <si>
    <t xml:space="preserve">183 BOULEVARD ROBERT BALLANGER  </t>
  </si>
  <si>
    <t>VILLETANEUSE</t>
  </si>
  <si>
    <t xml:space="preserve">7 RUE DU 19 MARS 1962  </t>
  </si>
  <si>
    <t>AULNAY SOUS BOIS JEANNE D'ARC</t>
  </si>
  <si>
    <t xml:space="preserve">24 BOULEVARD GALLIENI  </t>
  </si>
  <si>
    <t>AUBERVILLIERS QUATRE CHEMINS</t>
  </si>
  <si>
    <t xml:space="preserve">2 RUE ERNEST PREVOST  </t>
  </si>
  <si>
    <t>LA COURNEUVE QUATRE ROUTES</t>
  </si>
  <si>
    <t>42 AVENUE PAUL VAILLANT COUTURIER  BOUTIQUE DE QUARTIER DES QUATRE ROUTES</t>
  </si>
  <si>
    <t>MONTREUIL BAS MONTREUIL</t>
  </si>
  <si>
    <t xml:space="preserve">27 RUE ARMAND CARREL  </t>
  </si>
  <si>
    <t>MONTREUIL ERMITAGE</t>
  </si>
  <si>
    <t xml:space="preserve">10  AVENUE PAUL SIGNAC  </t>
  </si>
  <si>
    <t>MONTREUIL SUEUR</t>
  </si>
  <si>
    <t>172 BIS BOULEVARD THEOPHILE SUEUR  TEL 01 48 12 94 50</t>
  </si>
  <si>
    <t>PANTIN QUATRE CHEMINS</t>
  </si>
  <si>
    <t xml:space="preserve">64 AVENUE EDOUARD VAILLANT  </t>
  </si>
  <si>
    <t>ST DENIS LA PLAINE</t>
  </si>
  <si>
    <t xml:space="preserve">154 B AVENUE DU PRESIDENT WILSON  </t>
  </si>
  <si>
    <t>BOBIGNY ROBESPIERRE</t>
  </si>
  <si>
    <t xml:space="preserve">33 RUE DE VIENNE  </t>
  </si>
  <si>
    <t>MONTREUIL LA NOUE VILLIERS</t>
  </si>
  <si>
    <t xml:space="preserve">15 PLACE DU GENERAL DE GAULLE  </t>
  </si>
  <si>
    <t>MONTREUIL BOISSIERE</t>
  </si>
  <si>
    <t xml:space="preserve">108 BOULEVARD DE LA BOISSIERE  </t>
  </si>
  <si>
    <t>EPINAY OBELISQUE</t>
  </si>
  <si>
    <t>38 RUE FELIX MERLIN  OBELISQUE</t>
  </si>
  <si>
    <t>AUBERVILLIERS MONTFORT</t>
  </si>
  <si>
    <t>166 RUE DANIELLE CASANOVA  CENTRE COMMERCIAL EMILE DUBOIS</t>
  </si>
  <si>
    <t>LA COURNEUVE OUEST</t>
  </si>
  <si>
    <t xml:space="preserve">23 AVENUE DU GENERAL LECLERC  </t>
  </si>
  <si>
    <t>LE BLANC MESNIL JEAN JAURES BP</t>
  </si>
  <si>
    <t xml:space="preserve">AVENUE JEAN JAURES  </t>
  </si>
  <si>
    <t>LIVRY GARGAN SULLY</t>
  </si>
  <si>
    <t xml:space="preserve">93 AVENUE ARISTIDE BRIAND  </t>
  </si>
  <si>
    <t>BAGNOLET MALASSIS</t>
  </si>
  <si>
    <t xml:space="preserve">3 RUE GIRARDOT  </t>
  </si>
  <si>
    <t>SAINT OUEN GLARNER BP</t>
  </si>
  <si>
    <t xml:space="preserve">26 AVENUE DU CAPITAINE GLARNER  </t>
  </si>
  <si>
    <t>ROSNY SOUS BOIS CTRE COMMERCIAL</t>
  </si>
  <si>
    <t xml:space="preserve">CENTRE COMMERCIAL DE ROSNY 2  </t>
  </si>
  <si>
    <t>AULNAY SOUS BOIS GALION</t>
  </si>
  <si>
    <t>101  GALERIE SURCOUF  RUE EDGAR DEGAS</t>
  </si>
  <si>
    <t>STAINS CLOS SAINT LAZARE</t>
  </si>
  <si>
    <t xml:space="preserve">1 RUE GEORGES SAND  </t>
  </si>
  <si>
    <t>SAINT DENIS BARBUSSE DIEZ</t>
  </si>
  <si>
    <t xml:space="preserve">2 RUE HENRI BARBUSSE  </t>
  </si>
  <si>
    <t>BONDY LA NOUE CAILLET</t>
  </si>
  <si>
    <t xml:space="preserve">2 AVENUE SUZANNE BUISSON  </t>
  </si>
  <si>
    <t>SAINT DENIS REPUBLIQUE</t>
  </si>
  <si>
    <t xml:space="preserve">59 RUE DE LA REPUBLIQUE  </t>
  </si>
  <si>
    <t>NOISY LE GRAND CHAMPY</t>
  </si>
  <si>
    <t xml:space="preserve">17 PROMENADE MICHEL SIMON  </t>
  </si>
  <si>
    <t>AULNAY SOUS BOIS PARINOR BP</t>
  </si>
  <si>
    <t xml:space="preserve">CENTRE COMMERCIAL PARINOR  </t>
  </si>
  <si>
    <t>NOISY LE GRAND ARCADES</t>
  </si>
  <si>
    <t>RUE DES ARCADES  CENTRE COMMERCIAL DES ARCADES</t>
  </si>
  <si>
    <t>PARIS</t>
  </si>
  <si>
    <t>ALFORTVILLE</t>
  </si>
  <si>
    <t>CACHAN</t>
  </si>
  <si>
    <t>CHAMPIGNY SUR MARNE</t>
  </si>
  <si>
    <t>CRETEIL</t>
  </si>
  <si>
    <t>FONTENAY SOUS BOIS</t>
  </si>
  <si>
    <t>IVRY SUR SEINE</t>
  </si>
  <si>
    <t>MAISONS ALFORT</t>
  </si>
  <si>
    <t>ORLY</t>
  </si>
  <si>
    <t>ST MANDE</t>
  </si>
  <si>
    <t>ST MAUR DES FOSSES</t>
  </si>
  <si>
    <t>VILLEJUIF</t>
  </si>
  <si>
    <t>VILLENEUVE ST GEORGES</t>
  </si>
  <si>
    <t>VINCENNES</t>
  </si>
  <si>
    <t>VITRY SUR SEINE</t>
  </si>
  <si>
    <t>JOINVILLE LE PONT</t>
  </si>
  <si>
    <t>LA VARENNE ST HILAIRE</t>
  </si>
  <si>
    <t>CHENNEVIERES SUR MARNE</t>
  </si>
  <si>
    <t>CHELLES</t>
  </si>
  <si>
    <t>MEAUX</t>
  </si>
  <si>
    <t>MELUN</t>
  </si>
  <si>
    <t>MONTEREAU FAULT YONNE</t>
  </si>
  <si>
    <t>ST FARGEAU PONTHIERRY</t>
  </si>
  <si>
    <t>AUBERVILLIERS</t>
  </si>
  <si>
    <t>AULNAY SOUS BOIS</t>
  </si>
  <si>
    <t>BAGNOLET</t>
  </si>
  <si>
    <t>LE BLANC MESNIL</t>
  </si>
  <si>
    <t>BOBIGNY</t>
  </si>
  <si>
    <t>BONDY</t>
  </si>
  <si>
    <t>CLICHY SOUS BOIS</t>
  </si>
  <si>
    <t>LA COURNEUVE</t>
  </si>
  <si>
    <t>GAGNY</t>
  </si>
  <si>
    <t>L ILE ST DENIS</t>
  </si>
  <si>
    <t>LIVRY GARGAN</t>
  </si>
  <si>
    <t>MONTREUIL</t>
  </si>
  <si>
    <t>NEUILLY PLAISANCE</t>
  </si>
  <si>
    <t>NEUILLY SUR MARNE</t>
  </si>
  <si>
    <t>NOISY LE GRAND</t>
  </si>
  <si>
    <t>NOISY LE SEC</t>
  </si>
  <si>
    <t>SEVRAN</t>
  </si>
  <si>
    <t>PANTIN</t>
  </si>
  <si>
    <t>LE PRE ST GERVAIS</t>
  </si>
  <si>
    <t>ROSNY SOUS BOIS</t>
  </si>
  <si>
    <t>ST DENIS</t>
  </si>
  <si>
    <t>ST OUEN</t>
  </si>
  <si>
    <t>STAINS</t>
  </si>
  <si>
    <t>LA PLAINE ST DENIS</t>
  </si>
  <si>
    <t>EPINAY SUR SEINE</t>
  </si>
  <si>
    <t>Secteur 94</t>
  </si>
  <si>
    <t>Secteur 77</t>
  </si>
  <si>
    <t>Secteur 93</t>
  </si>
  <si>
    <t>TPSE SARL</t>
  </si>
  <si>
    <t>CLIENTS</t>
  </si>
  <si>
    <t>ADRESSE</t>
  </si>
  <si>
    <t>ACTIONS / SPECIFITES</t>
  </si>
  <si>
    <t>Chauffeur</t>
  </si>
  <si>
    <t>Immat.</t>
  </si>
  <si>
    <t>heure dép/
arrivée</t>
  </si>
  <si>
    <t>Km
départ</t>
  </si>
  <si>
    <t>Km
arrivée</t>
  </si>
  <si>
    <t>Nom site</t>
  </si>
  <si>
    <t>adresse</t>
  </si>
  <si>
    <t>service web</t>
  </si>
  <si>
    <t>filtre xml</t>
  </si>
  <si>
    <t>Km</t>
  </si>
  <si>
    <t>temps</t>
  </si>
  <si>
    <t>PARIS NORD</t>
  </si>
  <si>
    <t>PARIS SUD</t>
  </si>
  <si>
    <t>3 Impasse Ledru-Rollin
94100 ST-MAUR - Tél : 01.42.83.41.16</t>
  </si>
  <si>
    <t>jour</t>
  </si>
  <si>
    <t>mois</t>
  </si>
  <si>
    <t>année</t>
  </si>
  <si>
    <t>ref enregistrement</t>
  </si>
  <si>
    <t>ref doc</t>
  </si>
  <si>
    <t>paris belleville</t>
  </si>
  <si>
    <t>Date</t>
  </si>
  <si>
    <t>Position</t>
  </si>
  <si>
    <t>S</t>
  </si>
  <si>
    <t>D</t>
  </si>
  <si>
    <t>Siège</t>
  </si>
  <si>
    <t>3 Impasse Ledru-Rollin</t>
  </si>
  <si>
    <t>Saint Maur des Fossés</t>
  </si>
  <si>
    <t>Dépôt</t>
  </si>
  <si>
    <t>2 avenue du général de gaulle</t>
  </si>
  <si>
    <t>Marles en brie</t>
  </si>
  <si>
    <t>Dépot</t>
  </si>
  <si>
    <t>Véhicule</t>
  </si>
  <si>
    <t>chauffeur</t>
  </si>
  <si>
    <t>véhicule</t>
  </si>
  <si>
    <t>x</t>
  </si>
  <si>
    <t>H1</t>
  </si>
  <si>
    <t>H2</t>
  </si>
  <si>
    <t>H3</t>
  </si>
  <si>
    <t>H4</t>
  </si>
  <si>
    <t>3 impasse ledru rollin, saint maur</t>
  </si>
  <si>
    <t>Adresses</t>
  </si>
  <si>
    <t>Nom du site</t>
  </si>
  <si>
    <t>Code
 Postal</t>
  </si>
  <si>
    <t>Date 
d'intervention</t>
  </si>
  <si>
    <t>Observations</t>
  </si>
  <si>
    <t>Totaux</t>
  </si>
  <si>
    <t>Période</t>
  </si>
  <si>
    <t>Secteurs</t>
  </si>
  <si>
    <t>Paris Nord</t>
  </si>
  <si>
    <t>Paris Sud</t>
  </si>
  <si>
    <t>Secteur 91</t>
  </si>
  <si>
    <t>08h30</t>
  </si>
  <si>
    <t>19h00</t>
  </si>
  <si>
    <t>plagehoraire</t>
  </si>
  <si>
    <t>ch1</t>
  </si>
  <si>
    <t>ch2</t>
  </si>
  <si>
    <t>ch3</t>
  </si>
  <si>
    <t>AA-XXX-AA</t>
  </si>
  <si>
    <t>BB-XXX-BB</t>
  </si>
  <si>
    <t>CC-XXX-CC</t>
  </si>
  <si>
    <t>DD-XXX-DD</t>
  </si>
  <si>
    <t>EE-XXX-EE</t>
  </si>
  <si>
    <t>CLIENT</t>
  </si>
  <si>
    <t xml:space="preserve">RECAPITULATIF </t>
  </si>
  <si>
    <t>N° 
d'intervention</t>
  </si>
  <si>
    <t>G12345</t>
  </si>
  <si>
    <t>G12346</t>
  </si>
  <si>
    <t>G12347</t>
  </si>
  <si>
    <t>G12348</t>
  </si>
  <si>
    <t>G12349</t>
  </si>
  <si>
    <t>PRESTA1</t>
  </si>
  <si>
    <t>PRESTA3</t>
  </si>
  <si>
    <t>PRESTA2</t>
  </si>
  <si>
    <t>G12350</t>
  </si>
  <si>
    <t>G12351</t>
  </si>
  <si>
    <t>G12352</t>
  </si>
  <si>
    <t>G12353</t>
  </si>
  <si>
    <t>G12354</t>
  </si>
  <si>
    <t>G12355</t>
  </si>
  <si>
    <t>G12356</t>
  </si>
  <si>
    <t>G12357</t>
  </si>
  <si>
    <t>G12358</t>
  </si>
  <si>
    <t>G12359</t>
  </si>
  <si>
    <t>G12360</t>
  </si>
  <si>
    <t>G12361</t>
  </si>
  <si>
    <t>G12362</t>
  </si>
  <si>
    <t>G12363</t>
  </si>
  <si>
    <t>G12364</t>
  </si>
  <si>
    <t>Validation</t>
  </si>
  <si>
    <t>periodes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</si>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</sst>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0000"/>
    <numFmt numFmtId="165" formatCode="[$-F800]dddd\,\ mmmm\ dd\,\ yyyy"/>
    <numFmt numFmtId="166" formatCode="[$-F400]h:mm:ss\ AM/PM"/>
    <numFmt numFmtId="167" formatCode="#,##0.00\ &quot;€&quot;"/>
    <numFmt numFmtId="168" formatCode="mmmm\ yyyy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9"/>
      <color rgb="FF76933C"/>
      <name val="Calibri"/>
      <family val="2"/>
    </font>
    <font>
      <i/>
      <sz val="10"/>
      <color rgb="FF000000"/>
      <name val="Calibri"/>
      <family val="2"/>
    </font>
    <font>
      <i/>
      <sz val="8"/>
      <color rgb="FF000000"/>
      <name val="Calibri"/>
      <family val="2"/>
    </font>
    <font>
      <b/>
      <sz val="11"/>
      <color theme="1"/>
      <name val="Calibri"/>
      <family val="2"/>
    </font>
    <font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44" fontId="10" fillId="0" borderId="0" applyFont="0" applyFill="0" applyBorder="0" applyAlignment="0" applyProtection="0"/>
    <xf numFmtId="0" fontId="11" fillId="5" borderId="0" applyNumberFormat="0" applyBorder="0" applyAlignment="0" applyProtection="0"/>
    <xf numFmtId="0" fontId="1" fillId="0" borderId="0"/>
    <xf numFmtId="0" fontId="1" fillId="0" borderId="0"/>
  </cellStyleXfs>
  <cellXfs count="1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3" xfId="0" applyFill="1" applyBorder="1"/>
    <xf numFmtId="0" fontId="0" fillId="0" borderId="2" xfId="0" applyFill="1" applyBorder="1"/>
    <xf numFmtId="14" fontId="0" fillId="0" borderId="0" xfId="0" applyNumberFormat="1"/>
    <xf numFmtId="0" fontId="0" fillId="0" borderId="1" xfId="0" applyFill="1" applyBorder="1"/>
    <xf numFmtId="0" fontId="0" fillId="3" borderId="1" xfId="0" applyFill="1" applyBorder="1"/>
    <xf numFmtId="0" fontId="1" fillId="3" borderId="1" xfId="0" applyFont="1" applyFill="1" applyBorder="1"/>
    <xf numFmtId="164" fontId="0" fillId="3" borderId="1" xfId="0" applyNumberFormat="1" applyFill="1" applyBorder="1"/>
    <xf numFmtId="164" fontId="0" fillId="0" borderId="1" xfId="0" applyNumberFormat="1" applyFill="1" applyBorder="1"/>
    <xf numFmtId="0" fontId="2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4" fillId="0" borderId="0" xfId="0" applyFont="1" applyAlignment="1">
      <alignment vertical="top" wrapText="1"/>
    </xf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0" xfId="0" applyNumberFormat="1" applyAlignment="1">
      <alignment horizontal="left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2" fontId="0" fillId="0" borderId="0" xfId="0" applyNumberFormat="1"/>
    <xf numFmtId="2" fontId="0" fillId="0" borderId="1" xfId="0" applyNumberFormat="1" applyBorder="1"/>
    <xf numFmtId="0" fontId="0" fillId="2" borderId="3" xfId="0" applyFill="1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0" fillId="0" borderId="5" xfId="0" applyBorder="1"/>
    <xf numFmtId="0" fontId="13" fillId="0" borderId="0" xfId="0" applyFont="1" applyFill="1" applyBorder="1"/>
    <xf numFmtId="1" fontId="13" fillId="0" borderId="0" xfId="0" applyNumberFormat="1" applyFont="1" applyFill="1" applyBorder="1"/>
    <xf numFmtId="44" fontId="13" fillId="0" borderId="0" xfId="1" applyFont="1" applyFill="1" applyBorder="1"/>
    <xf numFmtId="0" fontId="14" fillId="0" borderId="0" xfId="0" applyFont="1" applyFill="1" applyBorder="1"/>
    <xf numFmtId="1" fontId="15" fillId="0" borderId="0" xfId="0" applyNumberFormat="1" applyFont="1" applyFill="1" applyBorder="1" applyAlignment="1">
      <alignment horizontal="left"/>
    </xf>
    <xf numFmtId="165" fontId="15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6" fillId="0" borderId="0" xfId="3" applyFont="1" applyFill="1" applyBorder="1" applyAlignment="1">
      <alignment horizontal="left" vertical="center"/>
    </xf>
    <xf numFmtId="0" fontId="17" fillId="0" borderId="0" xfId="3" applyFont="1" applyFill="1" applyBorder="1" applyAlignment="1">
      <alignment vertical="center"/>
    </xf>
    <xf numFmtId="0" fontId="15" fillId="0" borderId="0" xfId="0" applyFont="1" applyFill="1" applyBorder="1"/>
    <xf numFmtId="0" fontId="17" fillId="0" borderId="0" xfId="3" applyFont="1" applyFill="1" applyBorder="1" applyAlignment="1"/>
    <xf numFmtId="0" fontId="17" fillId="0" borderId="0" xfId="3" applyFont="1" applyFill="1" applyBorder="1"/>
    <xf numFmtId="0" fontId="17" fillId="0" borderId="0" xfId="4" applyFont="1" applyFill="1" applyBorder="1"/>
    <xf numFmtId="0" fontId="18" fillId="0" borderId="0" xfId="4" applyFont="1" applyFill="1" applyBorder="1"/>
    <xf numFmtId="0" fontId="15" fillId="0" borderId="0" xfId="0" applyFont="1" applyFill="1" applyBorder="1" applyAlignment="1">
      <alignment vertical="center"/>
    </xf>
    <xf numFmtId="1" fontId="19" fillId="0" borderId="0" xfId="0" applyNumberFormat="1" applyFont="1" applyFill="1" applyBorder="1" applyAlignment="1">
      <alignment horizontal="center"/>
    </xf>
    <xf numFmtId="0" fontId="15" fillId="6" borderId="6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/>
    </xf>
    <xf numFmtId="49" fontId="15" fillId="6" borderId="6" xfId="0" applyNumberFormat="1" applyFont="1" applyFill="1" applyBorder="1" applyAlignment="1">
      <alignment horizontal="center" vertical="center" wrapText="1"/>
    </xf>
    <xf numFmtId="49" fontId="15" fillId="6" borderId="6" xfId="1" applyNumberFormat="1" applyFont="1" applyFill="1" applyBorder="1" applyAlignment="1">
      <alignment horizontal="center" vertical="center"/>
    </xf>
    <xf numFmtId="1" fontId="15" fillId="6" borderId="6" xfId="0" applyNumberFormat="1" applyFont="1" applyFill="1" applyBorder="1" applyAlignment="1">
      <alignment horizontal="center" vertical="center" wrapText="1"/>
    </xf>
    <xf numFmtId="49" fontId="15" fillId="6" borderId="6" xfId="1" applyNumberFormat="1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0" borderId="1" xfId="0" applyFont="1" applyFill="1" applyBorder="1"/>
    <xf numFmtId="44" fontId="15" fillId="0" borderId="1" xfId="1" applyFont="1" applyFill="1" applyBorder="1"/>
    <xf numFmtId="1" fontId="15" fillId="0" borderId="1" xfId="1" applyNumberFormat="1" applyFont="1" applyFill="1" applyBorder="1"/>
    <xf numFmtId="14" fontId="15" fillId="0" borderId="1" xfId="0" applyNumberFormat="1" applyFont="1" applyFill="1" applyBorder="1"/>
    <xf numFmtId="1" fontId="20" fillId="0" borderId="1" xfId="0" applyNumberFormat="1" applyFont="1" applyFill="1" applyBorder="1" applyAlignment="1">
      <alignment vertical="center"/>
    </xf>
    <xf numFmtId="167" fontId="15" fillId="0" borderId="1" xfId="0" applyNumberFormat="1" applyFont="1" applyFill="1" applyBorder="1"/>
    <xf numFmtId="0" fontId="15" fillId="0" borderId="1" xfId="1" applyNumberFormat="1" applyFont="1" applyFill="1" applyBorder="1"/>
    <xf numFmtId="44" fontId="17" fillId="0" borderId="1" xfId="2" applyNumberFormat="1" applyFont="1" applyFill="1" applyBorder="1"/>
    <xf numFmtId="0" fontId="17" fillId="0" borderId="1" xfId="2" applyNumberFormat="1" applyFont="1" applyFill="1" applyBorder="1"/>
    <xf numFmtId="1" fontId="20" fillId="0" borderId="1" xfId="0" applyNumberFormat="1" applyFont="1" applyFill="1" applyBorder="1" applyAlignment="1">
      <alignment horizontal="right" vertical="center"/>
    </xf>
    <xf numFmtId="44" fontId="17" fillId="7" borderId="1" xfId="1" applyFont="1" applyFill="1" applyBorder="1"/>
    <xf numFmtId="44" fontId="17" fillId="0" borderId="1" xfId="1" applyFont="1" applyFill="1" applyBorder="1"/>
    <xf numFmtId="1" fontId="20" fillId="0" borderId="1" xfId="0" applyNumberFormat="1" applyFont="1" applyFill="1" applyBorder="1" applyAlignment="1">
      <alignment vertical="center" wrapText="1"/>
    </xf>
    <xf numFmtId="44" fontId="15" fillId="0" borderId="1" xfId="1" applyFont="1" applyFill="1" applyBorder="1" applyAlignment="1">
      <alignment vertical="center"/>
    </xf>
    <xf numFmtId="1" fontId="15" fillId="0" borderId="1" xfId="1" applyNumberFormat="1" applyFont="1" applyFill="1" applyBorder="1" applyAlignment="1">
      <alignment vertical="center"/>
    </xf>
    <xf numFmtId="1" fontId="21" fillId="0" borderId="1" xfId="0" applyNumberFormat="1" applyFont="1" applyFill="1" applyBorder="1" applyAlignment="1">
      <alignment vertical="center"/>
    </xf>
    <xf numFmtId="14" fontId="15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4" fontId="13" fillId="0" borderId="0" xfId="1" applyFont="1" applyFill="1" applyBorder="1" applyAlignment="1">
      <alignment vertical="center"/>
    </xf>
    <xf numFmtId="1" fontId="21" fillId="0" borderId="0" xfId="0" applyNumberFormat="1" applyFont="1" applyFill="1" applyBorder="1" applyAlignment="1">
      <alignment vertical="center"/>
    </xf>
    <xf numFmtId="167" fontId="15" fillId="0" borderId="0" xfId="0" applyNumberFormat="1" applyFont="1" applyFill="1" applyBorder="1" applyAlignment="1">
      <alignment vertical="center"/>
    </xf>
    <xf numFmtId="167" fontId="15" fillId="0" borderId="0" xfId="0" applyNumberFormat="1" applyFont="1" applyFill="1" applyBorder="1"/>
    <xf numFmtId="1" fontId="13" fillId="0" borderId="0" xfId="0" applyNumberFormat="1" applyFont="1" applyFill="1" applyBorder="1" applyAlignment="1">
      <alignment vertical="center"/>
    </xf>
    <xf numFmtId="44" fontId="15" fillId="0" borderId="0" xfId="1" applyFont="1" applyFill="1" applyBorder="1" applyAlignment="1">
      <alignment horizontal="center" vertical="center"/>
    </xf>
    <xf numFmtId="167" fontId="15" fillId="0" borderId="0" xfId="0" applyNumberFormat="1" applyFont="1" applyFill="1" applyBorder="1" applyAlignment="1">
      <alignment horizontal="center" vertical="center"/>
    </xf>
    <xf numFmtId="44" fontId="14" fillId="0" borderId="0" xfId="0" applyNumberFormat="1" applyFont="1" applyFill="1" applyBorder="1" applyAlignment="1">
      <alignment vertical="center"/>
    </xf>
    <xf numFmtId="167" fontId="22" fillId="0" borderId="0" xfId="0" applyNumberFormat="1" applyFont="1" applyFill="1" applyBorder="1"/>
    <xf numFmtId="1" fontId="12" fillId="0" borderId="0" xfId="0" applyNumberFormat="1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0" fontId="0" fillId="2" borderId="0" xfId="0" applyFill="1" applyBorder="1"/>
    <xf numFmtId="0" fontId="0" fillId="0" borderId="1" xfId="0" applyNumberFormat="1" applyBorder="1"/>
    <xf numFmtId="166" fontId="0" fillId="0" borderId="1" xfId="0" applyNumberFormat="1" applyBorder="1" applyAlignment="1">
      <alignment horizontal="center"/>
    </xf>
    <xf numFmtId="0" fontId="24" fillId="0" borderId="0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6" fontId="15" fillId="8" borderId="1" xfId="0" applyNumberFormat="1" applyFont="1" applyFill="1" applyBorder="1"/>
    <xf numFmtId="0" fontId="21" fillId="0" borderId="8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7" fontId="0" fillId="0" borderId="1" xfId="0" applyNumberFormat="1" applyBorder="1"/>
    <xf numFmtId="168" fontId="13" fillId="0" borderId="0" xfId="0" applyNumberFormat="1" applyFont="1" applyFill="1" applyBorder="1"/>
    <xf numFmtId="0" fontId="2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</cellXfs>
  <cellStyles count="5">
    <cellStyle name="Accent6" xfId="2" builtinId="49"/>
    <cellStyle name="Monétaire" xfId="1" builtinId="4"/>
    <cellStyle name="Normal" xfId="0" builtinId="0"/>
    <cellStyle name="Normal 2" xfId="3"/>
    <cellStyle name="Normal 3" xfId="4"/>
  </cellStyles>
  <dxfs count="5"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847725</xdr:colOff>
          <xdr:row>29</xdr:row>
          <xdr:rowOff>19050</xdr:rowOff>
        </xdr:from>
        <xdr:to>
          <xdr:col>3</xdr:col>
          <xdr:colOff>2390775</xdr:colOff>
          <xdr:row>31</xdr:row>
          <xdr:rowOff>57150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la carte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211931</xdr:colOff>
      <xdr:row>1</xdr:row>
      <xdr:rowOff>192881</xdr:rowOff>
    </xdr:from>
    <xdr:to>
      <xdr:col>16</xdr:col>
      <xdr:colOff>245269</xdr:colOff>
      <xdr:row>4</xdr:row>
      <xdr:rowOff>123825</xdr:rowOff>
    </xdr:to>
    <xdr:sp macro="" textlink="">
      <xdr:nvSpPr>
        <xdr:cNvPr id="2" name="Rectangle 1"/>
        <xdr:cNvSpPr/>
      </xdr:nvSpPr>
      <xdr:spPr>
        <a:xfrm>
          <a:off x="12080081" y="488156"/>
          <a:ext cx="3081338" cy="740569"/>
        </a:xfrm>
        <a:prstGeom prst="wedgeRectCallout">
          <a:avLst>
            <a:gd name="adj1" fmla="val -55764"/>
            <a:gd name="adj2" fmla="val -8372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</a:t>
          </a:r>
          <a:r>
            <a:rPr lang="fr-FR" sz="1100" baseline="0"/>
            <a:t> sélectionnant la date voulu une recheche se fait pour lister toutes les interventions avec les données nécessaires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1409700</xdr:colOff>
      <xdr:row>3</xdr:row>
      <xdr:rowOff>104775</xdr:rowOff>
    </xdr:from>
    <xdr:to>
      <xdr:col>3</xdr:col>
      <xdr:colOff>352425</xdr:colOff>
      <xdr:row>9</xdr:row>
      <xdr:rowOff>104775</xdr:rowOff>
    </xdr:to>
    <xdr:sp macro="" textlink="">
      <xdr:nvSpPr>
        <xdr:cNvPr id="2" name="Rectangle 1"/>
        <xdr:cNvSpPr/>
      </xdr:nvSpPr>
      <xdr:spPr>
        <a:xfrm>
          <a:off x="1409700" y="685800"/>
          <a:ext cx="2581275" cy="1171575"/>
        </a:xfrm>
        <a:prstGeom prst="wedgeRectCallout">
          <a:avLst>
            <a:gd name="adj1" fmla="val 65145"/>
            <a:gd name="adj2" fmla="val -233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souhaites en sélectionnant</a:t>
          </a:r>
          <a:r>
            <a:rPr lang="fr-FR" sz="1100" baseline="0"/>
            <a:t> le secteur et le mois lister en colonne A (de A14 a A26) toutes les interventions  à partir de la feuille interventions. je veux uniquement les numéros d'intervention car le reste j'arrive à faire les recherches!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6</xdr:row>
          <xdr:rowOff>180975</xdr:rowOff>
        </xdr:from>
        <xdr:to>
          <xdr:col>6</xdr:col>
          <xdr:colOff>0</xdr:colOff>
          <xdr:row>8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topLeftCell="C64989" workbookViewId="0">
      <selection activeCell="K3" sqref="K3:K65001"/>
    </sheetView>
  </sheetViews>
  <sheetFormatPr baseColWidth="10" defaultRowHeight="15" x14ac:dyDescent="0.25"/>
  <cols>
    <col min="1" max="1" width="14.28515625" bestFit="1" customWidth="1"/>
    <col min="3" max="3" width="31.28515625" bestFit="1" customWidth="1"/>
    <col min="4" max="4" width="61.140625" bestFit="1" customWidth="1"/>
    <col min="6" max="6" width="18" bestFit="1" customWidth="1"/>
    <col min="7" max="7" width="12.42578125" bestFit="1" customWidth="1"/>
    <col min="8" max="8" width="6.42578125" bestFit="1" customWidth="1"/>
    <col min="9" max="9" width="9" bestFit="1" customWidth="1"/>
  </cols>
  <sheetData>
    <row r="1" spans="1:12" ht="15.75" thickBot="1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769</v>
      </c>
      <c r="H1" s="3" t="s">
        <v>771</v>
      </c>
      <c r="I1" s="3" t="s">
        <v>770</v>
      </c>
      <c r="J1" s="4" t="s">
        <v>9</v>
      </c>
      <c r="K1" s="92" t="s">
        <v>746</v>
      </c>
      <c r="L1" s="92" t="s">
        <v>787</v>
      </c>
    </row>
    <row r="2" spans="1:12" x14ac:dyDescent="0.25">
      <c r="A2" t="s">
        <v>764</v>
      </c>
      <c r="B2" s="5">
        <v>43101</v>
      </c>
      <c r="C2" t="s">
        <v>350</v>
      </c>
      <c r="D2" t="str">
        <f t="shared" ref="D2:D10" si="0">IF(C2="","",LOOKUP(C2,sites,adresses))</f>
        <v xml:space="preserve">PLACE SALVADOR ALLENDE  </v>
      </c>
      <c r="E2">
        <f t="shared" ref="E2:E9" si="1">IF(C2="","",LOOKUP(C2,sites,CP))</f>
        <v>94140</v>
      </c>
      <c r="F2" t="str">
        <f>IF(C2="","",LOOKUP(C2,sites,villes))</f>
        <v>ALFORTVILLE</v>
      </c>
      <c r="G2" t="s">
        <v>733</v>
      </c>
      <c r="H2" t="s">
        <v>733</v>
      </c>
      <c r="I2" t="s">
        <v>733</v>
      </c>
      <c r="J2" s="5">
        <v>43103</v>
      </c>
      <c r="K2" t="str">
        <f t="shared" ref="K2:K21" ca="1" si="2">IF(C2="","",LOOKUP(C2,sites,Secteursites))</f>
        <v>Secteur 94</v>
      </c>
      <c r="L2" t="s">
        <v>733</v>
      </c>
    </row>
    <row r="3" spans="1:12" x14ac:dyDescent="0.25">
      <c r="A3" t="s">
        <v>765</v>
      </c>
      <c r="B3" s="5">
        <v>43102</v>
      </c>
      <c r="C3" t="s">
        <v>614</v>
      </c>
      <c r="D3" t="str">
        <f t="shared" si="0"/>
        <v>166 RUE DANIELLE CASANOVA  CENTRE COMMERCIAL EMILE DUBOIS</v>
      </c>
      <c r="E3">
        <f t="shared" si="1"/>
        <v>93300</v>
      </c>
      <c r="F3" t="str">
        <f t="shared" ref="F3:F9" si="3">IF(C3="","",LOOKUP(C3,sites,villes))</f>
        <v>AUBERVILLIERS</v>
      </c>
      <c r="J3" s="5">
        <v>43103</v>
      </c>
      <c r="K3" t="str">
        <f t="shared" ca="1" si="2"/>
        <v>Secteur 93</v>
      </c>
      <c r="L3" t="s">
        <v>733</v>
      </c>
    </row>
    <row r="4" spans="1:12" x14ac:dyDescent="0.25">
      <c r="A4" t="s">
        <v>766</v>
      </c>
      <c r="B4" s="5">
        <v>43102</v>
      </c>
      <c r="C4" t="s">
        <v>352</v>
      </c>
      <c r="D4" t="str">
        <f t="shared" si="0"/>
        <v xml:space="preserve">75 RUE MARIUS SIDOBRE </v>
      </c>
      <c r="E4">
        <f t="shared" si="1"/>
        <v>94110</v>
      </c>
      <c r="F4" t="str">
        <f t="shared" si="3"/>
        <v>ARCUEIL</v>
      </c>
      <c r="J4" s="5">
        <v>43103</v>
      </c>
      <c r="K4" t="str">
        <f t="shared" ca="1" si="2"/>
        <v>Secteur 94</v>
      </c>
      <c r="L4" t="s">
        <v>733</v>
      </c>
    </row>
    <row r="5" spans="1:12" x14ac:dyDescent="0.25">
      <c r="A5" t="s">
        <v>767</v>
      </c>
      <c r="B5" s="5">
        <v>43103</v>
      </c>
      <c r="C5" t="s">
        <v>590</v>
      </c>
      <c r="D5" t="str">
        <f t="shared" si="0"/>
        <v xml:space="preserve">24 BOULEVARD GALLIENI  </v>
      </c>
      <c r="E5">
        <f t="shared" si="1"/>
        <v>93600</v>
      </c>
      <c r="F5" t="str">
        <f t="shared" si="3"/>
        <v>AULNAY SOUS BOIS</v>
      </c>
      <c r="J5" s="5">
        <v>43103</v>
      </c>
      <c r="K5" t="str">
        <f t="shared" ca="1" si="2"/>
        <v>Secteur 93</v>
      </c>
      <c r="L5" t="s">
        <v>733</v>
      </c>
    </row>
    <row r="6" spans="1:12" x14ac:dyDescent="0.25">
      <c r="A6" t="s">
        <v>768</v>
      </c>
      <c r="B6" s="5">
        <v>43104</v>
      </c>
      <c r="C6" t="s">
        <v>622</v>
      </c>
      <c r="D6" t="str">
        <f t="shared" si="0"/>
        <v xml:space="preserve">3 RUE GIRARDOT  </v>
      </c>
      <c r="E6">
        <f t="shared" si="1"/>
        <v>93170</v>
      </c>
      <c r="F6" t="str">
        <f t="shared" si="3"/>
        <v>BAGNOLET</v>
      </c>
      <c r="J6" s="5">
        <v>43103</v>
      </c>
      <c r="K6" t="str">
        <f t="shared" ca="1" si="2"/>
        <v>Secteur 93</v>
      </c>
      <c r="L6" t="s">
        <v>733</v>
      </c>
    </row>
    <row r="7" spans="1:12" x14ac:dyDescent="0.25">
      <c r="A7" t="s">
        <v>772</v>
      </c>
      <c r="B7" s="5">
        <v>43105</v>
      </c>
      <c r="C7" t="s">
        <v>294</v>
      </c>
      <c r="D7" t="str">
        <f t="shared" si="0"/>
        <v xml:space="preserve">13 RUE D ANJOU  </v>
      </c>
      <c r="E7">
        <f t="shared" si="1"/>
        <v>75008</v>
      </c>
      <c r="F7" t="str">
        <f t="shared" si="3"/>
        <v>PARIS</v>
      </c>
      <c r="J7" s="5">
        <v>43103</v>
      </c>
      <c r="K7" t="str">
        <f t="shared" ca="1" si="2"/>
        <v>PARIS NORD</v>
      </c>
      <c r="L7" t="s">
        <v>733</v>
      </c>
    </row>
    <row r="8" spans="1:12" x14ac:dyDescent="0.25">
      <c r="A8" t="s">
        <v>773</v>
      </c>
      <c r="B8" s="5">
        <v>43106</v>
      </c>
      <c r="C8" t="s">
        <v>718</v>
      </c>
      <c r="D8" t="str">
        <f t="shared" si="0"/>
        <v xml:space="preserve">73 BOULEVARD DE BELLEVILLE  </v>
      </c>
      <c r="E8">
        <f t="shared" si="1"/>
        <v>75011</v>
      </c>
      <c r="F8" t="str">
        <f t="shared" si="3"/>
        <v>PARIS</v>
      </c>
      <c r="J8" s="5">
        <v>43103</v>
      </c>
      <c r="K8" t="str">
        <f t="shared" ca="1" si="2"/>
        <v>PARIS NORD</v>
      </c>
      <c r="L8" t="s">
        <v>733</v>
      </c>
    </row>
    <row r="9" spans="1:12" x14ac:dyDescent="0.25">
      <c r="A9" t="s">
        <v>774</v>
      </c>
      <c r="B9" s="5">
        <v>43107</v>
      </c>
      <c r="C9" t="s">
        <v>492</v>
      </c>
      <c r="D9" t="str">
        <f t="shared" si="0"/>
        <v xml:space="preserve">8 QUAI DES TANNEURS  </v>
      </c>
      <c r="E9">
        <f t="shared" si="1"/>
        <v>77140</v>
      </c>
      <c r="F9" t="str">
        <f t="shared" si="3"/>
        <v>NEMOURS</v>
      </c>
      <c r="J9" s="5">
        <v>43103</v>
      </c>
      <c r="K9" t="str">
        <f t="shared" ca="1" si="2"/>
        <v>Secteur 77</v>
      </c>
      <c r="L9" t="s">
        <v>733</v>
      </c>
    </row>
    <row r="10" spans="1:12" x14ac:dyDescent="0.25">
      <c r="A10" t="s">
        <v>775</v>
      </c>
      <c r="B10" s="5">
        <v>43108</v>
      </c>
      <c r="C10" t="s">
        <v>416</v>
      </c>
      <c r="D10" t="str">
        <f t="shared" si="0"/>
        <v xml:space="preserve">11 AVENUE DU GENERAL LECLERC  </v>
      </c>
      <c r="E10">
        <f t="shared" ref="E10" si="4">IF(C10="","",LOOKUP(C10,sites,CP))</f>
        <v>94400</v>
      </c>
      <c r="F10" t="str">
        <f t="shared" ref="F10" si="5">IF(C10="","",LOOKUP(C10,sites,villes))</f>
        <v>VITRY SUR SEINE</v>
      </c>
      <c r="J10" s="5">
        <v>43103</v>
      </c>
      <c r="K10" t="str">
        <f t="shared" ca="1" si="2"/>
        <v>Secteur 94</v>
      </c>
      <c r="L10" t="s">
        <v>733</v>
      </c>
    </row>
    <row r="11" spans="1:12" x14ac:dyDescent="0.25">
      <c r="A11" t="s">
        <v>776</v>
      </c>
      <c r="B11" s="5">
        <v>43109</v>
      </c>
      <c r="C11" t="s">
        <v>452</v>
      </c>
      <c r="D11" t="str">
        <f t="shared" ref="D11:D21" si="6">IF(C11="","",LOOKUP(C11,sites,adresses))</f>
        <v xml:space="preserve">AVENUE DU 8 MAI 1945  </v>
      </c>
      <c r="E11">
        <f t="shared" ref="E11:E21" si="7">IF(C11="","",LOOKUP(C11,sites,CP))</f>
        <v>94400</v>
      </c>
      <c r="F11" t="str">
        <f t="shared" ref="F11:F21" si="8">IF(C11="","",LOOKUP(C11,sites,villes))</f>
        <v>VITRY SUR SEINE</v>
      </c>
      <c r="J11" s="5">
        <v>43103</v>
      </c>
      <c r="K11" t="str">
        <f t="shared" ca="1" si="2"/>
        <v>Secteur 94</v>
      </c>
      <c r="L11" t="s">
        <v>733</v>
      </c>
    </row>
    <row r="12" spans="1:12" x14ac:dyDescent="0.25">
      <c r="A12" t="s">
        <v>777</v>
      </c>
      <c r="B12" s="5">
        <v>43110</v>
      </c>
      <c r="C12" t="s">
        <v>586</v>
      </c>
      <c r="D12" t="str">
        <f t="shared" si="6"/>
        <v xml:space="preserve">183 BOULEVARD ROBERT BALLANGER  </v>
      </c>
      <c r="E12">
        <f t="shared" si="7"/>
        <v>93420</v>
      </c>
      <c r="F12" t="str">
        <f t="shared" si="8"/>
        <v>VILLEPINTE</v>
      </c>
      <c r="J12" s="5">
        <v>43103</v>
      </c>
      <c r="K12" t="str">
        <f t="shared" ca="1" si="2"/>
        <v>Secteur 93</v>
      </c>
      <c r="L12" t="s">
        <v>733</v>
      </c>
    </row>
    <row r="13" spans="1:12" x14ac:dyDescent="0.25">
      <c r="A13" t="s">
        <v>778</v>
      </c>
      <c r="B13" s="5">
        <v>43111</v>
      </c>
      <c r="C13" t="s">
        <v>588</v>
      </c>
      <c r="D13" t="str">
        <f t="shared" si="6"/>
        <v xml:space="preserve">7 RUE DU 19 MARS 1962  </v>
      </c>
      <c r="E13">
        <f t="shared" si="7"/>
        <v>93430</v>
      </c>
      <c r="F13" t="str">
        <f t="shared" si="8"/>
        <v>VILLETANEUSE</v>
      </c>
      <c r="J13" s="5">
        <v>43103</v>
      </c>
      <c r="K13" t="str">
        <f t="shared" ca="1" si="2"/>
        <v>Secteur 93</v>
      </c>
      <c r="L13" t="s">
        <v>733</v>
      </c>
    </row>
    <row r="14" spans="1:12" x14ac:dyDescent="0.25">
      <c r="A14" t="s">
        <v>779</v>
      </c>
      <c r="B14" s="5">
        <v>43112</v>
      </c>
      <c r="C14" t="s">
        <v>442</v>
      </c>
      <c r="D14" t="str">
        <f t="shared" si="6"/>
        <v xml:space="preserve">18 RUE DU COMMANDANT MOWAT  </v>
      </c>
      <c r="E14">
        <f t="shared" si="7"/>
        <v>94300</v>
      </c>
      <c r="F14" t="str">
        <f t="shared" si="8"/>
        <v>VINCENNES</v>
      </c>
      <c r="J14" s="5">
        <v>43103</v>
      </c>
      <c r="K14" t="str">
        <f t="shared" ca="1" si="2"/>
        <v>Secteur 94</v>
      </c>
      <c r="L14" t="s">
        <v>733</v>
      </c>
    </row>
    <row r="15" spans="1:12" x14ac:dyDescent="0.25">
      <c r="A15" t="s">
        <v>780</v>
      </c>
      <c r="B15" s="5">
        <v>43113</v>
      </c>
      <c r="C15" t="s">
        <v>436</v>
      </c>
      <c r="D15" t="str">
        <f t="shared" si="6"/>
        <v xml:space="preserve">27 B RUE DES LAITIERES  </v>
      </c>
      <c r="E15">
        <f t="shared" si="7"/>
        <v>94300</v>
      </c>
      <c r="F15" t="str">
        <f t="shared" si="8"/>
        <v>VINCENNES</v>
      </c>
      <c r="J15" s="5">
        <v>43103</v>
      </c>
      <c r="K15" t="str">
        <f t="shared" ca="1" si="2"/>
        <v>Secteur 94</v>
      </c>
      <c r="L15" t="s">
        <v>733</v>
      </c>
    </row>
    <row r="16" spans="1:12" x14ac:dyDescent="0.25">
      <c r="A16" t="s">
        <v>781</v>
      </c>
      <c r="B16" s="5">
        <v>43114</v>
      </c>
      <c r="C16" t="s">
        <v>414</v>
      </c>
      <c r="D16" t="str">
        <f t="shared" si="6"/>
        <v xml:space="preserve">18  AVENUE DU CHATEAU  </v>
      </c>
      <c r="E16">
        <f t="shared" si="7"/>
        <v>94300</v>
      </c>
      <c r="F16" t="str">
        <f t="shared" si="8"/>
        <v>VINCENNES</v>
      </c>
      <c r="J16" s="5">
        <v>43103</v>
      </c>
      <c r="K16" t="str">
        <f t="shared" ca="1" si="2"/>
        <v>Secteur 94</v>
      </c>
      <c r="L16" t="s">
        <v>733</v>
      </c>
    </row>
    <row r="17" spans="1:12" x14ac:dyDescent="0.25">
      <c r="A17" t="s">
        <v>782</v>
      </c>
      <c r="B17" s="5">
        <v>43115</v>
      </c>
      <c r="C17" t="s">
        <v>514</v>
      </c>
      <c r="D17" t="str">
        <f t="shared" si="6"/>
        <v xml:space="preserve">119 AVENUE DES SCIENCES  </v>
      </c>
      <c r="E17">
        <f t="shared" si="7"/>
        <v>77500</v>
      </c>
      <c r="F17" t="str">
        <f t="shared" si="8"/>
        <v>CHELLES</v>
      </c>
      <c r="J17" s="5">
        <v>43103</v>
      </c>
      <c r="K17" t="str">
        <f t="shared" ca="1" si="2"/>
        <v>Secteur 77</v>
      </c>
      <c r="L17" t="s">
        <v>733</v>
      </c>
    </row>
    <row r="18" spans="1:12" x14ac:dyDescent="0.25">
      <c r="A18" t="s">
        <v>783</v>
      </c>
      <c r="B18" s="5">
        <v>43116</v>
      </c>
      <c r="C18" t="s">
        <v>180</v>
      </c>
      <c r="D18" t="str">
        <f t="shared" si="6"/>
        <v xml:space="preserve">38 RUE DE LOURMEL  </v>
      </c>
      <c r="E18">
        <f t="shared" si="7"/>
        <v>75015</v>
      </c>
      <c r="F18" t="str">
        <f t="shared" si="8"/>
        <v>PARIS</v>
      </c>
      <c r="J18" s="5">
        <v>43103</v>
      </c>
      <c r="K18" t="str">
        <f t="shared" ca="1" si="2"/>
        <v>PARIS SUD</v>
      </c>
      <c r="L18" t="s">
        <v>733</v>
      </c>
    </row>
    <row r="19" spans="1:12" x14ac:dyDescent="0.25">
      <c r="A19" t="s">
        <v>784</v>
      </c>
      <c r="B19" s="5">
        <v>43117</v>
      </c>
      <c r="C19" t="s">
        <v>228</v>
      </c>
      <c r="D19" t="str">
        <f t="shared" si="6"/>
        <v xml:space="preserve">56 RUE RENE BOULANGER  </v>
      </c>
      <c r="E19">
        <f t="shared" si="7"/>
        <v>75010</v>
      </c>
      <c r="F19" t="str">
        <f t="shared" si="8"/>
        <v>PARIS</v>
      </c>
      <c r="J19" s="5">
        <v>43103</v>
      </c>
      <c r="K19" t="str">
        <f t="shared" ca="1" si="2"/>
        <v>PARIS NORD</v>
      </c>
      <c r="L19" t="s">
        <v>733</v>
      </c>
    </row>
    <row r="20" spans="1:12" x14ac:dyDescent="0.25">
      <c r="A20" t="s">
        <v>785</v>
      </c>
      <c r="B20" s="5">
        <v>43118</v>
      </c>
      <c r="C20" t="s">
        <v>276</v>
      </c>
      <c r="D20" t="str">
        <f t="shared" si="6"/>
        <v xml:space="preserve">38 BOULEVARD DE STRASBOURG  </v>
      </c>
      <c r="E20">
        <f t="shared" si="7"/>
        <v>75010</v>
      </c>
      <c r="F20" t="str">
        <f t="shared" si="8"/>
        <v>PARIS</v>
      </c>
      <c r="J20" s="5">
        <v>43103</v>
      </c>
      <c r="K20" t="str">
        <f t="shared" ca="1" si="2"/>
        <v>PARIS NORD</v>
      </c>
      <c r="L20" t="s">
        <v>733</v>
      </c>
    </row>
    <row r="21" spans="1:12" x14ac:dyDescent="0.25">
      <c r="A21" t="s">
        <v>786</v>
      </c>
      <c r="B21" s="5">
        <v>43119</v>
      </c>
      <c r="C21" t="s">
        <v>306</v>
      </c>
      <c r="D21" t="str">
        <f t="shared" si="6"/>
        <v xml:space="preserve">81 BOULEVARD BESSIERES  </v>
      </c>
      <c r="E21">
        <f t="shared" si="7"/>
        <v>75017</v>
      </c>
      <c r="F21" t="str">
        <f t="shared" si="8"/>
        <v>PARIS</v>
      </c>
      <c r="J21" s="5">
        <v>43103</v>
      </c>
      <c r="K21" t="str">
        <f t="shared" ca="1" si="2"/>
        <v>PARIS NORD</v>
      </c>
      <c r="L21" t="s">
        <v>733</v>
      </c>
    </row>
  </sheetData>
  <dataValidations count="2">
    <dataValidation type="list" allowBlank="1" showInputMessage="1" showErrorMessage="1" sqref="C2:C21">
      <formula1>sites</formula1>
    </dataValidation>
    <dataValidation type="list" allowBlank="1" showInputMessage="1" showErrorMessage="1" sqref="J2:J21">
      <formula1>date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0"/>
  <sheetViews>
    <sheetView zoomScale="80" zoomScaleNormal="80" workbookViewId="0">
      <selection activeCell="B14" sqref="B14"/>
    </sheetView>
  </sheetViews>
  <sheetFormatPr baseColWidth="10" defaultRowHeight="15" x14ac:dyDescent="0.25"/>
  <cols>
    <col min="1" max="1" width="9.5703125" bestFit="1" customWidth="1"/>
    <col min="2" max="3" width="31.28515625" bestFit="1" customWidth="1"/>
    <col min="4" max="4" width="75.7109375" bestFit="1" customWidth="1"/>
    <col min="7" max="7" width="75.7109375" bestFit="1" customWidth="1"/>
    <col min="10" max="10" width="8.42578125" customWidth="1"/>
  </cols>
  <sheetData>
    <row r="1" spans="1:14" x14ac:dyDescent="0.25">
      <c r="B1" t="s">
        <v>719</v>
      </c>
      <c r="C1" s="26">
        <v>43103</v>
      </c>
    </row>
    <row r="3" spans="1:14" x14ac:dyDescent="0.25">
      <c r="A3" s="1"/>
      <c r="B3" s="1"/>
      <c r="C3" s="1" t="s">
        <v>704</v>
      </c>
      <c r="D3" t="s">
        <v>739</v>
      </c>
      <c r="E3" s="1" t="s">
        <v>720</v>
      </c>
      <c r="F3" s="1" t="s">
        <v>704</v>
      </c>
      <c r="G3" s="1" t="s">
        <v>705</v>
      </c>
      <c r="H3" s="1" t="s">
        <v>706</v>
      </c>
      <c r="I3" s="1" t="s">
        <v>707</v>
      </c>
      <c r="J3" s="1" t="s">
        <v>708</v>
      </c>
      <c r="K3" s="6" t="s">
        <v>709</v>
      </c>
      <c r="L3" s="1" t="s">
        <v>708</v>
      </c>
      <c r="M3" s="1" t="s">
        <v>709</v>
      </c>
    </row>
    <row r="4" spans="1:14" x14ac:dyDescent="0.25">
      <c r="A4" s="1" t="s">
        <v>721</v>
      </c>
      <c r="B4" s="1"/>
      <c r="C4" s="1" t="s">
        <v>723</v>
      </c>
      <c r="D4" s="1"/>
      <c r="E4" s="1"/>
      <c r="F4" s="1" t="str">
        <f>IF(E4="","",LOOKUP(E4,$A$4:$A$15,$C$4:$C$15))</f>
        <v/>
      </c>
      <c r="G4" s="1" t="s">
        <v>738</v>
      </c>
      <c r="H4" s="27"/>
      <c r="I4" s="28"/>
      <c r="J4" s="28"/>
      <c r="K4" s="28"/>
      <c r="L4" s="28"/>
      <c r="M4" s="29"/>
    </row>
    <row r="5" spans="1:14" x14ac:dyDescent="0.25">
      <c r="A5" s="1" t="s">
        <v>722</v>
      </c>
      <c r="B5" s="1"/>
      <c r="C5" s="1" t="s">
        <v>729</v>
      </c>
      <c r="D5" s="1"/>
      <c r="E5" s="1">
        <v>6</v>
      </c>
      <c r="F5" s="1" t="str">
        <f ca="1">IF(E5="","",LOOKUP(E5,$A$4:$A$25,$C$4:$C$25))</f>
        <v>PARIS ANJOU</v>
      </c>
      <c r="G5" s="1" t="str">
        <f ca="1">IF(E5="","",LOOKUP(F5,sites,adresses&amp;", "&amp;villes))</f>
        <v>13 RUE D ANJOU  , PARIS</v>
      </c>
      <c r="H5" s="1" t="e">
        <f ca="1">IF(G5="","",_xlfn.WEBSERVICE("https://maps.googleapis.com/maps/api/distancematrix/xml?origins=" &amp;G4&amp; "&amp;destinations=" &amp; G5 &amp; "&amp;mode=driving"))</f>
        <v>#NAME?</v>
      </c>
      <c r="I5" s="21" t="e">
        <f ca="1">IF(H5="","",_xlfn.FILTERXML(H5, "/DistanceMatrixResponse/row/element/distance/text"))</f>
        <v>#NAME?</v>
      </c>
      <c r="J5" s="1" t="e">
        <f t="shared" ref="J5" ca="1" si="0">IF(I5="","",LEFT(I5,FIND(" km",I5)))</f>
        <v>#NAME?</v>
      </c>
      <c r="K5" s="1" t="e">
        <f t="shared" ref="K5:K15" ca="1" si="1">IF(L5="","",_xlfn.FILTERXML(H5, "/DistanceMatrixResponse/row/element/duration/text"))</f>
        <v>#NAME?</v>
      </c>
      <c r="L5" s="1" t="e">
        <f ca="1">IF(J5="","",VALUE(REPLACE(J5,IFERROR(FIND(".",I5,1),J5),1,",")))</f>
        <v>#NAME?</v>
      </c>
      <c r="M5" s="31" t="e">
        <f ca="1">IF(K5="","",VALUE(IF(K5="","",IF(COUNTIF(K5,"*hour*"),LEFT(K5,FIND(" hour",K5))*60+LEFT(RIGHT(K5,7),FIND(" mins",RIGHT(K5,7))),LEFT(RIGHT(K5,7),FIND(" mins",RIGHT(K5,7)))))))</f>
        <v>#NAME?</v>
      </c>
      <c r="N5" t="e">
        <f ca="1">IF(G5="","",VALUE(REPLACE(LEFT(_xlfn.FILTERXML(_xlfn.WEBSERVICE("https://maps.googleapis.com/maps/api/distancematrix/xml?origins=" &amp;G4&amp; "&amp;destinations=" &amp; G5 &amp; "&amp;mode=driving"), "/DistanceMatrixResponse/row/element/distance/text"),FIND(" km",_xlfn.FILTERXML(_xlfn.WEBSERVICE("https://maps.googleapis.com/maps/api/distancematrix/xml?origins=" &amp;G4&amp; "&amp;destinations=" &amp; G5 &amp; "&amp;mode=driving"), "/DistanceMatrixResponse/row/element/distance/text"))),IFERROR(FIND(".",_xlfn.FILTERXML(_xlfn.WEBSERVICE("https://maps.googleapis.com/maps/api/distancematrix/xml?origins=" &amp;G4&amp; "&amp;destinations=" &amp; G5 &amp; "&amp;mode=driving"), "/DistanceMatrixResponse/row/element/distance/text"),1),LEFT(_xlfn.FILTERXML(_xlfn.WEBSERVICE("https://maps.googleapis.com/maps/api/distancematrix/xml?origins=" &amp;G4&amp; "&amp;destinations=" &amp; G5 &amp; "&amp;mode=driving"), "/DistanceMatrixResponse/row/element/distance/text"),FIND(" km",_xlfn.FILTERXML(_xlfn.WEBSERVICE("https://maps.googleapis.com/maps/api/distancematrix/xml?origins=" &amp;G4&amp; "&amp;destinations=" &amp; G5 &amp; "&amp;mode=driving"), "/DistanceMatrixResponse/row/element/distance/text")))),1,",")))</f>
        <v>#NAME?</v>
      </c>
    </row>
    <row r="6" spans="1:14" x14ac:dyDescent="0.25">
      <c r="A6" s="1">
        <v>1</v>
      </c>
      <c r="B6" s="34" t="str">
        <f t="array" aca="1" ref="B6" ca="1">IF(ROWS($6:6)&lt;=COUNTIF(dateinterv,$C$1),INDEX(interv,SMALL(IF(dateinterv=$C$1,ROW(INDIRECT("1:"&amp;ROWS(dateinterv)))),ROWS($6:6))),"")</f>
        <v>G12345</v>
      </c>
      <c r="C6" s="1" t="str">
        <f t="shared" ref="C6:C12" ca="1" si="2">IF(B6="","",LOOKUP(B6,interv,intervsite))</f>
        <v>ALFORTVILLE PRINCIPAL</v>
      </c>
      <c r="D6" s="1" t="str">
        <f t="shared" ref="D6:D25" ca="1" si="3">IF(B6="","",LOOKUP(C6,sites,adresses&amp;", "&amp;villes))</f>
        <v>PLACE SALVADOR ALLENDE  , ALFORTVILLE</v>
      </c>
      <c r="E6" s="37">
        <v>7</v>
      </c>
      <c r="F6" s="1" t="str">
        <f t="shared" ref="F6:F25" ca="1" si="4">IF(E6="","",LOOKUP(E6,$A$4:$A$25,$C$4:$C$25))</f>
        <v>paris belleville</v>
      </c>
      <c r="G6" s="1" t="str">
        <f t="shared" ref="G6:G15" ca="1" si="5">IF(E6="","",LOOKUP(F6,sites,adresses&amp;", "&amp;villes))</f>
        <v>73 BOULEVARD DE BELLEVILLE  , PARIS</v>
      </c>
      <c r="H6" s="1" t="e">
        <f t="shared" ref="H6:H15" ca="1" si="6">IF(G6="","",_xlfn.WEBSERVICE("https://maps.googleapis.com/maps/api/distancematrix/xml?origins=" &amp;G5&amp; "&amp;destinations=" &amp; G6 &amp; "&amp;mode=driving"))</f>
        <v>#NAME?</v>
      </c>
      <c r="I6" s="21" t="e">
        <f ca="1">IF(H6="","",_xlfn.FILTERXML(H6, "/DistanceMatrixResponse/row/element/distance/text"))</f>
        <v>#NAME?</v>
      </c>
      <c r="J6" s="1" t="e">
        <f ca="1">IF(I6="","",LEFT(I6,FIND(" km",I6)))</f>
        <v>#NAME?</v>
      </c>
      <c r="K6" s="1" t="e">
        <f t="shared" ca="1" si="1"/>
        <v>#NAME?</v>
      </c>
      <c r="L6" s="1" t="e">
        <f ca="1">IF(J6="","",VALUE(REPLACE(J6,IFERROR(FIND(".",I6,1),J6),1,",")))</f>
        <v>#NAME?</v>
      </c>
      <c r="M6" s="31" t="e">
        <f t="shared" ref="M6:M15" ca="1" si="7">IF(K6="","",VALUE(IF(K6="","",IF(COUNTIF(K6,"*hour*"),LEFT(K6,FIND(" hour",K6))*60+LEFT(RIGHT(K6,7),FIND(" mins",RIGHT(K6,7))),LEFT(RIGHT(K6,7),FIND(" mins",RIGHT(K6,7)))))))</f>
        <v>#NAME?</v>
      </c>
      <c r="N6" t="e">
        <f t="shared" ref="N6:N25" ca="1" si="8">IF(G6="","",VALUE(REPLACE(LEFT(_xlfn.FILTERXML(_xlfn.WEBSERVICE("https://maps.googleapis.com/maps/api/distancematrix/xml?origins=" &amp;G5&amp; "&amp;destinations=" &amp; G6 &amp; "&amp;mode=driving"), "/DistanceMatrixResponse/row/element/distance/text"),FIND(" km",_xlfn.FILTERXML(_xlfn.WEBSERVICE("https://maps.googleapis.com/maps/api/distancematrix/xml?origins=" &amp;G5&amp; "&amp;destinations=" &amp; G6 &amp; "&amp;mode=driving"), "/DistanceMatrixResponse/row/element/distance/text"))),IFERROR(FIND(".",_xlfn.FILTERXML(H6, "/DistanceMatrixResponse/row/element/distance/text"),1),LEFT(_xlfn.FILTERXML(_xlfn.WEBSERVICE("https://maps.googleapis.com/maps/api/distancematrix/xml?origins=" &amp;G5&amp; "&amp;destinations=" &amp; G6 &amp; "&amp;mode=driving"), "/DistanceMatrixResponse/row/element/distance/text"),FIND(" km",_xlfn.FILTERXML(_xlfn.WEBSERVICE("https://maps.googleapis.com/maps/api/distancematrix/xml?origins=" &amp;G5&amp; "&amp;destinations=" &amp; G6 &amp; "&amp;mode=driving"), "/DistanceMatrixResponse/row/element/distance/text")))),1,",")))</f>
        <v>#NAME?</v>
      </c>
    </row>
    <row r="7" spans="1:14" x14ac:dyDescent="0.25">
      <c r="A7" s="1">
        <v>2</v>
      </c>
      <c r="B7" s="34" t="str">
        <f t="array" aca="1" ref="B7" ca="1">IF(ROWS($6:7)&lt;=COUNTIF(dateinterv,$C$1),INDEX(interv,SMALL(IF(dateinterv=$C$1,ROW(INDIRECT("1:"&amp;ROWS(dateinterv)))),ROWS($6:7))),"")</f>
        <v>G12346</v>
      </c>
      <c r="C7" s="1" t="str">
        <f t="shared" ca="1" si="2"/>
        <v>AUBERVILLIERS MONTFORT</v>
      </c>
      <c r="D7" s="1" t="str">
        <f t="shared" ca="1" si="3"/>
        <v>166 RUE DANIELLE CASANOVA  CENTRE COMMERCIAL EMILE DUBOIS, AUBERVILLIERS</v>
      </c>
      <c r="E7" s="37">
        <v>1</v>
      </c>
      <c r="F7" s="1" t="str">
        <f t="shared" ca="1" si="4"/>
        <v>ALFORTVILLE PRINCIPAL</v>
      </c>
      <c r="G7" s="1" t="str">
        <f t="shared" ca="1" si="5"/>
        <v>PLACE SALVADOR ALLENDE  , ALFORTVILLE</v>
      </c>
      <c r="H7" s="1" t="e">
        <f t="shared" ca="1" si="6"/>
        <v>#NAME?</v>
      </c>
      <c r="I7" s="21" t="e">
        <f t="shared" ref="I7:I15" ca="1" si="9">IF(H7="","",_xlfn.FILTERXML(H7, "/DistanceMatrixResponse/row/element/distance/text"))</f>
        <v>#NAME?</v>
      </c>
      <c r="J7" s="1" t="e">
        <f t="shared" ref="J7:J15" ca="1" si="10">IF(I7="","",LEFT(I7,FIND(" km",I7)))</f>
        <v>#NAME?</v>
      </c>
      <c r="K7" s="1" t="e">
        <f t="shared" ca="1" si="1"/>
        <v>#NAME?</v>
      </c>
      <c r="L7" s="1" t="e">
        <f t="shared" ref="L7:L15" ca="1" si="11">IF(J7="","",VALUE(REPLACE(J7,IFERROR(FIND(".",I7,1),J7),1,",")))</f>
        <v>#NAME?</v>
      </c>
      <c r="M7" s="31" t="e">
        <f t="shared" ca="1" si="7"/>
        <v>#NAME?</v>
      </c>
      <c r="N7" t="e">
        <f t="shared" ca="1" si="8"/>
        <v>#NAME?</v>
      </c>
    </row>
    <row r="8" spans="1:14" x14ac:dyDescent="0.25">
      <c r="A8" s="1">
        <v>3</v>
      </c>
      <c r="B8" s="34" t="str">
        <f t="array" aca="1" ref="B8" ca="1">IF(ROWS($6:8)&lt;=COUNTIF(dateinterv,$C$1),INDEX(interv,SMALL(IF(dateinterv=$C$1,ROW(INDIRECT("1:"&amp;ROWS(dateinterv)))),ROWS($6:8))),"")</f>
        <v>G12347</v>
      </c>
      <c r="C8" s="1" t="str">
        <f t="shared" ca="1" si="2"/>
        <v>ARCUEIL</v>
      </c>
      <c r="D8" s="1" t="str">
        <f t="shared" ca="1" si="3"/>
        <v>75 RUE MARIUS SIDOBRE , ARCUEIL</v>
      </c>
      <c r="E8" s="37">
        <v>5</v>
      </c>
      <c r="F8" s="1" t="str">
        <f t="shared" ca="1" si="4"/>
        <v>BAGNOLET MALASSIS</v>
      </c>
      <c r="G8" s="1" t="str">
        <f t="shared" ca="1" si="5"/>
        <v>3 RUE GIRARDOT  , BAGNOLET</v>
      </c>
      <c r="H8" s="1" t="e">
        <f t="shared" ca="1" si="6"/>
        <v>#NAME?</v>
      </c>
      <c r="I8" s="21" t="e">
        <f t="shared" ca="1" si="9"/>
        <v>#NAME?</v>
      </c>
      <c r="J8" s="1" t="e">
        <f t="shared" ca="1" si="10"/>
        <v>#NAME?</v>
      </c>
      <c r="K8" s="1" t="e">
        <f t="shared" ca="1" si="1"/>
        <v>#NAME?</v>
      </c>
      <c r="L8" s="1" t="e">
        <f t="shared" ca="1" si="11"/>
        <v>#NAME?</v>
      </c>
      <c r="M8" s="31" t="e">
        <f t="shared" ca="1" si="7"/>
        <v>#NAME?</v>
      </c>
      <c r="N8" t="e">
        <f t="shared" ca="1" si="8"/>
        <v>#NAME?</v>
      </c>
    </row>
    <row r="9" spans="1:14" x14ac:dyDescent="0.25">
      <c r="A9" s="1">
        <v>4</v>
      </c>
      <c r="B9" s="34" t="str">
        <f t="array" aca="1" ref="B9" ca="1">IF(ROWS($6:9)&lt;=COUNTIF(dateinterv,$C$1),INDEX(interv,SMALL(IF(dateinterv=$C$1,ROW(INDIRECT("1:"&amp;ROWS(dateinterv)))),ROWS($6:9))),"")</f>
        <v>G12348</v>
      </c>
      <c r="C9" s="1" t="str">
        <f t="shared" ca="1" si="2"/>
        <v>AULNAY SOUS BOIS JEANNE D'ARC</v>
      </c>
      <c r="D9" s="1" t="str">
        <f t="shared" ca="1" si="3"/>
        <v>24 BOULEVARD GALLIENI  , AULNAY SOUS BOIS</v>
      </c>
      <c r="E9" s="37">
        <v>2</v>
      </c>
      <c r="F9" s="1" t="str">
        <f t="shared" ca="1" si="4"/>
        <v>AUBERVILLIERS MONTFORT</v>
      </c>
      <c r="G9" s="1" t="str">
        <f t="shared" ca="1" si="5"/>
        <v>166 RUE DANIELLE CASANOVA  CENTRE COMMERCIAL EMILE DUBOIS, AUBERVILLIERS</v>
      </c>
      <c r="H9" s="1" t="e">
        <f t="shared" ca="1" si="6"/>
        <v>#NAME?</v>
      </c>
      <c r="I9" s="21" t="e">
        <f t="shared" ca="1" si="9"/>
        <v>#NAME?</v>
      </c>
      <c r="J9" s="1" t="e">
        <f t="shared" ca="1" si="10"/>
        <v>#NAME?</v>
      </c>
      <c r="K9" s="1" t="e">
        <f t="shared" ca="1" si="1"/>
        <v>#NAME?</v>
      </c>
      <c r="L9" s="1" t="e">
        <f t="shared" ca="1" si="11"/>
        <v>#NAME?</v>
      </c>
      <c r="M9" s="31" t="e">
        <f t="shared" ca="1" si="7"/>
        <v>#NAME?</v>
      </c>
      <c r="N9" t="e">
        <f t="shared" ca="1" si="8"/>
        <v>#NAME?</v>
      </c>
    </row>
    <row r="10" spans="1:14" x14ac:dyDescent="0.25">
      <c r="A10" s="1">
        <v>5</v>
      </c>
      <c r="B10" s="34" t="str">
        <f t="array" aca="1" ref="B10" ca="1">IF(ROWS($6:10)&lt;=COUNTIF(dateinterv,$C$1),INDEX(interv,SMALL(IF(dateinterv=$C$1,ROW(INDIRECT("1:"&amp;ROWS(dateinterv)))),ROWS($6:10))),"")</f>
        <v>G12349</v>
      </c>
      <c r="C10" s="1" t="str">
        <f t="shared" ca="1" si="2"/>
        <v>BAGNOLET MALASSIS</v>
      </c>
      <c r="D10" s="1" t="str">
        <f t="shared" ca="1" si="3"/>
        <v>3 RUE GIRARDOT  , BAGNOLET</v>
      </c>
      <c r="E10" s="37">
        <v>3</v>
      </c>
      <c r="F10" s="1" t="str">
        <f t="shared" ca="1" si="4"/>
        <v>ARCUEIL</v>
      </c>
      <c r="G10" s="1" t="str">
        <f t="shared" ca="1" si="5"/>
        <v>75 RUE MARIUS SIDOBRE , ARCUEIL</v>
      </c>
      <c r="H10" s="1" t="e">
        <f t="shared" ca="1" si="6"/>
        <v>#NAME?</v>
      </c>
      <c r="I10" s="21" t="e">
        <f t="shared" ca="1" si="9"/>
        <v>#NAME?</v>
      </c>
      <c r="J10" s="1" t="e">
        <f t="shared" ca="1" si="10"/>
        <v>#NAME?</v>
      </c>
      <c r="K10" s="1" t="e">
        <f t="shared" ca="1" si="1"/>
        <v>#NAME?</v>
      </c>
      <c r="L10" s="1" t="e">
        <f t="shared" ca="1" si="11"/>
        <v>#NAME?</v>
      </c>
      <c r="M10" s="31" t="e">
        <f t="shared" ca="1" si="7"/>
        <v>#NAME?</v>
      </c>
      <c r="N10" t="e">
        <f t="shared" ca="1" si="8"/>
        <v>#NAME?</v>
      </c>
    </row>
    <row r="11" spans="1:14" x14ac:dyDescent="0.25">
      <c r="A11" s="1">
        <v>6</v>
      </c>
      <c r="B11" s="34" t="str">
        <f t="array" aca="1" ref="B11" ca="1">IF(ROWS($6:11)&lt;=COUNTIF(dateinterv,$C$1),INDEX(interv,SMALL(IF(dateinterv=$C$1,ROW(INDIRECT("1:"&amp;ROWS(dateinterv)))),ROWS($6:11))),"")</f>
        <v>G12350</v>
      </c>
      <c r="C11" s="1" t="str">
        <f t="shared" ca="1" si="2"/>
        <v>PARIS ANJOU</v>
      </c>
      <c r="D11" s="1" t="str">
        <f t="shared" ca="1" si="3"/>
        <v>13 RUE D ANJOU  , PARIS</v>
      </c>
      <c r="E11" s="37">
        <v>4</v>
      </c>
      <c r="F11" s="1" t="str">
        <f t="shared" ca="1" si="4"/>
        <v>AULNAY SOUS BOIS JEANNE D'ARC</v>
      </c>
      <c r="G11" s="1" t="str">
        <f t="shared" ca="1" si="5"/>
        <v>24 BOULEVARD GALLIENI  , AULNAY SOUS BOIS</v>
      </c>
      <c r="H11" s="1" t="e">
        <f t="shared" ca="1" si="6"/>
        <v>#NAME?</v>
      </c>
      <c r="I11" s="21" t="e">
        <f t="shared" ca="1" si="9"/>
        <v>#NAME?</v>
      </c>
      <c r="J11" s="1" t="e">
        <f t="shared" ca="1" si="10"/>
        <v>#NAME?</v>
      </c>
      <c r="K11" s="1" t="e">
        <f t="shared" ca="1" si="1"/>
        <v>#NAME?</v>
      </c>
      <c r="L11" s="1" t="e">
        <f t="shared" ca="1" si="11"/>
        <v>#NAME?</v>
      </c>
      <c r="M11" s="31" t="e">
        <f t="shared" ca="1" si="7"/>
        <v>#NAME?</v>
      </c>
      <c r="N11" t="e">
        <f t="shared" ca="1" si="8"/>
        <v>#NAME?</v>
      </c>
    </row>
    <row r="12" spans="1:14" x14ac:dyDescent="0.25">
      <c r="A12" s="1">
        <v>7</v>
      </c>
      <c r="B12" s="34" t="str">
        <f t="array" aca="1" ref="B12" ca="1">IF(ROWS($6:12)&lt;=COUNTIF(dateinterv,$C$1),INDEX(interv,SMALL(IF(dateinterv=$C$1,ROW(INDIRECT("1:"&amp;ROWS(dateinterv)))),ROWS($6:12))),"")</f>
        <v>G12351</v>
      </c>
      <c r="C12" s="1" t="str">
        <f t="shared" ca="1" si="2"/>
        <v>paris belleville</v>
      </c>
      <c r="D12" s="1" t="str">
        <f t="shared" ca="1" si="3"/>
        <v>73 BOULEVARD DE BELLEVILLE  , PARIS</v>
      </c>
      <c r="E12" s="37">
        <v>20</v>
      </c>
      <c r="F12" s="1" t="str">
        <f t="shared" ca="1" si="4"/>
        <v>PARIS BESSIERES</v>
      </c>
      <c r="G12" s="1" t="str">
        <f ca="1">IF(E12="","",LOOKUP(F12,sites,adresses&amp;", "&amp;villes))</f>
        <v>81 BOULEVARD BESSIERES  , PARIS</v>
      </c>
      <c r="H12" s="1" t="e">
        <f t="shared" ca="1" si="6"/>
        <v>#NAME?</v>
      </c>
      <c r="I12" s="21" t="e">
        <f t="shared" ca="1" si="9"/>
        <v>#NAME?</v>
      </c>
      <c r="J12" s="1" t="e">
        <f t="shared" ca="1" si="10"/>
        <v>#NAME?</v>
      </c>
      <c r="K12" s="1" t="e">
        <f t="shared" ca="1" si="1"/>
        <v>#NAME?</v>
      </c>
      <c r="L12" s="1" t="e">
        <f t="shared" ca="1" si="11"/>
        <v>#NAME?</v>
      </c>
      <c r="M12" s="31" t="e">
        <f t="shared" ca="1" si="7"/>
        <v>#NAME?</v>
      </c>
      <c r="N12" t="e">
        <f t="shared" ca="1" si="8"/>
        <v>#NAME?</v>
      </c>
    </row>
    <row r="13" spans="1:14" x14ac:dyDescent="0.25">
      <c r="A13" s="1">
        <v>8</v>
      </c>
      <c r="B13" s="34" t="str">
        <f t="array" aca="1" ref="B13" ca="1">IF(ROWS($6:13)&lt;=COUNTIF(dateinterv,$C$1),INDEX(interv,SMALL(IF(dateinterv=$C$1,ROW(INDIRECT("1:"&amp;ROWS(dateinterv)))),ROWS($6:13))),"")</f>
        <v>G12352</v>
      </c>
      <c r="C13" s="1" t="str">
        <f t="shared" ref="C13:C16" ca="1" si="12">IF(B13="","",LOOKUP(B13,interv,intervsite))</f>
        <v>NEMOURS</v>
      </c>
      <c r="D13" s="1" t="str">
        <f t="shared" ca="1" si="3"/>
        <v>8 QUAI DES TANNEURS  , NEMOURS</v>
      </c>
      <c r="E13" s="37">
        <v>19</v>
      </c>
      <c r="F13" s="1" t="str">
        <f t="shared" ca="1" si="4"/>
        <v>PARIS SAINT LAURENT</v>
      </c>
      <c r="G13" s="1" t="str">
        <f t="shared" ca="1" si="5"/>
        <v>38 BOULEVARD DE STRASBOURG  , PARIS</v>
      </c>
      <c r="H13" s="1" t="e">
        <f t="shared" ca="1" si="6"/>
        <v>#NAME?</v>
      </c>
      <c r="I13" s="21" t="e">
        <f t="shared" ca="1" si="9"/>
        <v>#NAME?</v>
      </c>
      <c r="J13" s="1" t="e">
        <f t="shared" ca="1" si="10"/>
        <v>#NAME?</v>
      </c>
      <c r="K13" s="1" t="e">
        <f t="shared" ca="1" si="1"/>
        <v>#NAME?</v>
      </c>
      <c r="L13" s="1" t="e">
        <f t="shared" ca="1" si="11"/>
        <v>#NAME?</v>
      </c>
      <c r="M13" s="31" t="e">
        <f t="shared" ca="1" si="7"/>
        <v>#NAME?</v>
      </c>
      <c r="N13" t="e">
        <f t="shared" ca="1" si="8"/>
        <v>#NAME?</v>
      </c>
    </row>
    <row r="14" spans="1:14" x14ac:dyDescent="0.25">
      <c r="A14" s="1">
        <v>9</v>
      </c>
      <c r="B14" s="34" t="str">
        <f t="array" aca="1" ref="B14" ca="1">IF(ROWS($6:14)&lt;=COUNTIF(dateinterv,$C$1),INDEX(interv,SMALL(IF(dateinterv=$C$1,ROW(INDIRECT("1:"&amp;ROWS(dateinterv)))),ROWS($6:14))),"")</f>
        <v>G12353</v>
      </c>
      <c r="C14" s="1" t="str">
        <f t="shared" ca="1" si="12"/>
        <v>VITRY SUR SEINE PRINCIPAL</v>
      </c>
      <c r="D14" s="1" t="str">
        <f t="shared" ca="1" si="3"/>
        <v>11 AVENUE DU GENERAL LECLERC  , VITRY SUR SEINE</v>
      </c>
      <c r="E14" s="37">
        <v>18</v>
      </c>
      <c r="F14" s="1" t="str">
        <f t="shared" ca="1" si="4"/>
        <v>PARIS REPUBLIQUE BP</v>
      </c>
      <c r="G14" s="1" t="str">
        <f t="shared" ca="1" si="5"/>
        <v>56 RUE RENE BOULANGER  , PARIS</v>
      </c>
      <c r="H14" s="1" t="e">
        <f t="shared" ca="1" si="6"/>
        <v>#NAME?</v>
      </c>
      <c r="I14" s="21" t="e">
        <f t="shared" ca="1" si="9"/>
        <v>#NAME?</v>
      </c>
      <c r="J14" s="1" t="e">
        <f t="shared" ca="1" si="10"/>
        <v>#NAME?</v>
      </c>
      <c r="K14" s="1" t="e">
        <f t="shared" ca="1" si="1"/>
        <v>#NAME?</v>
      </c>
      <c r="L14" s="1" t="e">
        <f t="shared" ca="1" si="11"/>
        <v>#NAME?</v>
      </c>
      <c r="M14" s="31" t="e">
        <f t="shared" ca="1" si="7"/>
        <v>#NAME?</v>
      </c>
      <c r="N14" t="e">
        <f t="shared" ca="1" si="8"/>
        <v>#NAME?</v>
      </c>
    </row>
    <row r="15" spans="1:14" x14ac:dyDescent="0.25">
      <c r="A15" s="1">
        <v>10</v>
      </c>
      <c r="B15" s="34" t="str">
        <f t="array" aca="1" ref="B15" ca="1">IF(ROWS($6:15)&lt;=COUNTIF(dateinterv,$C$1),INDEX(interv,SMALL(IF(dateinterv=$C$1,ROW(INDIRECT("1:"&amp;ROWS(dateinterv)))),ROWS($6:15))),"")</f>
        <v>G12354</v>
      </c>
      <c r="C15" s="1" t="str">
        <f t="shared" ca="1" si="12"/>
        <v>VITRY PETIT VITRY</v>
      </c>
      <c r="D15" s="1" t="str">
        <f t="shared" ca="1" si="3"/>
        <v>AVENUE DU 8 MAI 1945  , VITRY SUR SEINE</v>
      </c>
      <c r="E15" s="37">
        <v>17</v>
      </c>
      <c r="F15" s="1" t="str">
        <f t="shared" ca="1" si="4"/>
        <v>PARIS LOURMEL</v>
      </c>
      <c r="G15" s="1" t="str">
        <f t="shared" ca="1" si="5"/>
        <v>38 RUE DE LOURMEL  , PARIS</v>
      </c>
      <c r="H15" s="1" t="e">
        <f t="shared" ca="1" si="6"/>
        <v>#NAME?</v>
      </c>
      <c r="I15" s="21" t="e">
        <f t="shared" ca="1" si="9"/>
        <v>#NAME?</v>
      </c>
      <c r="J15" s="1" t="e">
        <f t="shared" ca="1" si="10"/>
        <v>#NAME?</v>
      </c>
      <c r="K15" s="1" t="e">
        <f t="shared" ca="1" si="1"/>
        <v>#NAME?</v>
      </c>
      <c r="L15" s="1" t="e">
        <f t="shared" ca="1" si="11"/>
        <v>#NAME?</v>
      </c>
      <c r="M15" s="31" t="e">
        <f t="shared" ca="1" si="7"/>
        <v>#NAME?</v>
      </c>
      <c r="N15" t="e">
        <f t="shared" ca="1" si="8"/>
        <v>#NAME?</v>
      </c>
    </row>
    <row r="16" spans="1:14" x14ac:dyDescent="0.25">
      <c r="A16" s="1">
        <v>11</v>
      </c>
      <c r="B16" s="34" t="str">
        <f t="array" aca="1" ref="B16" ca="1">IF(ROWS($6:16)&lt;=COUNTIF(dateinterv,$C$1),INDEX(interv,SMALL(IF(dateinterv=$C$1,ROW(INDIRECT("1:"&amp;ROWS(dateinterv)))),ROWS($6:16))),"")</f>
        <v>G12355</v>
      </c>
      <c r="C16" s="1" t="str">
        <f t="shared" ca="1" si="12"/>
        <v>VILLEPINTE</v>
      </c>
      <c r="D16" s="1" t="str">
        <f t="shared" ca="1" si="3"/>
        <v>183 BOULEVARD ROBERT BALLANGER  , VILLEPINTE</v>
      </c>
      <c r="E16" s="37">
        <v>16</v>
      </c>
      <c r="F16" s="1" t="str">
        <f t="shared" ca="1" si="4"/>
        <v>CHELLES LES COUDREAUX</v>
      </c>
      <c r="G16" s="1" t="str">
        <f t="shared" ref="G16:G25" ca="1" si="13">IF(E16="","",LOOKUP(F16,sites,adresses&amp;", "&amp;villes))</f>
        <v>119 AVENUE DES SCIENCES  , CHELLES</v>
      </c>
      <c r="H16" s="1" t="e">
        <f t="shared" ref="H16:H25" ca="1" si="14">IF(G16="","",_xlfn.WEBSERVICE("https://maps.googleapis.com/maps/api/distancematrix/xml?origins=" &amp;G15&amp; "&amp;destinations=" &amp; G16 &amp; "&amp;mode=driving"))</f>
        <v>#NAME?</v>
      </c>
      <c r="I16" s="21" t="e">
        <f t="shared" ref="I16:I25" ca="1" si="15">IF(H16="","",_xlfn.FILTERXML(H16, "/DistanceMatrixResponse/row/element/distance/text"))</f>
        <v>#NAME?</v>
      </c>
      <c r="J16" s="1" t="e">
        <f t="shared" ref="J16:J25" ca="1" si="16">IF(I16="","",LEFT(I16,FIND(" km",I16)))</f>
        <v>#NAME?</v>
      </c>
      <c r="K16" s="1" t="e">
        <f t="shared" ref="K16:K25" ca="1" si="17">IF(L16="","",_xlfn.FILTERXML(H16, "/DistanceMatrixResponse/row/element/duration/text"))</f>
        <v>#NAME?</v>
      </c>
      <c r="L16" s="1" t="e">
        <f t="shared" ref="L16:L25" ca="1" si="18">IF(J16="","",VALUE(REPLACE(J16,IFERROR(FIND(".",I16,1),J16),1,",")))</f>
        <v>#NAME?</v>
      </c>
      <c r="M16" s="31" t="e">
        <f t="shared" ref="M16:M25" ca="1" si="19">IF(K16="","",VALUE(IF(K16="","",IF(COUNTIF(K16,"*hour*"),LEFT(K16,FIND(" hour",K16))*60+LEFT(RIGHT(K16,7),FIND(" mins",RIGHT(K16,7))),LEFT(RIGHT(K16,7),FIND(" mins",RIGHT(K16,7)))))))</f>
        <v>#NAME?</v>
      </c>
      <c r="N16" t="e">
        <f t="shared" ca="1" si="8"/>
        <v>#NAME?</v>
      </c>
    </row>
    <row r="17" spans="1:14" x14ac:dyDescent="0.25">
      <c r="A17" s="1">
        <v>12</v>
      </c>
      <c r="B17" s="34" t="str">
        <f t="array" aca="1" ref="B17" ca="1">IF(ROWS($6:17)&lt;=COUNTIF(dateinterv,$C$1),INDEX(interv,SMALL(IF(dateinterv=$C$1,ROW(INDIRECT("1:"&amp;ROWS(dateinterv)))),ROWS($6:17))),"")</f>
        <v>G12356</v>
      </c>
      <c r="C17" s="1" t="str">
        <f t="shared" ref="C17:C25" ca="1" si="20">IF(B17="","",LOOKUP(B17,interv,intervsite))</f>
        <v>VILLETANEUSE</v>
      </c>
      <c r="D17" s="1" t="str">
        <f t="shared" ca="1" si="3"/>
        <v>7 RUE DU 19 MARS 1962  , VILLETANEUSE</v>
      </c>
      <c r="E17" s="37">
        <v>15</v>
      </c>
      <c r="F17" s="1" t="str">
        <f t="shared" ca="1" si="4"/>
        <v>VINCENNES PRINCIPAL</v>
      </c>
      <c r="G17" s="1" t="str">
        <f t="shared" ca="1" si="13"/>
        <v>18  AVENUE DU CHATEAU  , VINCENNES</v>
      </c>
      <c r="H17" s="1" t="e">
        <f t="shared" ca="1" si="14"/>
        <v>#NAME?</v>
      </c>
      <c r="I17" s="21" t="e">
        <f t="shared" ca="1" si="15"/>
        <v>#NAME?</v>
      </c>
      <c r="J17" s="1" t="e">
        <f t="shared" ca="1" si="16"/>
        <v>#NAME?</v>
      </c>
      <c r="K17" s="1" t="e">
        <f t="shared" ca="1" si="17"/>
        <v>#NAME?</v>
      </c>
      <c r="L17" s="1" t="e">
        <f t="shared" ca="1" si="18"/>
        <v>#NAME?</v>
      </c>
      <c r="M17" s="31" t="e">
        <f t="shared" ca="1" si="19"/>
        <v>#NAME?</v>
      </c>
      <c r="N17" t="e">
        <f t="shared" ca="1" si="8"/>
        <v>#NAME?</v>
      </c>
    </row>
    <row r="18" spans="1:14" x14ac:dyDescent="0.25">
      <c r="A18" s="1">
        <v>13</v>
      </c>
      <c r="B18" s="34" t="str">
        <f t="array" aca="1" ref="B18" ca="1">IF(ROWS($6:18)&lt;=COUNTIF(dateinterv,$C$1),INDEX(interv,SMALL(IF(dateinterv=$C$1,ROW(INDIRECT("1:"&amp;ROWS(dateinterv)))),ROWS($6:18))),"")</f>
        <v>G12357</v>
      </c>
      <c r="C18" s="1" t="str">
        <f t="shared" ca="1" si="20"/>
        <v>VINCENNES JARRY BP</v>
      </c>
      <c r="D18" s="1" t="str">
        <f t="shared" ca="1" si="3"/>
        <v>18 RUE DU COMMANDANT MOWAT  , VINCENNES</v>
      </c>
      <c r="E18" s="37">
        <v>14</v>
      </c>
      <c r="F18" s="1" t="str">
        <f t="shared" ca="1" si="4"/>
        <v>VINCENNES PREVOYANCE</v>
      </c>
      <c r="G18" s="1" t="str">
        <f t="shared" ca="1" si="13"/>
        <v>27 B RUE DES LAITIERES  , VINCENNES</v>
      </c>
      <c r="H18" s="1" t="e">
        <f t="shared" ca="1" si="14"/>
        <v>#NAME?</v>
      </c>
      <c r="I18" s="21" t="e">
        <f t="shared" ca="1" si="15"/>
        <v>#NAME?</v>
      </c>
      <c r="J18" s="1" t="e">
        <f t="shared" ca="1" si="16"/>
        <v>#NAME?</v>
      </c>
      <c r="K18" s="1" t="e">
        <f t="shared" ca="1" si="17"/>
        <v>#NAME?</v>
      </c>
      <c r="L18" s="1" t="e">
        <f t="shared" ca="1" si="18"/>
        <v>#NAME?</v>
      </c>
      <c r="M18" s="31" t="e">
        <f t="shared" ca="1" si="19"/>
        <v>#NAME?</v>
      </c>
      <c r="N18" t="e">
        <f t="shared" ca="1" si="8"/>
        <v>#NAME?</v>
      </c>
    </row>
    <row r="19" spans="1:14" x14ac:dyDescent="0.25">
      <c r="A19" s="1">
        <v>14</v>
      </c>
      <c r="B19" s="34" t="str">
        <f t="array" aca="1" ref="B19" ca="1">IF(ROWS($6:19)&lt;=COUNTIF(dateinterv,$C$1),INDEX(interv,SMALL(IF(dateinterv=$C$1,ROW(INDIRECT("1:"&amp;ROWS(dateinterv)))),ROWS($6:19))),"")</f>
        <v>G12358</v>
      </c>
      <c r="C19" s="1" t="str">
        <f t="shared" ca="1" si="20"/>
        <v>VINCENNES PREVOYANCE</v>
      </c>
      <c r="D19" s="1" t="str">
        <f t="shared" ca="1" si="3"/>
        <v>27 B RUE DES LAITIERES  , VINCENNES</v>
      </c>
      <c r="E19" s="37">
        <v>13</v>
      </c>
      <c r="F19" s="1" t="str">
        <f t="shared" ca="1" si="4"/>
        <v>VINCENNES JARRY BP</v>
      </c>
      <c r="G19" s="1" t="str">
        <f t="shared" ca="1" si="13"/>
        <v>18 RUE DU COMMANDANT MOWAT  , VINCENNES</v>
      </c>
      <c r="H19" s="1" t="e">
        <f t="shared" ca="1" si="14"/>
        <v>#NAME?</v>
      </c>
      <c r="I19" s="21" t="e">
        <f t="shared" ca="1" si="15"/>
        <v>#NAME?</v>
      </c>
      <c r="J19" s="1" t="e">
        <f t="shared" ca="1" si="16"/>
        <v>#NAME?</v>
      </c>
      <c r="K19" s="1" t="e">
        <f t="shared" ca="1" si="17"/>
        <v>#NAME?</v>
      </c>
      <c r="L19" s="1" t="e">
        <f t="shared" ca="1" si="18"/>
        <v>#NAME?</v>
      </c>
      <c r="M19" s="31" t="e">
        <f t="shared" ca="1" si="19"/>
        <v>#NAME?</v>
      </c>
      <c r="N19" t="e">
        <f t="shared" ca="1" si="8"/>
        <v>#NAME?</v>
      </c>
    </row>
    <row r="20" spans="1:14" x14ac:dyDescent="0.25">
      <c r="A20" s="1">
        <v>15</v>
      </c>
      <c r="B20" s="34" t="str">
        <f t="array" aca="1" ref="B20" ca="1">IF(ROWS($6:20)&lt;=COUNTIF(dateinterv,$C$1),INDEX(interv,SMALL(IF(dateinterv=$C$1,ROW(INDIRECT("1:"&amp;ROWS(dateinterv)))),ROWS($6:20))),"")</f>
        <v>G12359</v>
      </c>
      <c r="C20" s="1" t="str">
        <f t="shared" ca="1" si="20"/>
        <v>VINCENNES PRINCIPAL</v>
      </c>
      <c r="D20" s="1" t="str">
        <f t="shared" ca="1" si="3"/>
        <v>18  AVENUE DU CHATEAU  , VINCENNES</v>
      </c>
      <c r="E20" s="37">
        <v>12</v>
      </c>
      <c r="F20" s="1" t="str">
        <f t="shared" ca="1" si="4"/>
        <v>VILLETANEUSE</v>
      </c>
      <c r="G20" s="1" t="str">
        <f t="shared" ca="1" si="13"/>
        <v>7 RUE DU 19 MARS 1962  , VILLETANEUSE</v>
      </c>
      <c r="H20" s="1" t="e">
        <f t="shared" ca="1" si="14"/>
        <v>#NAME?</v>
      </c>
      <c r="I20" s="21" t="e">
        <f t="shared" ca="1" si="15"/>
        <v>#NAME?</v>
      </c>
      <c r="J20" s="1" t="e">
        <f t="shared" ca="1" si="16"/>
        <v>#NAME?</v>
      </c>
      <c r="K20" s="1" t="e">
        <f t="shared" ca="1" si="17"/>
        <v>#NAME?</v>
      </c>
      <c r="L20" s="1" t="e">
        <f t="shared" ca="1" si="18"/>
        <v>#NAME?</v>
      </c>
      <c r="M20" s="31" t="e">
        <f t="shared" ca="1" si="19"/>
        <v>#NAME?</v>
      </c>
      <c r="N20" t="e">
        <f t="shared" ca="1" si="8"/>
        <v>#NAME?</v>
      </c>
    </row>
    <row r="21" spans="1:14" x14ac:dyDescent="0.25">
      <c r="A21" s="1">
        <v>16</v>
      </c>
      <c r="B21" s="34" t="str">
        <f t="array" aca="1" ref="B21" ca="1">IF(ROWS($6:21)&lt;=COUNTIF(dateinterv,$C$1),INDEX(interv,SMALL(IF(dateinterv=$C$1,ROW(INDIRECT("1:"&amp;ROWS(dateinterv)))),ROWS($6:21))),"")</f>
        <v>G12360</v>
      </c>
      <c r="C21" s="1" t="str">
        <f t="shared" ca="1" si="20"/>
        <v>CHELLES LES COUDREAUX</v>
      </c>
      <c r="D21" s="1" t="str">
        <f t="shared" ca="1" si="3"/>
        <v>119 AVENUE DES SCIENCES  , CHELLES</v>
      </c>
      <c r="E21" s="37">
        <v>11</v>
      </c>
      <c r="F21" s="1" t="str">
        <f t="shared" ca="1" si="4"/>
        <v>VILLEPINTE</v>
      </c>
      <c r="G21" s="1" t="str">
        <f t="shared" ca="1" si="13"/>
        <v>183 BOULEVARD ROBERT BALLANGER  , VILLEPINTE</v>
      </c>
      <c r="H21" s="1" t="e">
        <f t="shared" ca="1" si="14"/>
        <v>#NAME?</v>
      </c>
      <c r="I21" s="21" t="e">
        <f t="shared" ca="1" si="15"/>
        <v>#NAME?</v>
      </c>
      <c r="J21" s="1" t="e">
        <f t="shared" ca="1" si="16"/>
        <v>#NAME?</v>
      </c>
      <c r="K21" s="1" t="e">
        <f t="shared" ca="1" si="17"/>
        <v>#NAME?</v>
      </c>
      <c r="L21" s="1" t="e">
        <f t="shared" ca="1" si="18"/>
        <v>#NAME?</v>
      </c>
      <c r="M21" s="31" t="e">
        <f t="shared" ca="1" si="19"/>
        <v>#NAME?</v>
      </c>
      <c r="N21" t="e">
        <f t="shared" ca="1" si="8"/>
        <v>#NAME?</v>
      </c>
    </row>
    <row r="22" spans="1:14" x14ac:dyDescent="0.25">
      <c r="A22" s="1">
        <v>17</v>
      </c>
      <c r="B22" s="34" t="str">
        <f t="array" aca="1" ref="B22" ca="1">IF(ROWS($6:22)&lt;=COUNTIF(dateinterv,$C$1),INDEX(interv,SMALL(IF(dateinterv=$C$1,ROW(INDIRECT("1:"&amp;ROWS(dateinterv)))),ROWS($6:22))),"")</f>
        <v>G12361</v>
      </c>
      <c r="C22" s="1" t="str">
        <f t="shared" ca="1" si="20"/>
        <v>PARIS LOURMEL</v>
      </c>
      <c r="D22" s="1" t="str">
        <f t="shared" ca="1" si="3"/>
        <v>38 RUE DE LOURMEL  , PARIS</v>
      </c>
      <c r="E22" s="37">
        <v>10</v>
      </c>
      <c r="F22" s="1" t="str">
        <f t="shared" ca="1" si="4"/>
        <v>VITRY PETIT VITRY</v>
      </c>
      <c r="G22" s="1" t="str">
        <f t="shared" ca="1" si="13"/>
        <v>AVENUE DU 8 MAI 1945  , VITRY SUR SEINE</v>
      </c>
      <c r="H22" s="1" t="e">
        <f t="shared" ca="1" si="14"/>
        <v>#NAME?</v>
      </c>
      <c r="I22" s="21" t="e">
        <f t="shared" ca="1" si="15"/>
        <v>#NAME?</v>
      </c>
      <c r="J22" s="1" t="e">
        <f t="shared" ca="1" si="16"/>
        <v>#NAME?</v>
      </c>
      <c r="K22" s="1" t="e">
        <f t="shared" ca="1" si="17"/>
        <v>#NAME?</v>
      </c>
      <c r="L22" s="1" t="e">
        <f t="shared" ca="1" si="18"/>
        <v>#NAME?</v>
      </c>
      <c r="M22" s="31" t="e">
        <f t="shared" ca="1" si="19"/>
        <v>#NAME?</v>
      </c>
      <c r="N22" t="e">
        <f t="shared" ca="1" si="8"/>
        <v>#NAME?</v>
      </c>
    </row>
    <row r="23" spans="1:14" x14ac:dyDescent="0.25">
      <c r="A23" s="1">
        <v>18</v>
      </c>
      <c r="B23" s="34" t="str">
        <f t="array" aca="1" ref="B23" ca="1">IF(ROWS($6:23)&lt;=COUNTIF(dateinterv,$C$1),INDEX(interv,SMALL(IF(dateinterv=$C$1,ROW(INDIRECT("1:"&amp;ROWS(dateinterv)))),ROWS($6:23))),"")</f>
        <v>G12362</v>
      </c>
      <c r="C23" s="1" t="str">
        <f t="shared" ca="1" si="20"/>
        <v>PARIS REPUBLIQUE BP</v>
      </c>
      <c r="D23" s="1" t="str">
        <f t="shared" ca="1" si="3"/>
        <v>56 RUE RENE BOULANGER  , PARIS</v>
      </c>
      <c r="E23" s="37">
        <v>9</v>
      </c>
      <c r="F23" s="1" t="str">
        <f t="shared" ca="1" si="4"/>
        <v>VITRY SUR SEINE PRINCIPAL</v>
      </c>
      <c r="G23" s="1" t="str">
        <f t="shared" ca="1" si="13"/>
        <v>11 AVENUE DU GENERAL LECLERC  , VITRY SUR SEINE</v>
      </c>
      <c r="H23" s="1" t="e">
        <f t="shared" ca="1" si="14"/>
        <v>#NAME?</v>
      </c>
      <c r="I23" s="21" t="e">
        <f t="shared" ca="1" si="15"/>
        <v>#NAME?</v>
      </c>
      <c r="J23" s="1" t="e">
        <f t="shared" ca="1" si="16"/>
        <v>#NAME?</v>
      </c>
      <c r="K23" s="1" t="e">
        <f t="shared" ca="1" si="17"/>
        <v>#NAME?</v>
      </c>
      <c r="L23" s="1" t="e">
        <f t="shared" ca="1" si="18"/>
        <v>#NAME?</v>
      </c>
      <c r="M23" s="31" t="e">
        <f t="shared" ca="1" si="19"/>
        <v>#NAME?</v>
      </c>
      <c r="N23" t="e">
        <f t="shared" ca="1" si="8"/>
        <v>#NAME?</v>
      </c>
    </row>
    <row r="24" spans="1:14" x14ac:dyDescent="0.25">
      <c r="A24" s="1">
        <v>19</v>
      </c>
      <c r="B24" s="34" t="str">
        <f t="array" aca="1" ref="B24" ca="1">IF(ROWS($6:24)&lt;=COUNTIF(dateinterv,$C$1),INDEX(interv,SMALL(IF(dateinterv=$C$1,ROW(INDIRECT("1:"&amp;ROWS(dateinterv)))),ROWS($6:24))),"")</f>
        <v>G12363</v>
      </c>
      <c r="C24" s="1" t="str">
        <f t="shared" ca="1" si="20"/>
        <v>PARIS SAINT LAURENT</v>
      </c>
      <c r="D24" s="1" t="str">
        <f t="shared" ca="1" si="3"/>
        <v>38 BOULEVARD DE STRASBOURG  , PARIS</v>
      </c>
      <c r="E24" s="37">
        <v>8</v>
      </c>
      <c r="F24" s="1" t="str">
        <f t="shared" ca="1" si="4"/>
        <v>NEMOURS</v>
      </c>
      <c r="G24" s="1" t="str">
        <f t="shared" ca="1" si="13"/>
        <v>8 QUAI DES TANNEURS  , NEMOURS</v>
      </c>
      <c r="H24" s="1" t="e">
        <f t="shared" ca="1" si="14"/>
        <v>#NAME?</v>
      </c>
      <c r="I24" s="21" t="e">
        <f t="shared" ca="1" si="15"/>
        <v>#NAME?</v>
      </c>
      <c r="J24" s="1" t="e">
        <f t="shared" ca="1" si="16"/>
        <v>#NAME?</v>
      </c>
      <c r="K24" s="1" t="e">
        <f t="shared" ca="1" si="17"/>
        <v>#NAME?</v>
      </c>
      <c r="L24" s="1" t="e">
        <f t="shared" ca="1" si="18"/>
        <v>#NAME?</v>
      </c>
      <c r="M24" s="31" t="e">
        <f t="shared" ca="1" si="19"/>
        <v>#NAME?</v>
      </c>
      <c r="N24" t="e">
        <f t="shared" ca="1" si="8"/>
        <v>#NAME?</v>
      </c>
    </row>
    <row r="25" spans="1:14" x14ac:dyDescent="0.25">
      <c r="A25" s="1">
        <v>20</v>
      </c>
      <c r="B25" s="34" t="str">
        <f t="array" aca="1" ref="B25" ca="1">IF(ROWS($6:25)&lt;=COUNTIF(dateinterv,$C$1),INDEX(interv,SMALL(IF(dateinterv=$C$1,ROW(INDIRECT("1:"&amp;ROWS(dateinterv)))),ROWS($6:25))),"")</f>
        <v>G12364</v>
      </c>
      <c r="C25" s="1" t="str">
        <f t="shared" ca="1" si="20"/>
        <v>PARIS BESSIERES</v>
      </c>
      <c r="D25" s="1" t="str">
        <f t="shared" ca="1" si="3"/>
        <v>81 BOULEVARD BESSIERES  , PARIS</v>
      </c>
      <c r="E25" s="37"/>
      <c r="F25" s="1" t="str">
        <f t="shared" si="4"/>
        <v/>
      </c>
      <c r="G25" s="1" t="str">
        <f t="shared" si="13"/>
        <v/>
      </c>
      <c r="H25" s="1" t="str">
        <f t="shared" si="14"/>
        <v/>
      </c>
      <c r="I25" s="21" t="str">
        <f t="shared" si="15"/>
        <v/>
      </c>
      <c r="J25" s="1" t="str">
        <f t="shared" si="16"/>
        <v/>
      </c>
      <c r="K25" s="1" t="str">
        <f t="shared" si="17"/>
        <v/>
      </c>
      <c r="L25" s="1" t="str">
        <f t="shared" si="18"/>
        <v/>
      </c>
      <c r="M25" s="31" t="str">
        <f t="shared" si="19"/>
        <v/>
      </c>
      <c r="N25" t="str">
        <f t="shared" si="8"/>
        <v/>
      </c>
    </row>
    <row r="26" spans="1:14" x14ac:dyDescent="0.25">
      <c r="I26" s="30"/>
      <c r="L26" s="30" t="e">
        <f ca="1">SUM(L4:L25)</f>
        <v>#NAME?</v>
      </c>
      <c r="M26" s="30" t="e">
        <f t="shared" ref="M26:N26" ca="1" si="21">SUM(M4:M25)</f>
        <v>#NAME?</v>
      </c>
      <c r="N26" s="30" t="e">
        <f t="shared" ca="1" si="21"/>
        <v>#NAME?</v>
      </c>
    </row>
    <row r="27" spans="1:14" x14ac:dyDescent="0.25">
      <c r="I27" s="30"/>
    </row>
    <row r="28" spans="1:14" x14ac:dyDescent="0.25">
      <c r="I28" s="30"/>
      <c r="L28">
        <v>230</v>
      </c>
    </row>
    <row r="29" spans="1:14" x14ac:dyDescent="0.25">
      <c r="I29" s="30"/>
    </row>
    <row r="30" spans="1:14" x14ac:dyDescent="0.25">
      <c r="I30" s="30"/>
    </row>
  </sheetData>
  <dataValidations count="1">
    <dataValidation type="list" allowBlank="1" showInputMessage="1" showErrorMessage="1" sqref="C1">
      <formula1>date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847725</xdr:colOff>
                    <xdr:row>29</xdr:row>
                    <xdr:rowOff>19050</xdr:rowOff>
                  </from>
                  <to>
                    <xdr:col>3</xdr:col>
                    <xdr:colOff>2390775</xdr:colOff>
                    <xdr:row>31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1"/>
  <sheetViews>
    <sheetView zoomScaleNormal="100" workbookViewId="0">
      <selection activeCell="M7" sqref="M7"/>
    </sheetView>
  </sheetViews>
  <sheetFormatPr baseColWidth="10" defaultRowHeight="15" x14ac:dyDescent="0.25"/>
  <cols>
    <col min="1" max="1" width="2" bestFit="1" customWidth="1"/>
    <col min="2" max="2" width="8.7109375" bestFit="1" customWidth="1"/>
    <col min="3" max="3" width="10.5703125" customWidth="1"/>
    <col min="4" max="4" width="8.42578125" bestFit="1" customWidth="1"/>
    <col min="5" max="5" width="6.140625" bestFit="1" customWidth="1"/>
    <col min="6" max="6" width="6.28515625" bestFit="1" customWidth="1"/>
    <col min="7" max="7" width="31.28515625" bestFit="1" customWidth="1"/>
    <col min="8" max="8" width="43.28515625" customWidth="1"/>
    <col min="9" max="9" width="27" bestFit="1" customWidth="1"/>
  </cols>
  <sheetData>
    <row r="1" spans="1:12" ht="23.25" x14ac:dyDescent="0.25">
      <c r="B1" s="110" t="s">
        <v>695</v>
      </c>
      <c r="C1" s="110"/>
      <c r="D1" s="12"/>
      <c r="E1" s="12"/>
      <c r="F1" s="12"/>
      <c r="G1" s="11"/>
      <c r="H1" s="102" t="str">
        <f>"FICHE JOURNALIERE "&amp;"du "&amp;TEXT(L1,"jjjj jj mmmm aaaa")</f>
        <v>FICHE JOURNALIERE du mercredi 03 janvier 2018</v>
      </c>
      <c r="I1" s="102"/>
      <c r="K1" s="25" t="s">
        <v>1</v>
      </c>
      <c r="L1" s="23">
        <v>43103</v>
      </c>
    </row>
    <row r="2" spans="1:12" ht="33.75" customHeight="1" x14ac:dyDescent="0.25">
      <c r="B2" s="109" t="s">
        <v>712</v>
      </c>
      <c r="C2" s="109"/>
      <c r="D2" s="22"/>
      <c r="E2" s="12"/>
      <c r="F2" s="12"/>
      <c r="G2" s="13"/>
      <c r="H2" s="13"/>
      <c r="I2" s="12"/>
    </row>
    <row r="3" spans="1:12" x14ac:dyDescent="0.25">
      <c r="B3" s="14"/>
      <c r="C3" s="15"/>
      <c r="D3" s="15"/>
      <c r="E3" s="15"/>
      <c r="F3" s="15"/>
      <c r="G3" s="14"/>
      <c r="H3" s="14"/>
      <c r="K3" t="s">
        <v>699</v>
      </c>
      <c r="L3" t="s">
        <v>753</v>
      </c>
    </row>
    <row r="4" spans="1:12" x14ac:dyDescent="0.25">
      <c r="B4" s="16"/>
      <c r="C4" s="16"/>
      <c r="D4" s="16"/>
      <c r="E4" s="16"/>
      <c r="F4" s="16"/>
      <c r="G4" s="17"/>
      <c r="H4" s="17"/>
      <c r="I4" s="17"/>
      <c r="K4" t="s">
        <v>730</v>
      </c>
      <c r="L4" t="s">
        <v>756</v>
      </c>
    </row>
    <row r="5" spans="1:12" x14ac:dyDescent="0.25">
      <c r="B5" s="103"/>
      <c r="C5" s="104"/>
      <c r="D5" s="104"/>
      <c r="E5" s="104"/>
      <c r="F5" s="105"/>
      <c r="G5" s="106" t="s">
        <v>696</v>
      </c>
      <c r="H5" s="107" t="s">
        <v>697</v>
      </c>
      <c r="I5" s="103" t="s">
        <v>698</v>
      </c>
    </row>
    <row r="6" spans="1:12" ht="25.5" x14ac:dyDescent="0.25">
      <c r="B6" s="18" t="s">
        <v>699</v>
      </c>
      <c r="C6" s="18" t="s">
        <v>700</v>
      </c>
      <c r="D6" s="19" t="s">
        <v>701</v>
      </c>
      <c r="E6" s="20" t="s">
        <v>702</v>
      </c>
      <c r="F6" s="20" t="s">
        <v>703</v>
      </c>
      <c r="G6" s="106"/>
      <c r="H6" s="108"/>
      <c r="I6" s="103"/>
    </row>
    <row r="7" spans="1:12" x14ac:dyDescent="0.25">
      <c r="B7" s="35"/>
      <c r="C7" s="35"/>
      <c r="D7" s="35"/>
      <c r="E7" s="35"/>
      <c r="F7" s="35"/>
      <c r="G7" s="25" t="str">
        <f ca="1">LOOKUP(G8,numintervmap,sitemap)</f>
        <v>ALFORTVILLE PRINCIPAL</v>
      </c>
      <c r="H7" s="25" t="str">
        <f ca="1">LOOKUP(G7,sites,adresses)</f>
        <v xml:space="preserve">PLACE SALVADOR ALLENDE  </v>
      </c>
      <c r="I7" s="1" t="str">
        <f ca="1">IF(LOOKUP(G8,interv,Encombrants)="","","encombrants")&amp;" "&amp;IF(LOOKUP(G8,interv,Pilons)="","","pilons")&amp;" "&amp;IF(LOOKUP(G8,interv,Transfert)="","","transfert")</f>
        <v>encombrants pilons transfert</v>
      </c>
    </row>
    <row r="8" spans="1:12" x14ac:dyDescent="0.25">
      <c r="B8" s="35" t="str">
        <f>L3</f>
        <v>ch1</v>
      </c>
      <c r="C8" s="35" t="str">
        <f>L4</f>
        <v>AA-XXX-AA</v>
      </c>
      <c r="D8" s="35"/>
      <c r="E8" s="35"/>
      <c r="F8" s="35"/>
      <c r="G8" s="25" t="str">
        <f ca="1">LOOKUP(A9,map!$A$6:$A$15,numintervmap)</f>
        <v>G12345</v>
      </c>
      <c r="H8" s="25" t="str">
        <f ca="1">LOOKUP(G7,sites,CP&amp;" "&amp;villes)</f>
        <v>94140 ALFORTVILLE</v>
      </c>
      <c r="I8" s="1"/>
    </row>
    <row r="9" spans="1:12" x14ac:dyDescent="0.25">
      <c r="A9">
        <v>1</v>
      </c>
      <c r="B9" s="35"/>
      <c r="C9" s="35"/>
      <c r="D9" s="35"/>
      <c r="E9" s="35"/>
      <c r="F9" s="35"/>
      <c r="G9" s="1"/>
      <c r="H9" s="94" t="str">
        <f ca="1">LOOKUP(G7,sites,plagehoraire)</f>
        <v>08h30   19h00</v>
      </c>
      <c r="I9" s="36"/>
    </row>
    <row r="10" spans="1:12" x14ac:dyDescent="0.25">
      <c r="B10" s="35"/>
      <c r="C10" s="35"/>
      <c r="D10" s="35"/>
      <c r="E10" s="35"/>
      <c r="F10" s="35"/>
      <c r="G10" s="25" t="str">
        <f ca="1">LOOKUP(G11,numintervmap,sitemap)</f>
        <v>AUBERVILLIERS MONTFORT</v>
      </c>
      <c r="H10" s="25" t="str">
        <f ca="1">LOOKUP(G10,sites,adresses)</f>
        <v>166 RUE DANIELLE CASANOVA  CENTRE COMMERCIAL EMILE DUBOIS</v>
      </c>
      <c r="I10" s="1" t="str">
        <f ca="1">IF(LOOKUP(G11,interv,Encombrants)="","","encombrants")&amp;" "&amp;IF(LOOKUP(G11,interv,Pilons)="","","pilons")&amp;" "&amp;IF(LOOKUP(G11,interv,Transfert)="","","transfert")</f>
        <v xml:space="preserve">  </v>
      </c>
    </row>
    <row r="11" spans="1:12" x14ac:dyDescent="0.25">
      <c r="B11" s="35"/>
      <c r="C11" s="35"/>
      <c r="D11" s="35"/>
      <c r="E11" s="35"/>
      <c r="F11" s="35"/>
      <c r="G11" s="25" t="str">
        <f ca="1">LOOKUP(A12,map!$A$6:$A$15,numintervmap)</f>
        <v>G12346</v>
      </c>
      <c r="H11" s="25" t="str">
        <f ca="1">LOOKUP(G10,sites,CP&amp;" "&amp;villes)</f>
        <v>93300 AUBERVILLIERS</v>
      </c>
      <c r="I11" s="1"/>
    </row>
    <row r="12" spans="1:12" x14ac:dyDescent="0.25">
      <c r="A12">
        <v>2</v>
      </c>
      <c r="B12" s="35"/>
      <c r="C12" s="35"/>
      <c r="D12" s="35"/>
      <c r="E12" s="35"/>
      <c r="F12" s="35"/>
      <c r="G12" s="1"/>
      <c r="H12" s="94" t="str">
        <f ca="1">LOOKUP(G10,sites,plagehoraire)</f>
        <v>08h30   19h00</v>
      </c>
      <c r="I12" s="36"/>
    </row>
    <row r="13" spans="1:12" x14ac:dyDescent="0.25">
      <c r="B13" s="35"/>
      <c r="C13" s="35"/>
      <c r="D13" s="35"/>
      <c r="E13" s="35"/>
      <c r="F13" s="35"/>
      <c r="G13" s="25" t="str">
        <f ca="1">LOOKUP(G14,numintervmap,sitemap)</f>
        <v>ARCUEIL</v>
      </c>
      <c r="H13" s="25" t="str">
        <f ca="1">LOOKUP(G13,sites,adresses)</f>
        <v xml:space="preserve">75 RUE MARIUS SIDOBRE </v>
      </c>
      <c r="I13" s="1" t="str">
        <f ca="1">IF(LOOKUP(G14,interv,Encombrants)="","","encombrants")&amp;" "&amp;IF(LOOKUP(G14,interv,Pilons)="","","pilons")&amp;" "&amp;IF(LOOKUP(G14,interv,Transfert)="","","transfert")</f>
        <v xml:space="preserve">  </v>
      </c>
    </row>
    <row r="14" spans="1:12" x14ac:dyDescent="0.25">
      <c r="B14" s="35"/>
      <c r="C14" s="35"/>
      <c r="D14" s="35"/>
      <c r="E14" s="35"/>
      <c r="F14" s="35"/>
      <c r="G14" s="25" t="str">
        <f ca="1">LOOKUP(A15,map!$A$6:$A$15,numintervmap)</f>
        <v>G12347</v>
      </c>
      <c r="H14" s="25" t="str">
        <f ca="1">LOOKUP(G13,sites,CP&amp;" "&amp;villes)</f>
        <v>94110 ARCUEIL</v>
      </c>
      <c r="I14" s="1"/>
    </row>
    <row r="15" spans="1:12" x14ac:dyDescent="0.25">
      <c r="A15">
        <v>3</v>
      </c>
      <c r="B15" s="35"/>
      <c r="C15" s="35"/>
      <c r="D15" s="35"/>
      <c r="E15" s="35"/>
      <c r="F15" s="35"/>
      <c r="G15" s="1"/>
      <c r="H15" s="94" t="str">
        <f ca="1">LOOKUP(G13,sites,plagehoraire)</f>
        <v xml:space="preserve">   </v>
      </c>
      <c r="I15" s="36"/>
    </row>
    <row r="16" spans="1:12" x14ac:dyDescent="0.25">
      <c r="B16" s="35"/>
      <c r="C16" s="35"/>
      <c r="D16" s="35"/>
      <c r="E16" s="35"/>
      <c r="F16" s="35"/>
      <c r="G16" s="25" t="str">
        <f ca="1">LOOKUP(G17,numintervmap,sitemap)</f>
        <v>AULNAY SOUS BOIS JEANNE D'ARC</v>
      </c>
      <c r="H16" s="25" t="str">
        <f ca="1">LOOKUP(G16,sites,adresses)</f>
        <v xml:space="preserve">24 BOULEVARD GALLIENI  </v>
      </c>
      <c r="I16" s="1" t="str">
        <f ca="1">IF(LOOKUP(G17,interv,Encombrants)="","","encombrants")&amp;" "&amp;IF(LOOKUP(G17,interv,Pilons)="","","pilons")&amp;" "&amp;IF(LOOKUP(G17,interv,Transfert)="","","transfert")</f>
        <v xml:space="preserve">  </v>
      </c>
    </row>
    <row r="17" spans="1:9" x14ac:dyDescent="0.25">
      <c r="B17" s="35"/>
      <c r="C17" s="35"/>
      <c r="D17" s="35"/>
      <c r="E17" s="35"/>
      <c r="F17" s="35"/>
      <c r="G17" s="25" t="str">
        <f ca="1">LOOKUP(A18,map!$A$6:$A$15,numintervmap)</f>
        <v>G12348</v>
      </c>
      <c r="H17" s="25" t="str">
        <f ca="1">LOOKUP(G16,sites,CP&amp;" "&amp;villes)</f>
        <v>93600 AULNAY SOUS BOIS</v>
      </c>
      <c r="I17" s="1"/>
    </row>
    <row r="18" spans="1:9" x14ac:dyDescent="0.25">
      <c r="A18">
        <v>4</v>
      </c>
      <c r="B18" s="35"/>
      <c r="C18" s="35"/>
      <c r="D18" s="35"/>
      <c r="E18" s="35"/>
      <c r="F18" s="35"/>
      <c r="G18" s="1"/>
      <c r="H18" s="94" t="str">
        <f ca="1">LOOKUP(G16,sites,plagehoraire)</f>
        <v xml:space="preserve">   </v>
      </c>
      <c r="I18" s="36"/>
    </row>
    <row r="19" spans="1:9" x14ac:dyDescent="0.25">
      <c r="B19" s="35"/>
      <c r="C19" s="35"/>
      <c r="D19" s="35"/>
      <c r="E19" s="35"/>
      <c r="F19" s="35"/>
      <c r="G19" s="25" t="str">
        <f ca="1">LOOKUP(G20,numintervmap,sitemap)</f>
        <v>BAGNOLET MALASSIS</v>
      </c>
      <c r="H19" s="25" t="str">
        <f ca="1">LOOKUP(G19,sites,adresses)</f>
        <v xml:space="preserve">3 RUE GIRARDOT  </v>
      </c>
      <c r="I19" s="1" t="str">
        <f ca="1">IF(LOOKUP(G20,interv,Encombrants)="","","encombrants")&amp;" "&amp;IF(LOOKUP(G20,interv,Pilons)="","","pilons")&amp;" "&amp;IF(LOOKUP(G20,interv,Transfert)="","","transfert")</f>
        <v xml:space="preserve">  </v>
      </c>
    </row>
    <row r="20" spans="1:9" x14ac:dyDescent="0.25">
      <c r="B20" s="35"/>
      <c r="C20" s="35"/>
      <c r="D20" s="35"/>
      <c r="E20" s="35"/>
      <c r="F20" s="35"/>
      <c r="G20" s="25" t="str">
        <f ca="1">LOOKUP(A21,map!$A$6:$A$15,numintervmap)</f>
        <v>G12349</v>
      </c>
      <c r="H20" s="25" t="str">
        <f ca="1">LOOKUP(G19,sites,CP&amp;" "&amp;villes)</f>
        <v>93170 BAGNOLET</v>
      </c>
      <c r="I20" s="1"/>
    </row>
    <row r="21" spans="1:9" x14ac:dyDescent="0.25">
      <c r="A21">
        <v>5</v>
      </c>
      <c r="B21" s="35"/>
      <c r="C21" s="35"/>
      <c r="D21" s="35"/>
      <c r="E21" s="35"/>
      <c r="F21" s="35"/>
      <c r="G21" s="1"/>
      <c r="H21" s="94" t="str">
        <f ca="1">LOOKUP(G19,sites,plagehoraire)</f>
        <v xml:space="preserve">   </v>
      </c>
      <c r="I21" s="36"/>
    </row>
    <row r="22" spans="1:9" x14ac:dyDescent="0.25">
      <c r="B22" s="35"/>
      <c r="C22" s="35"/>
      <c r="D22" s="35"/>
      <c r="E22" s="35"/>
      <c r="F22" s="35"/>
      <c r="G22" s="25" t="str">
        <f ca="1">LOOKUP(G23,numintervmap,sitemap)</f>
        <v>PARIS ANJOU</v>
      </c>
      <c r="H22" s="25" t="str">
        <f ca="1">LOOKUP(G22,sites,adresses)</f>
        <v xml:space="preserve">13 RUE D ANJOU  </v>
      </c>
      <c r="I22" s="1" t="str">
        <f ca="1">IF(LOOKUP(G23,interv,Encombrants)="","","encombrants")&amp;" "&amp;IF(LOOKUP(G23,interv,Pilons)="","","pilons")&amp;" "&amp;IF(LOOKUP(G23,interv,Transfert)="","","transfert")</f>
        <v xml:space="preserve">  </v>
      </c>
    </row>
    <row r="23" spans="1:9" x14ac:dyDescent="0.25">
      <c r="B23" s="35"/>
      <c r="C23" s="35"/>
      <c r="D23" s="35"/>
      <c r="E23" s="35"/>
      <c r="F23" s="35"/>
      <c r="G23" s="25" t="str">
        <f ca="1">LOOKUP(A24,map!$A$6:$A$15,numintervmap)</f>
        <v>G12350</v>
      </c>
      <c r="H23" s="25" t="str">
        <f ca="1">LOOKUP(G22,sites,CP&amp;" "&amp;villes)</f>
        <v>75008 PARIS</v>
      </c>
      <c r="I23" s="1"/>
    </row>
    <row r="24" spans="1:9" x14ac:dyDescent="0.25">
      <c r="A24">
        <v>6</v>
      </c>
      <c r="B24" s="35"/>
      <c r="C24" s="35"/>
      <c r="D24" s="35"/>
      <c r="E24" s="35"/>
      <c r="F24" s="35"/>
      <c r="G24" s="1"/>
      <c r="H24" s="94" t="str">
        <f ca="1">LOOKUP(G22,sites,plagehoraire)</f>
        <v xml:space="preserve">   </v>
      </c>
      <c r="I24" s="36"/>
    </row>
    <row r="25" spans="1:9" x14ac:dyDescent="0.25">
      <c r="B25" s="35"/>
      <c r="C25" s="35"/>
      <c r="D25" s="35"/>
      <c r="E25" s="35"/>
      <c r="F25" s="35"/>
      <c r="G25" s="25" t="str">
        <f ca="1">LOOKUP(G26,numintervmap,sitemap)</f>
        <v>paris belleville</v>
      </c>
      <c r="H25" s="25" t="str">
        <f ca="1">LOOKUP(G25,sites,adresses)</f>
        <v xml:space="preserve">73 BOULEVARD DE BELLEVILLE  </v>
      </c>
      <c r="I25" s="1" t="str">
        <f ca="1">IF(LOOKUP(G26,interv,Encombrants)="","","encombrants")&amp;" "&amp;IF(LOOKUP(G26,interv,Pilons)="","","pilons")&amp;" "&amp;IF(LOOKUP(G26,interv,Transfert)="","","transfert")</f>
        <v xml:space="preserve">  </v>
      </c>
    </row>
    <row r="26" spans="1:9" x14ac:dyDescent="0.25">
      <c r="B26" s="35"/>
      <c r="C26" s="35"/>
      <c r="D26" s="35"/>
      <c r="E26" s="35"/>
      <c r="F26" s="35"/>
      <c r="G26" s="25" t="str">
        <f ca="1">LOOKUP(A27,map!$A$6:$A$15,numintervmap)</f>
        <v>G12351</v>
      </c>
      <c r="H26" s="25" t="str">
        <f ca="1">LOOKUP(G25,sites,CP&amp;" "&amp;villes)</f>
        <v>75011 PARIS</v>
      </c>
      <c r="I26" s="1"/>
    </row>
    <row r="27" spans="1:9" x14ac:dyDescent="0.25">
      <c r="A27">
        <v>7</v>
      </c>
      <c r="B27" s="35"/>
      <c r="C27" s="35"/>
      <c r="D27" s="35"/>
      <c r="E27" s="35"/>
      <c r="F27" s="35"/>
      <c r="G27" s="1"/>
      <c r="H27" s="94" t="str">
        <f ca="1">LOOKUP(G25,sites,plagehoraire)</f>
        <v xml:space="preserve">   </v>
      </c>
      <c r="I27" s="36"/>
    </row>
    <row r="28" spans="1:9" x14ac:dyDescent="0.25">
      <c r="B28" s="35"/>
      <c r="C28" s="35"/>
      <c r="D28" s="35"/>
      <c r="E28" s="35"/>
      <c r="F28" s="35"/>
      <c r="G28" s="25" t="e">
        <f>LOOKUP(G29,numintervmap,sitemap)</f>
        <v>#N/A</v>
      </c>
      <c r="H28" s="25" t="e">
        <f>LOOKUP(G28,sites,adresses)</f>
        <v>#N/A</v>
      </c>
      <c r="I28" s="1" t="e">
        <f>IF(LOOKUP(G29,interv,Encombrants)="","","encombrants")&amp;" "&amp;IF(LOOKUP(G29,interv,Pilons)="","","pilons")&amp;" "&amp;IF(LOOKUP(G29,interv,Transfert)="","","transfert")</f>
        <v>#N/A</v>
      </c>
    </row>
    <row r="29" spans="1:9" x14ac:dyDescent="0.25">
      <c r="B29" s="35"/>
      <c r="C29" s="35"/>
      <c r="D29" s="35"/>
      <c r="E29" s="35"/>
      <c r="F29" s="35"/>
      <c r="G29" s="25" t="e">
        <f>LOOKUP(A30,map!$A$6:$A$15,numintervmap)</f>
        <v>#N/A</v>
      </c>
      <c r="H29" s="25" t="e">
        <f>LOOKUP(G28,sites,CP&amp;" "&amp;villes)</f>
        <v>#N/A</v>
      </c>
      <c r="I29" s="1"/>
    </row>
    <row r="30" spans="1:9" x14ac:dyDescent="0.25">
      <c r="B30" s="35"/>
      <c r="C30" s="35"/>
      <c r="D30" s="35"/>
      <c r="E30" s="35"/>
      <c r="F30" s="35"/>
      <c r="G30" s="1"/>
      <c r="H30" s="94" t="e">
        <f>LOOKUP(G28,sites,plagehoraire)</f>
        <v>#N/A</v>
      </c>
      <c r="I30" s="36"/>
    </row>
    <row r="31" spans="1:9" x14ac:dyDescent="0.25">
      <c r="A31">
        <v>8</v>
      </c>
      <c r="B31" s="35"/>
      <c r="C31" s="35"/>
      <c r="D31" s="35"/>
      <c r="E31" s="35"/>
      <c r="F31" s="35"/>
      <c r="G31" s="25" t="e">
        <f ca="1">LOOKUP(G32,numintervmap,sitemap)</f>
        <v>#N/A</v>
      </c>
      <c r="H31" s="25" t="e">
        <f ca="1">LOOKUP(G31,sites,adresses)</f>
        <v>#N/A</v>
      </c>
      <c r="I31" s="1" t="e">
        <f>IF(LOOKUP(G32,interv,Encombrants)="","","encombrants")&amp;" "&amp;IF(LOOKUP(G32,interv,Pilons)="","","pilons")&amp;" "&amp;IF(LOOKUP(G32,interv,Transfert)="","","transfert")</f>
        <v>#N/A</v>
      </c>
    </row>
  </sheetData>
  <mergeCells count="7">
    <mergeCell ref="H1:I1"/>
    <mergeCell ref="B5:F5"/>
    <mergeCell ref="G5:G6"/>
    <mergeCell ref="H5:H6"/>
    <mergeCell ref="I5:I6"/>
    <mergeCell ref="B2:C2"/>
    <mergeCell ref="B1:C1"/>
  </mergeCells>
  <dataValidations count="3">
    <dataValidation type="list" allowBlank="1" showInputMessage="1" showErrorMessage="1" sqref="L1">
      <formula1>date</formula1>
    </dataValidation>
    <dataValidation type="list" allowBlank="1" showInputMessage="1" showErrorMessage="1" sqref="L3">
      <formula1>chauffeur</formula1>
    </dataValidation>
    <dataValidation type="list" allowBlank="1" showInputMessage="1" showErrorMessage="1" sqref="L4">
      <formula1>véhicule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J320"/>
  <sheetViews>
    <sheetView workbookViewId="0">
      <selection activeCell="C2" sqref="C2:C320"/>
    </sheetView>
  </sheetViews>
  <sheetFormatPr baseColWidth="10" defaultRowHeight="15" x14ac:dyDescent="0.25"/>
  <cols>
    <col min="1" max="1" width="39.7109375" bestFit="1" customWidth="1"/>
    <col min="2" max="2" width="77.42578125" bestFit="1" customWidth="1"/>
    <col min="3" max="3" width="6" bestFit="1" customWidth="1"/>
    <col min="4" max="4" width="25.42578125" bestFit="1" customWidth="1"/>
    <col min="5" max="5" width="11.85546875" bestFit="1" customWidth="1"/>
    <col min="10" max="10" width="23.140625" bestFit="1" customWidth="1"/>
  </cols>
  <sheetData>
    <row r="1" spans="1:10" x14ac:dyDescent="0.25">
      <c r="A1" s="1" t="s">
        <v>6</v>
      </c>
      <c r="B1" s="1" t="s">
        <v>3</v>
      </c>
      <c r="C1" s="1" t="s">
        <v>4</v>
      </c>
      <c r="D1" s="1" t="s">
        <v>7</v>
      </c>
      <c r="E1" s="1" t="s">
        <v>8</v>
      </c>
      <c r="F1" s="34" t="s">
        <v>734</v>
      </c>
      <c r="G1" s="34" t="s">
        <v>735</v>
      </c>
      <c r="H1" s="34" t="s">
        <v>736</v>
      </c>
      <c r="I1" s="34" t="s">
        <v>737</v>
      </c>
      <c r="J1" s="96" t="s">
        <v>752</v>
      </c>
    </row>
    <row r="2" spans="1:10" hidden="1" x14ac:dyDescent="0.25">
      <c r="A2" s="6" t="s">
        <v>350</v>
      </c>
      <c r="B2" s="6" t="s">
        <v>351</v>
      </c>
      <c r="C2" s="10">
        <v>94140</v>
      </c>
      <c r="D2" s="6" t="s">
        <v>645</v>
      </c>
      <c r="E2" s="6" t="s">
        <v>692</v>
      </c>
      <c r="F2" s="93" t="s">
        <v>750</v>
      </c>
      <c r="G2" s="93"/>
      <c r="H2" s="93"/>
      <c r="I2" s="93" t="s">
        <v>751</v>
      </c>
      <c r="J2" s="1" t="str">
        <f>F2&amp;" "&amp;G2&amp;" "&amp;H2&amp;" "&amp;I2</f>
        <v>08h30   19h00</v>
      </c>
    </row>
    <row r="3" spans="1:10" hidden="1" x14ac:dyDescent="0.25">
      <c r="A3" s="6" t="s">
        <v>454</v>
      </c>
      <c r="B3" s="6" t="s">
        <v>455</v>
      </c>
      <c r="C3" s="10">
        <v>94140</v>
      </c>
      <c r="D3" s="6" t="s">
        <v>645</v>
      </c>
      <c r="E3" s="6" t="s">
        <v>692</v>
      </c>
      <c r="F3" s="1"/>
      <c r="G3" s="1"/>
      <c r="H3" s="1"/>
      <c r="I3" s="1"/>
      <c r="J3" s="1" t="str">
        <f t="shared" ref="J3:J66" si="0">F3&amp;" "&amp;G3&amp;" "&amp;H3&amp;" "&amp;I3</f>
        <v xml:space="preserve">   </v>
      </c>
    </row>
    <row r="4" spans="1:10" hidden="1" x14ac:dyDescent="0.25">
      <c r="A4" s="6" t="s">
        <v>352</v>
      </c>
      <c r="B4" s="6" t="s">
        <v>353</v>
      </c>
      <c r="C4" s="10">
        <v>94110</v>
      </c>
      <c r="D4" s="6" t="s">
        <v>352</v>
      </c>
      <c r="E4" s="6" t="s">
        <v>692</v>
      </c>
      <c r="F4" s="1"/>
      <c r="G4" s="1"/>
      <c r="H4" s="1"/>
      <c r="I4" s="1"/>
      <c r="J4" s="1" t="str">
        <f t="shared" si="0"/>
        <v xml:space="preserve">   </v>
      </c>
    </row>
    <row r="5" spans="1:10" hidden="1" x14ac:dyDescent="0.25">
      <c r="A5" s="6" t="s">
        <v>614</v>
      </c>
      <c r="B5" s="6" t="s">
        <v>615</v>
      </c>
      <c r="C5" s="10">
        <v>93300</v>
      </c>
      <c r="D5" s="6" t="s">
        <v>667</v>
      </c>
      <c r="E5" s="6" t="s">
        <v>694</v>
      </c>
      <c r="F5" s="1" t="s">
        <v>750</v>
      </c>
      <c r="G5" s="1"/>
      <c r="H5" s="1"/>
      <c r="I5" s="1" t="s">
        <v>751</v>
      </c>
      <c r="J5" s="1" t="str">
        <f t="shared" si="0"/>
        <v>08h30   19h00</v>
      </c>
    </row>
    <row r="6" spans="1:10" hidden="1" x14ac:dyDescent="0.25">
      <c r="A6" s="6" t="s">
        <v>520</v>
      </c>
      <c r="B6" s="6" t="s">
        <v>521</v>
      </c>
      <c r="C6" s="10">
        <v>93300</v>
      </c>
      <c r="D6" s="6" t="s">
        <v>667</v>
      </c>
      <c r="E6" s="6" t="s">
        <v>694</v>
      </c>
      <c r="F6" s="1"/>
      <c r="G6" s="1"/>
      <c r="H6" s="1"/>
      <c r="I6" s="1"/>
      <c r="J6" s="1" t="str">
        <f t="shared" si="0"/>
        <v xml:space="preserve">   </v>
      </c>
    </row>
    <row r="7" spans="1:10" hidden="1" x14ac:dyDescent="0.25">
      <c r="A7" s="6" t="s">
        <v>592</v>
      </c>
      <c r="B7" s="6" t="s">
        <v>593</v>
      </c>
      <c r="C7" s="10">
        <v>93300</v>
      </c>
      <c r="D7" s="6" t="s">
        <v>667</v>
      </c>
      <c r="E7" s="6" t="s">
        <v>694</v>
      </c>
      <c r="F7" s="1"/>
      <c r="G7" s="1"/>
      <c r="H7" s="1"/>
      <c r="I7" s="1"/>
      <c r="J7" s="1" t="str">
        <f t="shared" si="0"/>
        <v xml:space="preserve">   </v>
      </c>
    </row>
    <row r="8" spans="1:10" hidden="1" x14ac:dyDescent="0.25">
      <c r="A8" s="6" t="s">
        <v>628</v>
      </c>
      <c r="B8" s="6" t="s">
        <v>629</v>
      </c>
      <c r="C8" s="10">
        <v>93600</v>
      </c>
      <c r="D8" s="6" t="s">
        <v>668</v>
      </c>
      <c r="E8" s="6" t="s">
        <v>694</v>
      </c>
      <c r="F8" s="1"/>
      <c r="G8" s="1"/>
      <c r="H8" s="1"/>
      <c r="I8" s="1"/>
      <c r="J8" s="1" t="str">
        <f t="shared" si="0"/>
        <v xml:space="preserve">   </v>
      </c>
    </row>
    <row r="9" spans="1:10" hidden="1" x14ac:dyDescent="0.25">
      <c r="A9" s="6" t="s">
        <v>590</v>
      </c>
      <c r="B9" s="6" t="s">
        <v>591</v>
      </c>
      <c r="C9" s="10">
        <v>93600</v>
      </c>
      <c r="D9" s="6" t="s">
        <v>668</v>
      </c>
      <c r="E9" s="6" t="s">
        <v>694</v>
      </c>
      <c r="F9" s="1"/>
      <c r="G9" s="1"/>
      <c r="H9" s="1"/>
      <c r="I9" s="1"/>
      <c r="J9" s="1" t="str">
        <f t="shared" si="0"/>
        <v xml:space="preserve">   </v>
      </c>
    </row>
    <row r="10" spans="1:10" hidden="1" x14ac:dyDescent="0.25">
      <c r="A10" s="6" t="s">
        <v>640</v>
      </c>
      <c r="B10" s="6" t="s">
        <v>641</v>
      </c>
      <c r="C10" s="10">
        <v>93600</v>
      </c>
      <c r="D10" s="6" t="s">
        <v>668</v>
      </c>
      <c r="E10" s="6" t="s">
        <v>694</v>
      </c>
      <c r="F10" s="1"/>
      <c r="G10" s="1"/>
      <c r="H10" s="1"/>
      <c r="I10" s="1"/>
      <c r="J10" s="1" t="str">
        <f t="shared" si="0"/>
        <v xml:space="preserve">   </v>
      </c>
    </row>
    <row r="11" spans="1:10" hidden="1" x14ac:dyDescent="0.25">
      <c r="A11" s="6" t="s">
        <v>522</v>
      </c>
      <c r="B11" s="6" t="s">
        <v>523</v>
      </c>
      <c r="C11" s="10">
        <v>93600</v>
      </c>
      <c r="D11" s="6" t="s">
        <v>668</v>
      </c>
      <c r="E11" s="6" t="s">
        <v>694</v>
      </c>
      <c r="F11" s="1"/>
      <c r="G11" s="1"/>
      <c r="H11" s="1"/>
      <c r="I11" s="1"/>
      <c r="J11" s="1" t="str">
        <f t="shared" si="0"/>
        <v xml:space="preserve">   </v>
      </c>
    </row>
    <row r="12" spans="1:10" hidden="1" x14ac:dyDescent="0.25">
      <c r="A12" s="6" t="s">
        <v>462</v>
      </c>
      <c r="B12" s="6" t="s">
        <v>463</v>
      </c>
      <c r="C12" s="10">
        <v>77210</v>
      </c>
      <c r="D12" s="6" t="s">
        <v>462</v>
      </c>
      <c r="E12" s="6" t="s">
        <v>693</v>
      </c>
      <c r="F12" s="1"/>
      <c r="G12" s="1"/>
      <c r="H12" s="1"/>
      <c r="I12" s="1"/>
      <c r="J12" s="1" t="str">
        <f t="shared" si="0"/>
        <v xml:space="preserve">   </v>
      </c>
    </row>
    <row r="13" spans="1:10" hidden="1" x14ac:dyDescent="0.25">
      <c r="A13" s="6" t="s">
        <v>622</v>
      </c>
      <c r="B13" s="6" t="s">
        <v>623</v>
      </c>
      <c r="C13" s="10">
        <v>93170</v>
      </c>
      <c r="D13" s="6" t="s">
        <v>669</v>
      </c>
      <c r="E13" s="6" t="s">
        <v>694</v>
      </c>
      <c r="F13" s="1"/>
      <c r="G13" s="1"/>
      <c r="H13" s="1"/>
      <c r="I13" s="1"/>
      <c r="J13" s="1" t="str">
        <f t="shared" si="0"/>
        <v xml:space="preserve">   </v>
      </c>
    </row>
    <row r="14" spans="1:10" hidden="1" x14ac:dyDescent="0.25">
      <c r="A14" s="6" t="s">
        <v>524</v>
      </c>
      <c r="B14" s="6" t="s">
        <v>525</v>
      </c>
      <c r="C14" s="10">
        <v>93170</v>
      </c>
      <c r="D14" s="6" t="s">
        <v>669</v>
      </c>
      <c r="E14" s="6" t="s">
        <v>694</v>
      </c>
      <c r="F14" s="1"/>
      <c r="G14" s="1"/>
      <c r="H14" s="1"/>
      <c r="I14" s="1"/>
      <c r="J14" s="1" t="str">
        <f t="shared" si="0"/>
        <v xml:space="preserve">   </v>
      </c>
    </row>
    <row r="15" spans="1:10" hidden="1" x14ac:dyDescent="0.25">
      <c r="A15" s="6" t="s">
        <v>528</v>
      </c>
      <c r="B15" s="6" t="s">
        <v>529</v>
      </c>
      <c r="C15" s="10">
        <v>93000</v>
      </c>
      <c r="D15" s="6" t="s">
        <v>671</v>
      </c>
      <c r="E15" s="6" t="s">
        <v>694</v>
      </c>
      <c r="F15" s="1"/>
      <c r="G15" s="1"/>
      <c r="H15" s="1"/>
      <c r="I15" s="1"/>
      <c r="J15" s="1" t="str">
        <f t="shared" si="0"/>
        <v xml:space="preserve">   </v>
      </c>
    </row>
    <row r="16" spans="1:10" hidden="1" x14ac:dyDescent="0.25">
      <c r="A16" s="6" t="s">
        <v>606</v>
      </c>
      <c r="B16" s="6" t="s">
        <v>607</v>
      </c>
      <c r="C16" s="10">
        <v>93000</v>
      </c>
      <c r="D16" s="6" t="s">
        <v>671</v>
      </c>
      <c r="E16" s="6" t="s">
        <v>694</v>
      </c>
      <c r="F16" s="1"/>
      <c r="G16" s="1"/>
      <c r="H16" s="1"/>
      <c r="I16" s="1"/>
      <c r="J16" s="1" t="str">
        <f t="shared" si="0"/>
        <v xml:space="preserve">   </v>
      </c>
    </row>
    <row r="17" spans="1:10" x14ac:dyDescent="0.25">
      <c r="A17" s="6" t="s">
        <v>354</v>
      </c>
      <c r="B17" s="6" t="s">
        <v>355</v>
      </c>
      <c r="C17" s="10">
        <v>94470</v>
      </c>
      <c r="D17" s="6" t="s">
        <v>354</v>
      </c>
      <c r="E17" s="6" t="s">
        <v>692</v>
      </c>
      <c r="F17" s="1"/>
      <c r="G17" s="1"/>
      <c r="H17" s="1"/>
      <c r="I17" s="1"/>
      <c r="J17" s="1" t="str">
        <f t="shared" si="0"/>
        <v xml:space="preserve">   </v>
      </c>
    </row>
    <row r="18" spans="1:10" hidden="1" x14ac:dyDescent="0.25">
      <c r="A18" s="6" t="s">
        <v>634</v>
      </c>
      <c r="B18" s="6" t="s">
        <v>635</v>
      </c>
      <c r="C18" s="10">
        <v>93140</v>
      </c>
      <c r="D18" s="6" t="s">
        <v>672</v>
      </c>
      <c r="E18" s="6" t="s">
        <v>694</v>
      </c>
      <c r="F18" s="1"/>
      <c r="G18" s="1"/>
      <c r="H18" s="1"/>
      <c r="I18" s="1"/>
      <c r="J18" s="1" t="str">
        <f t="shared" si="0"/>
        <v xml:space="preserve">   </v>
      </c>
    </row>
    <row r="19" spans="1:10" hidden="1" x14ac:dyDescent="0.25">
      <c r="A19" s="6" t="s">
        <v>530</v>
      </c>
      <c r="B19" s="6" t="s">
        <v>531</v>
      </c>
      <c r="C19" s="10">
        <v>93140</v>
      </c>
      <c r="D19" s="6" t="s">
        <v>672</v>
      </c>
      <c r="E19" s="6" t="s">
        <v>694</v>
      </c>
      <c r="F19" s="1"/>
      <c r="G19" s="1"/>
      <c r="H19" s="1"/>
      <c r="I19" s="1"/>
      <c r="J19" s="1" t="str">
        <f t="shared" si="0"/>
        <v xml:space="preserve">   </v>
      </c>
    </row>
    <row r="20" spans="1:10" hidden="1" x14ac:dyDescent="0.25">
      <c r="A20" s="6" t="s">
        <v>356</v>
      </c>
      <c r="B20" s="7" t="s">
        <v>357</v>
      </c>
      <c r="C20" s="10">
        <v>94380</v>
      </c>
      <c r="D20" s="6" t="s">
        <v>356</v>
      </c>
      <c r="E20" s="6" t="s">
        <v>692</v>
      </c>
      <c r="F20" s="1"/>
      <c r="G20" s="1"/>
      <c r="H20" s="1"/>
      <c r="I20" s="1"/>
      <c r="J20" s="1" t="str">
        <f t="shared" si="0"/>
        <v xml:space="preserve">   </v>
      </c>
    </row>
    <row r="21" spans="1:10" hidden="1" x14ac:dyDescent="0.25">
      <c r="A21" s="6" t="s">
        <v>358</v>
      </c>
      <c r="B21" s="6" t="s">
        <v>359</v>
      </c>
      <c r="C21" s="10">
        <v>94360</v>
      </c>
      <c r="D21" s="6" t="s">
        <v>358</v>
      </c>
      <c r="E21" s="6" t="s">
        <v>692</v>
      </c>
      <c r="F21" s="1"/>
      <c r="G21" s="1"/>
      <c r="H21" s="1"/>
      <c r="I21" s="1"/>
      <c r="J21" s="1" t="str">
        <f t="shared" si="0"/>
        <v xml:space="preserve">   </v>
      </c>
    </row>
    <row r="22" spans="1:10" hidden="1" x14ac:dyDescent="0.25">
      <c r="A22" s="6" t="s">
        <v>510</v>
      </c>
      <c r="B22" s="6" t="s">
        <v>511</v>
      </c>
      <c r="C22" s="10">
        <v>77600</v>
      </c>
      <c r="D22" s="6" t="s">
        <v>510</v>
      </c>
      <c r="E22" s="6" t="s">
        <v>693</v>
      </c>
      <c r="F22" s="1"/>
      <c r="G22" s="1"/>
      <c r="H22" s="1"/>
      <c r="I22" s="1"/>
      <c r="J22" s="1" t="str">
        <f t="shared" si="0"/>
        <v xml:space="preserve">   </v>
      </c>
    </row>
    <row r="23" spans="1:10" hidden="1" x14ac:dyDescent="0.25">
      <c r="A23" s="6" t="s">
        <v>360</v>
      </c>
      <c r="B23" s="6" t="s">
        <v>361</v>
      </c>
      <c r="C23" s="10">
        <v>94230</v>
      </c>
      <c r="D23" s="6" t="s">
        <v>646</v>
      </c>
      <c r="E23" s="6" t="s">
        <v>692</v>
      </c>
      <c r="F23" s="1"/>
      <c r="G23" s="1"/>
      <c r="H23" s="1"/>
      <c r="I23" s="1"/>
      <c r="J23" s="1" t="str">
        <f t="shared" si="0"/>
        <v xml:space="preserve">   </v>
      </c>
    </row>
    <row r="24" spans="1:10" hidden="1" x14ac:dyDescent="0.25">
      <c r="A24" s="6" t="s">
        <v>448</v>
      </c>
      <c r="B24" s="6" t="s">
        <v>449</v>
      </c>
      <c r="C24" s="10">
        <v>94500</v>
      </c>
      <c r="D24" s="6" t="s">
        <v>647</v>
      </c>
      <c r="E24" s="6" t="s">
        <v>692</v>
      </c>
      <c r="F24" s="1"/>
      <c r="G24" s="1"/>
      <c r="H24" s="1"/>
      <c r="I24" s="1"/>
      <c r="J24" s="1" t="str">
        <f t="shared" si="0"/>
        <v xml:space="preserve">   </v>
      </c>
    </row>
    <row r="25" spans="1:10" hidden="1" x14ac:dyDescent="0.25">
      <c r="A25" s="6" t="s">
        <v>362</v>
      </c>
      <c r="B25" s="6" t="s">
        <v>363</v>
      </c>
      <c r="C25" s="10">
        <v>94500</v>
      </c>
      <c r="D25" s="6" t="s">
        <v>647</v>
      </c>
      <c r="E25" s="6" t="s">
        <v>692</v>
      </c>
      <c r="F25" s="1"/>
      <c r="G25" s="1"/>
      <c r="H25" s="1"/>
      <c r="I25" s="1"/>
      <c r="J25" s="1" t="str">
        <f t="shared" si="0"/>
        <v xml:space="preserve">   </v>
      </c>
    </row>
    <row r="26" spans="1:10" hidden="1" x14ac:dyDescent="0.25">
      <c r="A26" s="6" t="s">
        <v>364</v>
      </c>
      <c r="B26" s="6" t="s">
        <v>365</v>
      </c>
      <c r="C26" s="10">
        <v>94220</v>
      </c>
      <c r="D26" s="6" t="s">
        <v>364</v>
      </c>
      <c r="E26" s="6" t="s">
        <v>692</v>
      </c>
      <c r="F26" s="1"/>
      <c r="G26" s="1"/>
      <c r="H26" s="1"/>
      <c r="I26" s="1"/>
      <c r="J26" s="1" t="str">
        <f t="shared" si="0"/>
        <v xml:space="preserve">   </v>
      </c>
    </row>
    <row r="27" spans="1:10" hidden="1" x14ac:dyDescent="0.25">
      <c r="A27" s="6" t="s">
        <v>514</v>
      </c>
      <c r="B27" s="6" t="s">
        <v>515</v>
      </c>
      <c r="C27" s="10">
        <v>77500</v>
      </c>
      <c r="D27" s="6" t="s">
        <v>662</v>
      </c>
      <c r="E27" s="6" t="s">
        <v>693</v>
      </c>
      <c r="F27" s="1"/>
      <c r="G27" s="1"/>
      <c r="H27" s="1"/>
      <c r="I27" s="1"/>
      <c r="J27" s="1" t="str">
        <f t="shared" si="0"/>
        <v xml:space="preserve">   </v>
      </c>
    </row>
    <row r="28" spans="1:10" hidden="1" x14ac:dyDescent="0.25">
      <c r="A28" s="6" t="s">
        <v>464</v>
      </c>
      <c r="B28" s="6" t="s">
        <v>465</v>
      </c>
      <c r="C28" s="10">
        <v>77500</v>
      </c>
      <c r="D28" s="6" t="s">
        <v>662</v>
      </c>
      <c r="E28" s="6" t="s">
        <v>693</v>
      </c>
      <c r="F28" s="1"/>
      <c r="G28" s="1"/>
      <c r="H28" s="1"/>
      <c r="I28" s="1"/>
      <c r="J28" s="1" t="str">
        <f t="shared" si="0"/>
        <v xml:space="preserve">   </v>
      </c>
    </row>
    <row r="29" spans="1:10" hidden="1" x14ac:dyDescent="0.25">
      <c r="A29" s="6" t="s">
        <v>456</v>
      </c>
      <c r="B29" s="6" t="s">
        <v>457</v>
      </c>
      <c r="C29" s="10">
        <v>94430</v>
      </c>
      <c r="D29" s="6" t="s">
        <v>661</v>
      </c>
      <c r="E29" s="6" t="s">
        <v>692</v>
      </c>
      <c r="F29" s="1"/>
      <c r="G29" s="1"/>
      <c r="H29" s="1"/>
      <c r="I29" s="1"/>
      <c r="J29" s="1" t="str">
        <f t="shared" si="0"/>
        <v xml:space="preserve">   </v>
      </c>
    </row>
    <row r="30" spans="1:10" hidden="1" x14ac:dyDescent="0.25">
      <c r="A30" s="6" t="s">
        <v>366</v>
      </c>
      <c r="B30" s="6" t="s">
        <v>367</v>
      </c>
      <c r="C30" s="10">
        <v>94550</v>
      </c>
      <c r="D30" s="6" t="s">
        <v>366</v>
      </c>
      <c r="E30" s="6" t="s">
        <v>692</v>
      </c>
      <c r="F30" s="1"/>
      <c r="G30" s="1"/>
      <c r="H30" s="1"/>
      <c r="I30" s="1"/>
      <c r="J30" s="1" t="str">
        <f t="shared" si="0"/>
        <v xml:space="preserve">   </v>
      </c>
    </row>
    <row r="31" spans="1:10" hidden="1" x14ac:dyDescent="0.25">
      <c r="A31" s="6" t="s">
        <v>368</v>
      </c>
      <c r="B31" s="6" t="s">
        <v>369</v>
      </c>
      <c r="C31" s="10">
        <v>94600</v>
      </c>
      <c r="D31" s="6" t="s">
        <v>368</v>
      </c>
      <c r="E31" s="6" t="s">
        <v>692</v>
      </c>
      <c r="F31" s="1"/>
      <c r="G31" s="1"/>
      <c r="H31" s="1"/>
      <c r="I31" s="1"/>
      <c r="J31" s="1" t="str">
        <f t="shared" si="0"/>
        <v xml:space="preserve">   </v>
      </c>
    </row>
    <row r="32" spans="1:10" hidden="1" x14ac:dyDescent="0.25">
      <c r="A32" s="8" t="s">
        <v>438</v>
      </c>
      <c r="B32" s="6" t="s">
        <v>439</v>
      </c>
      <c r="C32" s="10">
        <v>94600</v>
      </c>
      <c r="D32" s="6" t="s">
        <v>368</v>
      </c>
      <c r="E32" s="6" t="s">
        <v>692</v>
      </c>
      <c r="F32" s="1"/>
      <c r="G32" s="1"/>
      <c r="H32" s="1"/>
      <c r="I32" s="1"/>
      <c r="J32" s="1" t="str">
        <f t="shared" si="0"/>
        <v xml:space="preserve">   </v>
      </c>
    </row>
    <row r="33" spans="1:10" hidden="1" x14ac:dyDescent="0.25">
      <c r="A33" s="6" t="s">
        <v>466</v>
      </c>
      <c r="B33" s="6" t="s">
        <v>467</v>
      </c>
      <c r="C33" s="10">
        <v>77410</v>
      </c>
      <c r="D33" s="6" t="s">
        <v>466</v>
      </c>
      <c r="E33" s="6" t="s">
        <v>693</v>
      </c>
      <c r="F33" s="1"/>
      <c r="G33" s="1"/>
      <c r="H33" s="1"/>
      <c r="I33" s="1"/>
      <c r="J33" s="1" t="str">
        <f t="shared" si="0"/>
        <v xml:space="preserve">   </v>
      </c>
    </row>
    <row r="34" spans="1:10" hidden="1" x14ac:dyDescent="0.25">
      <c r="A34" s="6" t="s">
        <v>534</v>
      </c>
      <c r="B34" s="6" t="s">
        <v>535</v>
      </c>
      <c r="C34" s="10">
        <v>93390</v>
      </c>
      <c r="D34" s="6" t="s">
        <v>673</v>
      </c>
      <c r="E34" s="6" t="s">
        <v>694</v>
      </c>
      <c r="F34" s="1"/>
      <c r="G34" s="1"/>
      <c r="H34" s="1"/>
      <c r="I34" s="1"/>
      <c r="J34" s="1" t="str">
        <f t="shared" si="0"/>
        <v xml:space="preserve">   </v>
      </c>
    </row>
    <row r="35" spans="1:10" hidden="1" x14ac:dyDescent="0.25">
      <c r="A35" s="6" t="s">
        <v>468</v>
      </c>
      <c r="B35" s="6" t="s">
        <v>469</v>
      </c>
      <c r="C35" s="10">
        <v>77380</v>
      </c>
      <c r="D35" s="6" t="s">
        <v>468</v>
      </c>
      <c r="E35" s="6" t="s">
        <v>693</v>
      </c>
      <c r="F35" s="1"/>
      <c r="G35" s="1"/>
      <c r="H35" s="1"/>
      <c r="I35" s="1"/>
      <c r="J35" s="1" t="str">
        <f t="shared" si="0"/>
        <v xml:space="preserve">   </v>
      </c>
    </row>
    <row r="36" spans="1:10" hidden="1" x14ac:dyDescent="0.25">
      <c r="A36" s="6" t="s">
        <v>370</v>
      </c>
      <c r="B36" s="6" t="s">
        <v>371</v>
      </c>
      <c r="C36" s="10">
        <v>94000</v>
      </c>
      <c r="D36" s="6" t="s">
        <v>648</v>
      </c>
      <c r="E36" s="6" t="s">
        <v>692</v>
      </c>
      <c r="F36" s="1"/>
      <c r="G36" s="1"/>
      <c r="H36" s="1"/>
      <c r="I36" s="1"/>
      <c r="J36" s="1" t="str">
        <f t="shared" si="0"/>
        <v xml:space="preserve">   </v>
      </c>
    </row>
    <row r="37" spans="1:10" hidden="1" x14ac:dyDescent="0.25">
      <c r="A37" s="6" t="s">
        <v>460</v>
      </c>
      <c r="B37" s="6" t="s">
        <v>461</v>
      </c>
      <c r="C37" s="10">
        <v>94000</v>
      </c>
      <c r="D37" s="6" t="s">
        <v>648</v>
      </c>
      <c r="E37" s="6" t="s">
        <v>692</v>
      </c>
      <c r="F37" s="1"/>
      <c r="G37" s="1"/>
      <c r="H37" s="1"/>
      <c r="I37" s="1"/>
      <c r="J37" s="1" t="str">
        <f t="shared" si="0"/>
        <v xml:space="preserve">   </v>
      </c>
    </row>
    <row r="38" spans="1:10" hidden="1" x14ac:dyDescent="0.25">
      <c r="A38" s="6" t="s">
        <v>444</v>
      </c>
      <c r="B38" s="6" t="s">
        <v>445</v>
      </c>
      <c r="C38" s="10">
        <v>94000</v>
      </c>
      <c r="D38" s="6" t="s">
        <v>648</v>
      </c>
      <c r="E38" s="6" t="s">
        <v>692</v>
      </c>
      <c r="F38" s="1"/>
      <c r="G38" s="1"/>
      <c r="H38" s="1"/>
      <c r="I38" s="1"/>
      <c r="J38" s="1" t="str">
        <f t="shared" si="0"/>
        <v xml:space="preserve">   </v>
      </c>
    </row>
    <row r="39" spans="1:10" hidden="1" x14ac:dyDescent="0.25">
      <c r="A39" s="6" t="s">
        <v>458</v>
      </c>
      <c r="B39" s="6" t="s">
        <v>459</v>
      </c>
      <c r="C39" s="10">
        <v>94000</v>
      </c>
      <c r="D39" s="6" t="s">
        <v>648</v>
      </c>
      <c r="E39" s="6" t="s">
        <v>692</v>
      </c>
      <c r="F39" s="1"/>
      <c r="G39" s="1"/>
      <c r="H39" s="1"/>
      <c r="I39" s="1"/>
      <c r="J39" s="1" t="str">
        <f t="shared" si="0"/>
        <v xml:space="preserve">   </v>
      </c>
    </row>
    <row r="40" spans="1:10" hidden="1" x14ac:dyDescent="0.25">
      <c r="A40" s="6" t="s">
        <v>450</v>
      </c>
      <c r="B40" s="6" t="s">
        <v>451</v>
      </c>
      <c r="C40" s="10">
        <v>94000</v>
      </c>
      <c r="D40" s="6" t="s">
        <v>648</v>
      </c>
      <c r="E40" s="6" t="s">
        <v>692</v>
      </c>
      <c r="F40" s="1"/>
      <c r="G40" s="1"/>
      <c r="H40" s="1"/>
      <c r="I40" s="1"/>
      <c r="J40" s="1" t="str">
        <f t="shared" si="0"/>
        <v xml:space="preserve">   </v>
      </c>
    </row>
    <row r="41" spans="1:10" hidden="1" x14ac:dyDescent="0.25">
      <c r="A41" s="6" t="s">
        <v>470</v>
      </c>
      <c r="B41" s="6" t="s">
        <v>471</v>
      </c>
      <c r="C41" s="10">
        <v>77190</v>
      </c>
      <c r="D41" s="6" t="s">
        <v>470</v>
      </c>
      <c r="E41" s="6" t="s">
        <v>693</v>
      </c>
      <c r="F41" s="1"/>
      <c r="G41" s="1"/>
      <c r="H41" s="1"/>
      <c r="I41" s="1"/>
      <c r="J41" s="1" t="str">
        <f t="shared" si="0"/>
        <v xml:space="preserve">   </v>
      </c>
    </row>
    <row r="42" spans="1:10" hidden="1" x14ac:dyDescent="0.25">
      <c r="A42" s="6" t="s">
        <v>726</v>
      </c>
      <c r="B42" s="6" t="s">
        <v>727</v>
      </c>
      <c r="C42" s="10">
        <v>77</v>
      </c>
      <c r="D42" s="6" t="s">
        <v>728</v>
      </c>
      <c r="E42" s="6" t="s">
        <v>693</v>
      </c>
      <c r="F42" s="1"/>
      <c r="G42" s="1"/>
      <c r="H42" s="1"/>
      <c r="I42" s="1"/>
      <c r="J42" s="1" t="str">
        <f t="shared" si="0"/>
        <v xml:space="preserve">   </v>
      </c>
    </row>
    <row r="43" spans="1:10" hidden="1" x14ac:dyDescent="0.25">
      <c r="A43" s="6" t="s">
        <v>538</v>
      </c>
      <c r="B43" s="6" t="s">
        <v>539</v>
      </c>
      <c r="C43" s="10">
        <v>93700</v>
      </c>
      <c r="D43" s="6" t="s">
        <v>538</v>
      </c>
      <c r="E43" s="6" t="s">
        <v>694</v>
      </c>
      <c r="F43" s="1"/>
      <c r="G43" s="1"/>
      <c r="H43" s="1"/>
      <c r="I43" s="1"/>
      <c r="J43" s="1" t="str">
        <f t="shared" si="0"/>
        <v xml:space="preserve">   </v>
      </c>
    </row>
    <row r="44" spans="1:10" hidden="1" x14ac:dyDescent="0.25">
      <c r="A44" s="6" t="s">
        <v>612</v>
      </c>
      <c r="B44" s="6" t="s">
        <v>613</v>
      </c>
      <c r="C44" s="10">
        <v>93800</v>
      </c>
      <c r="D44" s="6" t="s">
        <v>691</v>
      </c>
      <c r="E44" s="6" t="s">
        <v>694</v>
      </c>
      <c r="F44" s="1"/>
      <c r="G44" s="1"/>
      <c r="H44" s="1"/>
      <c r="I44" s="1"/>
      <c r="J44" s="1" t="str">
        <f t="shared" si="0"/>
        <v xml:space="preserve">   </v>
      </c>
    </row>
    <row r="45" spans="1:10" hidden="1" x14ac:dyDescent="0.25">
      <c r="A45" s="6" t="s">
        <v>474</v>
      </c>
      <c r="B45" s="6" t="s">
        <v>475</v>
      </c>
      <c r="C45" s="10">
        <v>77300</v>
      </c>
      <c r="D45" s="6" t="s">
        <v>474</v>
      </c>
      <c r="E45" s="6" t="s">
        <v>693</v>
      </c>
      <c r="F45" s="1"/>
      <c r="G45" s="1"/>
      <c r="H45" s="1"/>
      <c r="I45" s="1"/>
      <c r="J45" s="1" t="str">
        <f t="shared" si="0"/>
        <v xml:space="preserve">   </v>
      </c>
    </row>
    <row r="46" spans="1:10" hidden="1" x14ac:dyDescent="0.25">
      <c r="A46" s="6" t="s">
        <v>372</v>
      </c>
      <c r="B46" s="6" t="s">
        <v>373</v>
      </c>
      <c r="C46" s="10">
        <v>94120</v>
      </c>
      <c r="D46" s="6" t="s">
        <v>649</v>
      </c>
      <c r="E46" s="6" t="s">
        <v>692</v>
      </c>
      <c r="F46" s="1"/>
      <c r="G46" s="1"/>
      <c r="H46" s="1"/>
      <c r="I46" s="1"/>
      <c r="J46" s="1" t="str">
        <f t="shared" si="0"/>
        <v xml:space="preserve">   </v>
      </c>
    </row>
    <row r="47" spans="1:10" hidden="1" x14ac:dyDescent="0.25">
      <c r="A47" s="6" t="s">
        <v>420</v>
      </c>
      <c r="B47" s="6" t="s">
        <v>421</v>
      </c>
      <c r="C47" s="10">
        <v>94120</v>
      </c>
      <c r="D47" s="6" t="s">
        <v>649</v>
      </c>
      <c r="E47" s="6" t="s">
        <v>692</v>
      </c>
      <c r="F47" s="1"/>
      <c r="G47" s="1"/>
      <c r="H47" s="1"/>
      <c r="I47" s="1"/>
      <c r="J47" s="1" t="str">
        <f t="shared" si="0"/>
        <v xml:space="preserve">   </v>
      </c>
    </row>
    <row r="48" spans="1:10" hidden="1" x14ac:dyDescent="0.25">
      <c r="A48" s="6" t="s">
        <v>374</v>
      </c>
      <c r="B48" s="6" t="s">
        <v>375</v>
      </c>
      <c r="C48" s="10">
        <v>94260</v>
      </c>
      <c r="D48" s="6" t="s">
        <v>374</v>
      </c>
      <c r="E48" s="6" t="s">
        <v>692</v>
      </c>
      <c r="F48" s="1"/>
      <c r="G48" s="1"/>
      <c r="H48" s="1"/>
      <c r="I48" s="1"/>
      <c r="J48" s="1" t="str">
        <f t="shared" si="0"/>
        <v xml:space="preserve">   </v>
      </c>
    </row>
    <row r="49" spans="1:10" hidden="1" x14ac:dyDescent="0.25">
      <c r="A49" s="6" t="s">
        <v>540</v>
      </c>
      <c r="B49" s="6" t="s">
        <v>541</v>
      </c>
      <c r="C49" s="10">
        <v>93220</v>
      </c>
      <c r="D49" s="6" t="s">
        <v>675</v>
      </c>
      <c r="E49" s="6" t="s">
        <v>694</v>
      </c>
      <c r="F49" s="1"/>
      <c r="G49" s="1"/>
      <c r="H49" s="1"/>
      <c r="I49" s="1"/>
      <c r="J49" s="1" t="str">
        <f t="shared" si="0"/>
        <v xml:space="preserve">   </v>
      </c>
    </row>
    <row r="50" spans="1:10" hidden="1" x14ac:dyDescent="0.25">
      <c r="A50" s="6" t="s">
        <v>376</v>
      </c>
      <c r="B50" s="6" t="s">
        <v>377</v>
      </c>
      <c r="C50" s="10">
        <v>94250</v>
      </c>
      <c r="D50" s="6" t="s">
        <v>376</v>
      </c>
      <c r="E50" s="6" t="s">
        <v>692</v>
      </c>
      <c r="F50" s="1"/>
      <c r="G50" s="1"/>
      <c r="H50" s="1"/>
      <c r="I50" s="1"/>
      <c r="J50" s="1" t="str">
        <f t="shared" si="0"/>
        <v xml:space="preserve">   </v>
      </c>
    </row>
    <row r="51" spans="1:10" hidden="1" x14ac:dyDescent="0.25">
      <c r="A51" s="8" t="s">
        <v>440</v>
      </c>
      <c r="B51" s="6" t="s">
        <v>441</v>
      </c>
      <c r="C51" s="10">
        <v>94200</v>
      </c>
      <c r="D51" s="6" t="s">
        <v>650</v>
      </c>
      <c r="E51" s="6" t="s">
        <v>692</v>
      </c>
      <c r="F51" s="1"/>
      <c r="G51" s="1"/>
      <c r="H51" s="1"/>
      <c r="I51" s="1"/>
      <c r="J51" s="1" t="str">
        <f t="shared" si="0"/>
        <v xml:space="preserve">   </v>
      </c>
    </row>
    <row r="52" spans="1:10" hidden="1" x14ac:dyDescent="0.25">
      <c r="A52" s="6" t="s">
        <v>422</v>
      </c>
      <c r="B52" s="6" t="s">
        <v>423</v>
      </c>
      <c r="C52" s="10">
        <v>94200</v>
      </c>
      <c r="D52" s="6" t="s">
        <v>650</v>
      </c>
      <c r="E52" s="6" t="s">
        <v>692</v>
      </c>
      <c r="F52" s="1"/>
      <c r="G52" s="1"/>
      <c r="H52" s="1"/>
      <c r="I52" s="1"/>
      <c r="J52" s="1" t="str">
        <f t="shared" si="0"/>
        <v xml:space="preserve">   </v>
      </c>
    </row>
    <row r="53" spans="1:10" hidden="1" x14ac:dyDescent="0.25">
      <c r="A53" s="6" t="s">
        <v>424</v>
      </c>
      <c r="B53" s="6" t="s">
        <v>425</v>
      </c>
      <c r="C53" s="10">
        <v>94200</v>
      </c>
      <c r="D53" s="6" t="s">
        <v>650</v>
      </c>
      <c r="E53" s="6" t="s">
        <v>692</v>
      </c>
      <c r="F53" s="1"/>
      <c r="G53" s="1"/>
      <c r="H53" s="1"/>
      <c r="I53" s="1"/>
      <c r="J53" s="1" t="str">
        <f t="shared" si="0"/>
        <v xml:space="preserve">   </v>
      </c>
    </row>
    <row r="54" spans="1:10" hidden="1" x14ac:dyDescent="0.25">
      <c r="A54" s="6" t="s">
        <v>380</v>
      </c>
      <c r="B54" s="6" t="s">
        <v>381</v>
      </c>
      <c r="C54" s="10">
        <v>94200</v>
      </c>
      <c r="D54" s="6" t="s">
        <v>650</v>
      </c>
      <c r="E54" s="6" t="s">
        <v>692</v>
      </c>
      <c r="F54" s="1"/>
      <c r="G54" s="1"/>
      <c r="H54" s="1"/>
      <c r="I54" s="1"/>
      <c r="J54" s="1" t="str">
        <f t="shared" si="0"/>
        <v xml:space="preserve">   </v>
      </c>
    </row>
    <row r="55" spans="1:10" hidden="1" x14ac:dyDescent="0.25">
      <c r="A55" s="6" t="s">
        <v>426</v>
      </c>
      <c r="B55" s="6" t="s">
        <v>427</v>
      </c>
      <c r="C55" s="10">
        <v>94340</v>
      </c>
      <c r="D55" s="6" t="s">
        <v>659</v>
      </c>
      <c r="E55" s="6" t="s">
        <v>692</v>
      </c>
      <c r="F55" s="1"/>
      <c r="G55" s="1"/>
      <c r="H55" s="1"/>
      <c r="I55" s="1"/>
      <c r="J55" s="1" t="str">
        <f t="shared" si="0"/>
        <v xml:space="preserve">   </v>
      </c>
    </row>
    <row r="56" spans="1:10" hidden="1" x14ac:dyDescent="0.25">
      <c r="A56" s="6" t="s">
        <v>378</v>
      </c>
      <c r="B56" s="6" t="s">
        <v>379</v>
      </c>
      <c r="C56" s="10">
        <v>94240</v>
      </c>
      <c r="D56" s="6" t="s">
        <v>378</v>
      </c>
      <c r="E56" s="6" t="s">
        <v>692</v>
      </c>
      <c r="F56" s="1"/>
      <c r="G56" s="1"/>
      <c r="H56" s="1"/>
      <c r="I56" s="1"/>
      <c r="J56" s="1" t="str">
        <f t="shared" si="0"/>
        <v xml:space="preserve">   </v>
      </c>
    </row>
    <row r="57" spans="1:10" hidden="1" x14ac:dyDescent="0.25">
      <c r="A57" s="6" t="s">
        <v>542</v>
      </c>
      <c r="B57" s="6" t="s">
        <v>543</v>
      </c>
      <c r="C57" s="10">
        <v>93450</v>
      </c>
      <c r="D57" s="6" t="s">
        <v>676</v>
      </c>
      <c r="E57" s="6" t="s">
        <v>694</v>
      </c>
      <c r="F57" s="1"/>
      <c r="G57" s="1"/>
      <c r="H57" s="1"/>
      <c r="I57" s="1"/>
      <c r="J57" s="1" t="str">
        <f t="shared" si="0"/>
        <v xml:space="preserve">   </v>
      </c>
    </row>
    <row r="58" spans="1:10" hidden="1" x14ac:dyDescent="0.25">
      <c r="A58" s="6" t="s">
        <v>616</v>
      </c>
      <c r="B58" s="6" t="s">
        <v>617</v>
      </c>
      <c r="C58" s="10">
        <v>93120</v>
      </c>
      <c r="D58" s="6" t="s">
        <v>674</v>
      </c>
      <c r="E58" s="6" t="s">
        <v>694</v>
      </c>
      <c r="F58" s="1"/>
      <c r="G58" s="1"/>
      <c r="H58" s="1"/>
      <c r="I58" s="1"/>
      <c r="J58" s="1" t="str">
        <f t="shared" si="0"/>
        <v xml:space="preserve">   </v>
      </c>
    </row>
    <row r="59" spans="1:10" hidden="1" x14ac:dyDescent="0.25">
      <c r="A59" s="6" t="s">
        <v>536</v>
      </c>
      <c r="B59" s="6" t="s">
        <v>537</v>
      </c>
      <c r="C59" s="10">
        <v>93120</v>
      </c>
      <c r="D59" s="6" t="s">
        <v>674</v>
      </c>
      <c r="E59" s="6" t="s">
        <v>694</v>
      </c>
      <c r="F59" s="1"/>
      <c r="G59" s="1"/>
      <c r="H59" s="1"/>
      <c r="I59" s="1"/>
      <c r="J59" s="1" t="str">
        <f t="shared" si="0"/>
        <v xml:space="preserve">   </v>
      </c>
    </row>
    <row r="60" spans="1:10" hidden="1" x14ac:dyDescent="0.25">
      <c r="A60" s="6" t="s">
        <v>594</v>
      </c>
      <c r="B60" s="6" t="s">
        <v>595</v>
      </c>
      <c r="C60" s="10">
        <v>93120</v>
      </c>
      <c r="D60" s="6" t="s">
        <v>674</v>
      </c>
      <c r="E60" s="6" t="s">
        <v>694</v>
      </c>
      <c r="F60" s="1"/>
      <c r="G60" s="1"/>
      <c r="H60" s="1"/>
      <c r="I60" s="1"/>
      <c r="J60" s="1" t="str">
        <f t="shared" si="0"/>
        <v xml:space="preserve">   </v>
      </c>
    </row>
    <row r="61" spans="1:10" hidden="1" x14ac:dyDescent="0.25">
      <c r="A61" s="6" t="s">
        <v>472</v>
      </c>
      <c r="B61" s="6" t="s">
        <v>473</v>
      </c>
      <c r="C61" s="10">
        <v>77260</v>
      </c>
      <c r="D61" s="6" t="s">
        <v>472</v>
      </c>
      <c r="E61" s="6" t="s">
        <v>693</v>
      </c>
      <c r="F61" s="1"/>
      <c r="G61" s="1"/>
      <c r="H61" s="1"/>
      <c r="I61" s="1"/>
      <c r="J61" s="1" t="str">
        <f t="shared" si="0"/>
        <v xml:space="preserve">   </v>
      </c>
    </row>
    <row r="62" spans="1:10" hidden="1" x14ac:dyDescent="0.25">
      <c r="A62" s="6" t="s">
        <v>434</v>
      </c>
      <c r="B62" s="6" t="s">
        <v>435</v>
      </c>
      <c r="C62" s="10">
        <v>94210</v>
      </c>
      <c r="D62" s="6" t="s">
        <v>660</v>
      </c>
      <c r="E62" s="6" t="s">
        <v>692</v>
      </c>
      <c r="F62" s="1"/>
      <c r="G62" s="1"/>
      <c r="H62" s="1"/>
      <c r="I62" s="1"/>
      <c r="J62" s="1" t="str">
        <f t="shared" si="0"/>
        <v xml:space="preserve">   </v>
      </c>
    </row>
    <row r="63" spans="1:10" hidden="1" x14ac:dyDescent="0.25">
      <c r="A63" s="6" t="s">
        <v>476</v>
      </c>
      <c r="B63" s="6" t="s">
        <v>477</v>
      </c>
      <c r="C63" s="10">
        <v>77400</v>
      </c>
      <c r="D63" s="6" t="s">
        <v>476</v>
      </c>
      <c r="E63" s="6" t="s">
        <v>693</v>
      </c>
      <c r="F63" s="1"/>
      <c r="G63" s="1"/>
      <c r="H63" s="1"/>
      <c r="I63" s="1"/>
      <c r="J63" s="1" t="str">
        <f t="shared" si="0"/>
        <v xml:space="preserve">   </v>
      </c>
    </row>
    <row r="64" spans="1:10" hidden="1" x14ac:dyDescent="0.25">
      <c r="A64" s="8" t="s">
        <v>618</v>
      </c>
      <c r="B64" s="6" t="s">
        <v>619</v>
      </c>
      <c r="C64" s="10">
        <v>93150</v>
      </c>
      <c r="D64" s="6" t="s">
        <v>670</v>
      </c>
      <c r="E64" s="6" t="s">
        <v>694</v>
      </c>
      <c r="F64" s="1"/>
      <c r="G64" s="1"/>
      <c r="H64" s="1"/>
      <c r="I64" s="1"/>
      <c r="J64" s="1" t="str">
        <f t="shared" si="0"/>
        <v xml:space="preserve">   </v>
      </c>
    </row>
    <row r="65" spans="1:10" hidden="1" x14ac:dyDescent="0.25">
      <c r="A65" s="6" t="s">
        <v>526</v>
      </c>
      <c r="B65" s="6" t="s">
        <v>527</v>
      </c>
      <c r="C65" s="10">
        <v>93150</v>
      </c>
      <c r="D65" s="6" t="s">
        <v>670</v>
      </c>
      <c r="E65" s="6" t="s">
        <v>694</v>
      </c>
      <c r="F65" s="1"/>
      <c r="G65" s="1"/>
      <c r="H65" s="1"/>
      <c r="I65" s="1"/>
      <c r="J65" s="1" t="str">
        <f t="shared" si="0"/>
        <v xml:space="preserve">   </v>
      </c>
    </row>
    <row r="66" spans="1:10" hidden="1" x14ac:dyDescent="0.25">
      <c r="A66" s="6" t="s">
        <v>532</v>
      </c>
      <c r="B66" s="6" t="s">
        <v>533</v>
      </c>
      <c r="C66" s="10">
        <v>93350</v>
      </c>
      <c r="D66" s="6" t="s">
        <v>532</v>
      </c>
      <c r="E66" s="6" t="s">
        <v>694</v>
      </c>
      <c r="F66" s="1"/>
      <c r="G66" s="1"/>
      <c r="H66" s="1"/>
      <c r="I66" s="1"/>
      <c r="J66" s="1" t="str">
        <f t="shared" si="0"/>
        <v xml:space="preserve">   </v>
      </c>
    </row>
    <row r="67" spans="1:10" hidden="1" x14ac:dyDescent="0.25">
      <c r="A67" s="6" t="s">
        <v>382</v>
      </c>
      <c r="B67" s="6" t="s">
        <v>383</v>
      </c>
      <c r="C67" s="10">
        <v>94270</v>
      </c>
      <c r="D67" s="6" t="s">
        <v>382</v>
      </c>
      <c r="E67" s="6" t="s">
        <v>692</v>
      </c>
      <c r="F67" s="1"/>
      <c r="G67" s="1"/>
      <c r="H67" s="1"/>
      <c r="I67" s="1"/>
      <c r="J67" s="1" t="str">
        <f t="shared" ref="J67:J130" si="1">F67&amp;" "&amp;G67&amp;" "&amp;H67&amp;" "&amp;I67</f>
        <v xml:space="preserve">   </v>
      </c>
    </row>
    <row r="68" spans="1:10" hidden="1" x14ac:dyDescent="0.25">
      <c r="A68" s="6" t="s">
        <v>480</v>
      </c>
      <c r="B68" s="6" t="s">
        <v>481</v>
      </c>
      <c r="C68" s="10">
        <v>77350</v>
      </c>
      <c r="D68" s="6" t="s">
        <v>480</v>
      </c>
      <c r="E68" s="6" t="s">
        <v>693</v>
      </c>
      <c r="F68" s="1"/>
      <c r="G68" s="1"/>
      <c r="H68" s="1"/>
      <c r="I68" s="1"/>
      <c r="J68" s="1" t="str">
        <f t="shared" si="1"/>
        <v xml:space="preserve">   </v>
      </c>
    </row>
    <row r="69" spans="1:10" hidden="1" x14ac:dyDescent="0.25">
      <c r="A69" s="6" t="s">
        <v>394</v>
      </c>
      <c r="B69" s="6" t="s">
        <v>395</v>
      </c>
      <c r="C69" s="10">
        <v>94170</v>
      </c>
      <c r="D69" s="6" t="s">
        <v>394</v>
      </c>
      <c r="E69" s="6" t="s">
        <v>692</v>
      </c>
      <c r="F69" s="1"/>
      <c r="G69" s="1"/>
      <c r="H69" s="1"/>
      <c r="I69" s="1"/>
      <c r="J69" s="1" t="str">
        <f t="shared" si="1"/>
        <v xml:space="preserve">   </v>
      </c>
    </row>
    <row r="70" spans="1:10" hidden="1" x14ac:dyDescent="0.25">
      <c r="A70" s="6" t="s">
        <v>396</v>
      </c>
      <c r="B70" s="6" t="s">
        <v>397</v>
      </c>
      <c r="C70" s="10">
        <v>94420</v>
      </c>
      <c r="D70" s="6" t="s">
        <v>396</v>
      </c>
      <c r="E70" s="6" t="s">
        <v>692</v>
      </c>
      <c r="F70" s="1"/>
      <c r="G70" s="1"/>
      <c r="H70" s="1"/>
      <c r="I70" s="1"/>
      <c r="J70" s="1" t="str">
        <f t="shared" si="1"/>
        <v xml:space="preserve">   </v>
      </c>
    </row>
    <row r="71" spans="1:10" hidden="1" x14ac:dyDescent="0.25">
      <c r="A71" s="6" t="s">
        <v>568</v>
      </c>
      <c r="B71" s="6" t="s">
        <v>569</v>
      </c>
      <c r="C71" s="10">
        <v>93310</v>
      </c>
      <c r="D71" s="6" t="s">
        <v>685</v>
      </c>
      <c r="E71" s="6" t="s">
        <v>694</v>
      </c>
      <c r="F71" s="1"/>
      <c r="G71" s="1"/>
      <c r="H71" s="1"/>
      <c r="I71" s="1"/>
      <c r="J71" s="1" t="str">
        <f t="shared" si="1"/>
        <v xml:space="preserve">   </v>
      </c>
    </row>
    <row r="72" spans="1:10" hidden="1" x14ac:dyDescent="0.25">
      <c r="A72" s="6" t="s">
        <v>544</v>
      </c>
      <c r="B72" s="6" t="s">
        <v>545</v>
      </c>
      <c r="C72" s="10">
        <v>93260</v>
      </c>
      <c r="D72" s="6" t="s">
        <v>544</v>
      </c>
      <c r="E72" s="6" t="s">
        <v>694</v>
      </c>
      <c r="F72" s="1"/>
      <c r="G72" s="1"/>
      <c r="H72" s="1"/>
      <c r="I72" s="1"/>
      <c r="J72" s="1" t="str">
        <f t="shared" si="1"/>
        <v xml:space="preserve">   </v>
      </c>
    </row>
    <row r="73" spans="1:10" hidden="1" x14ac:dyDescent="0.25">
      <c r="A73" s="6" t="s">
        <v>564</v>
      </c>
      <c r="B73" s="6" t="s">
        <v>565</v>
      </c>
      <c r="C73" s="10">
        <v>93320</v>
      </c>
      <c r="D73" s="6" t="s">
        <v>564</v>
      </c>
      <c r="E73" s="6" t="s">
        <v>694</v>
      </c>
      <c r="F73" s="1"/>
      <c r="G73" s="1"/>
      <c r="H73" s="1"/>
      <c r="I73" s="1"/>
      <c r="J73" s="1" t="str">
        <f t="shared" si="1"/>
        <v xml:space="preserve">   </v>
      </c>
    </row>
    <row r="74" spans="1:10" hidden="1" x14ac:dyDescent="0.25">
      <c r="A74" s="6" t="s">
        <v>384</v>
      </c>
      <c r="B74" s="6" t="s">
        <v>385</v>
      </c>
      <c r="C74" s="10">
        <v>94450</v>
      </c>
      <c r="D74" s="6" t="s">
        <v>384</v>
      </c>
      <c r="E74" s="6" t="s">
        <v>692</v>
      </c>
      <c r="F74" s="1"/>
      <c r="G74" s="1"/>
      <c r="H74" s="1"/>
      <c r="I74" s="1"/>
      <c r="J74" s="1" t="str">
        <f t="shared" si="1"/>
        <v xml:space="preserve">   </v>
      </c>
    </row>
    <row r="75" spans="1:10" hidden="1" x14ac:dyDescent="0.25">
      <c r="A75" s="6" t="s">
        <v>546</v>
      </c>
      <c r="B75" s="6" t="s">
        <v>547</v>
      </c>
      <c r="C75" s="10">
        <v>93190</v>
      </c>
      <c r="D75" s="6" t="s">
        <v>677</v>
      </c>
      <c r="E75" s="6" t="s">
        <v>694</v>
      </c>
      <c r="F75" s="1"/>
      <c r="G75" s="1"/>
      <c r="H75" s="1"/>
      <c r="I75" s="1"/>
      <c r="J75" s="1" t="str">
        <f t="shared" si="1"/>
        <v xml:space="preserve">   </v>
      </c>
    </row>
    <row r="76" spans="1:10" hidden="1" x14ac:dyDescent="0.25">
      <c r="A76" s="6" t="s">
        <v>620</v>
      </c>
      <c r="B76" s="6" t="s">
        <v>621</v>
      </c>
      <c r="C76" s="10">
        <v>93190</v>
      </c>
      <c r="D76" s="6" t="s">
        <v>677</v>
      </c>
      <c r="E76" s="6" t="s">
        <v>694</v>
      </c>
      <c r="F76" s="1"/>
      <c r="G76" s="1"/>
      <c r="H76" s="1"/>
      <c r="I76" s="1"/>
      <c r="J76" s="1" t="str">
        <f t="shared" si="1"/>
        <v xml:space="preserve">   </v>
      </c>
    </row>
    <row r="77" spans="1:10" hidden="1" x14ac:dyDescent="0.25">
      <c r="A77" s="6" t="s">
        <v>428</v>
      </c>
      <c r="B77" s="6" t="s">
        <v>429</v>
      </c>
      <c r="C77" s="10">
        <v>94700</v>
      </c>
      <c r="D77" s="6" t="s">
        <v>651</v>
      </c>
      <c r="E77" s="6" t="s">
        <v>692</v>
      </c>
      <c r="F77" s="1"/>
      <c r="G77" s="1"/>
      <c r="H77" s="1"/>
      <c r="I77" s="1"/>
      <c r="J77" s="1" t="str">
        <f t="shared" si="1"/>
        <v xml:space="preserve">   </v>
      </c>
    </row>
    <row r="78" spans="1:10" hidden="1" x14ac:dyDescent="0.25">
      <c r="A78" s="6" t="s">
        <v>418</v>
      </c>
      <c r="B78" s="6" t="s">
        <v>419</v>
      </c>
      <c r="C78" s="10">
        <v>94700</v>
      </c>
      <c r="D78" s="6" t="s">
        <v>651</v>
      </c>
      <c r="E78" s="6" t="s">
        <v>692</v>
      </c>
      <c r="F78" s="1"/>
      <c r="G78" s="1"/>
      <c r="H78" s="1"/>
      <c r="I78" s="1"/>
      <c r="J78" s="1" t="str">
        <f t="shared" si="1"/>
        <v xml:space="preserve">   </v>
      </c>
    </row>
    <row r="79" spans="1:10" hidden="1" x14ac:dyDescent="0.25">
      <c r="A79" s="6" t="s">
        <v>446</v>
      </c>
      <c r="B79" s="6" t="s">
        <v>447</v>
      </c>
      <c r="C79" s="10">
        <v>94700</v>
      </c>
      <c r="D79" s="6" t="s">
        <v>651</v>
      </c>
      <c r="E79" s="6" t="s">
        <v>692</v>
      </c>
      <c r="F79" s="1"/>
      <c r="G79" s="1"/>
      <c r="H79" s="1"/>
      <c r="I79" s="1"/>
      <c r="J79" s="1" t="str">
        <f t="shared" si="1"/>
        <v xml:space="preserve">   </v>
      </c>
    </row>
    <row r="80" spans="1:10" hidden="1" x14ac:dyDescent="0.25">
      <c r="A80" s="6" t="s">
        <v>386</v>
      </c>
      <c r="B80" s="6" t="s">
        <v>387</v>
      </c>
      <c r="C80" s="10">
        <v>94700</v>
      </c>
      <c r="D80" s="6" t="s">
        <v>651</v>
      </c>
      <c r="E80" s="6" t="s">
        <v>692</v>
      </c>
      <c r="F80" s="1"/>
      <c r="G80" s="1"/>
      <c r="H80" s="1"/>
      <c r="I80" s="1"/>
      <c r="J80" s="1" t="str">
        <f t="shared" si="1"/>
        <v xml:space="preserve">   </v>
      </c>
    </row>
    <row r="81" spans="1:10" hidden="1" x14ac:dyDescent="0.25">
      <c r="A81" s="6" t="s">
        <v>518</v>
      </c>
      <c r="B81" s="6" t="s">
        <v>519</v>
      </c>
      <c r="C81" s="10">
        <v>77100</v>
      </c>
      <c r="D81" s="6" t="s">
        <v>663</v>
      </c>
      <c r="E81" s="6" t="s">
        <v>693</v>
      </c>
      <c r="F81" s="1"/>
      <c r="G81" s="1"/>
      <c r="H81" s="1"/>
      <c r="I81" s="1"/>
      <c r="J81" s="1" t="str">
        <f t="shared" si="1"/>
        <v xml:space="preserve">   </v>
      </c>
    </row>
    <row r="82" spans="1:10" hidden="1" x14ac:dyDescent="0.25">
      <c r="A82" s="6" t="s">
        <v>478</v>
      </c>
      <c r="B82" s="6" t="s">
        <v>479</v>
      </c>
      <c r="C82" s="10">
        <v>77100</v>
      </c>
      <c r="D82" s="6" t="s">
        <v>663</v>
      </c>
      <c r="E82" s="6" t="s">
        <v>693</v>
      </c>
      <c r="F82" s="1"/>
      <c r="G82" s="1"/>
      <c r="H82" s="1"/>
      <c r="I82" s="1"/>
      <c r="J82" s="1" t="str">
        <f t="shared" si="1"/>
        <v xml:space="preserve">   </v>
      </c>
    </row>
    <row r="83" spans="1:10" hidden="1" x14ac:dyDescent="0.25">
      <c r="A83" s="6" t="s">
        <v>482</v>
      </c>
      <c r="B83" s="6" t="s">
        <v>483</v>
      </c>
      <c r="C83" s="10">
        <v>77000</v>
      </c>
      <c r="D83" s="6" t="s">
        <v>664</v>
      </c>
      <c r="E83" s="6" t="s">
        <v>693</v>
      </c>
      <c r="F83" s="1"/>
      <c r="G83" s="1"/>
      <c r="H83" s="1"/>
      <c r="I83" s="1"/>
      <c r="J83" s="1" t="str">
        <f t="shared" si="1"/>
        <v xml:space="preserve">   </v>
      </c>
    </row>
    <row r="84" spans="1:10" hidden="1" x14ac:dyDescent="0.25">
      <c r="A84" s="6" t="s">
        <v>512</v>
      </c>
      <c r="B84" s="6" t="s">
        <v>513</v>
      </c>
      <c r="C84" s="10">
        <v>77290</v>
      </c>
      <c r="D84" s="6" t="s">
        <v>512</v>
      </c>
      <c r="E84" s="6" t="s">
        <v>693</v>
      </c>
      <c r="F84" s="1"/>
      <c r="G84" s="1"/>
      <c r="H84" s="1"/>
      <c r="I84" s="1"/>
      <c r="J84" s="1" t="str">
        <f t="shared" si="1"/>
        <v xml:space="preserve">   </v>
      </c>
    </row>
    <row r="85" spans="1:10" hidden="1" x14ac:dyDescent="0.25">
      <c r="A85" s="6" t="s">
        <v>484</v>
      </c>
      <c r="B85" s="6" t="s">
        <v>485</v>
      </c>
      <c r="C85" s="10">
        <v>77550</v>
      </c>
      <c r="D85" s="6" t="s">
        <v>484</v>
      </c>
      <c r="E85" s="6" t="s">
        <v>693</v>
      </c>
      <c r="F85" s="1"/>
      <c r="G85" s="1"/>
      <c r="H85" s="1"/>
      <c r="I85" s="1"/>
      <c r="J85" s="1" t="str">
        <f t="shared" si="1"/>
        <v xml:space="preserve">   </v>
      </c>
    </row>
    <row r="86" spans="1:10" hidden="1" x14ac:dyDescent="0.25">
      <c r="A86" s="6" t="s">
        <v>486</v>
      </c>
      <c r="B86" s="6" t="s">
        <v>487</v>
      </c>
      <c r="C86" s="10">
        <v>77130</v>
      </c>
      <c r="D86" s="6" t="s">
        <v>665</v>
      </c>
      <c r="E86" s="6" t="s">
        <v>693</v>
      </c>
      <c r="F86" s="1"/>
      <c r="G86" s="1"/>
      <c r="H86" s="1"/>
      <c r="I86" s="1"/>
      <c r="J86" s="1" t="str">
        <f t="shared" si="1"/>
        <v xml:space="preserve">   </v>
      </c>
    </row>
    <row r="87" spans="1:10" hidden="1" x14ac:dyDescent="0.25">
      <c r="A87" s="6" t="s">
        <v>548</v>
      </c>
      <c r="B87" s="6" t="s">
        <v>549</v>
      </c>
      <c r="C87" s="10">
        <v>93370</v>
      </c>
      <c r="D87" s="6" t="s">
        <v>548</v>
      </c>
      <c r="E87" s="6" t="s">
        <v>694</v>
      </c>
      <c r="F87" s="1"/>
      <c r="G87" s="1"/>
      <c r="H87" s="1"/>
      <c r="I87" s="1"/>
      <c r="J87" s="1" t="str">
        <f t="shared" si="1"/>
        <v xml:space="preserve">   </v>
      </c>
    </row>
    <row r="88" spans="1:10" hidden="1" x14ac:dyDescent="0.25">
      <c r="A88" s="6" t="s">
        <v>596</v>
      </c>
      <c r="B88" s="6" t="s">
        <v>597</v>
      </c>
      <c r="C88" s="10">
        <v>93100</v>
      </c>
      <c r="D88" s="6" t="s">
        <v>678</v>
      </c>
      <c r="E88" s="6" t="s">
        <v>694</v>
      </c>
      <c r="F88" s="1"/>
      <c r="G88" s="1"/>
      <c r="H88" s="1"/>
      <c r="I88" s="1"/>
      <c r="J88" s="1" t="str">
        <f t="shared" si="1"/>
        <v xml:space="preserve">   </v>
      </c>
    </row>
    <row r="89" spans="1:10" hidden="1" x14ac:dyDescent="0.25">
      <c r="A89" s="6" t="s">
        <v>610</v>
      </c>
      <c r="B89" s="6" t="s">
        <v>611</v>
      </c>
      <c r="C89" s="10">
        <v>93100</v>
      </c>
      <c r="D89" s="6" t="s">
        <v>678</v>
      </c>
      <c r="E89" s="6" t="s">
        <v>694</v>
      </c>
      <c r="F89" s="1"/>
      <c r="G89" s="1"/>
      <c r="H89" s="1"/>
      <c r="I89" s="1"/>
      <c r="J89" s="1" t="str">
        <f t="shared" si="1"/>
        <v xml:space="preserve">   </v>
      </c>
    </row>
    <row r="90" spans="1:10" hidden="1" x14ac:dyDescent="0.25">
      <c r="A90" s="6" t="s">
        <v>598</v>
      </c>
      <c r="B90" s="6" t="s">
        <v>599</v>
      </c>
      <c r="C90" s="10">
        <v>93100</v>
      </c>
      <c r="D90" s="6" t="s">
        <v>678</v>
      </c>
      <c r="E90" s="6" t="s">
        <v>694</v>
      </c>
      <c r="F90" s="1"/>
      <c r="G90" s="1"/>
      <c r="H90" s="1"/>
      <c r="I90" s="1"/>
      <c r="J90" s="1" t="str">
        <f t="shared" si="1"/>
        <v xml:space="preserve">   </v>
      </c>
    </row>
    <row r="91" spans="1:10" hidden="1" x14ac:dyDescent="0.25">
      <c r="A91" s="6" t="s">
        <v>608</v>
      </c>
      <c r="B91" s="6" t="s">
        <v>609</v>
      </c>
      <c r="C91" s="10">
        <v>93100</v>
      </c>
      <c r="D91" s="6" t="s">
        <v>678</v>
      </c>
      <c r="E91" s="6" t="s">
        <v>694</v>
      </c>
      <c r="F91" s="1"/>
      <c r="G91" s="1"/>
      <c r="H91" s="1"/>
      <c r="I91" s="1"/>
      <c r="J91" s="1" t="str">
        <f t="shared" si="1"/>
        <v xml:space="preserve">   </v>
      </c>
    </row>
    <row r="92" spans="1:10" hidden="1" x14ac:dyDescent="0.25">
      <c r="A92" s="6" t="s">
        <v>550</v>
      </c>
      <c r="B92" s="6" t="s">
        <v>551</v>
      </c>
      <c r="C92" s="10">
        <v>93100</v>
      </c>
      <c r="D92" s="6" t="s">
        <v>678</v>
      </c>
      <c r="E92" s="6" t="s">
        <v>694</v>
      </c>
      <c r="F92" s="1"/>
      <c r="G92" s="1"/>
      <c r="H92" s="1"/>
      <c r="I92" s="1"/>
      <c r="J92" s="1" t="str">
        <f t="shared" si="1"/>
        <v xml:space="preserve">   </v>
      </c>
    </row>
    <row r="93" spans="1:10" hidden="1" x14ac:dyDescent="0.25">
      <c r="A93" s="6" t="s">
        <v>600</v>
      </c>
      <c r="B93" s="6" t="s">
        <v>601</v>
      </c>
      <c r="C93" s="10">
        <v>93100</v>
      </c>
      <c r="D93" s="6" t="s">
        <v>678</v>
      </c>
      <c r="E93" s="6" t="s">
        <v>694</v>
      </c>
      <c r="F93" s="1"/>
      <c r="G93" s="1"/>
      <c r="H93" s="1"/>
      <c r="I93" s="1"/>
      <c r="J93" s="1" t="str">
        <f t="shared" si="1"/>
        <v xml:space="preserve">   </v>
      </c>
    </row>
    <row r="94" spans="1:10" hidden="1" x14ac:dyDescent="0.25">
      <c r="A94" s="6" t="s">
        <v>488</v>
      </c>
      <c r="B94" s="6" t="s">
        <v>489</v>
      </c>
      <c r="C94" s="10">
        <v>77250</v>
      </c>
      <c r="D94" s="6" t="s">
        <v>488</v>
      </c>
      <c r="E94" s="6" t="s">
        <v>693</v>
      </c>
      <c r="F94" s="1"/>
      <c r="G94" s="1"/>
      <c r="H94" s="1"/>
      <c r="I94" s="1"/>
      <c r="J94" s="1" t="str">
        <f t="shared" si="1"/>
        <v xml:space="preserve">   </v>
      </c>
    </row>
    <row r="95" spans="1:10" hidden="1" x14ac:dyDescent="0.25">
      <c r="A95" s="6" t="s">
        <v>490</v>
      </c>
      <c r="B95" s="6" t="s">
        <v>491</v>
      </c>
      <c r="C95" s="10">
        <v>77370</v>
      </c>
      <c r="D95" s="6" t="s">
        <v>490</v>
      </c>
      <c r="E95" s="6" t="s">
        <v>693</v>
      </c>
      <c r="F95" s="1"/>
      <c r="G95" s="1"/>
      <c r="H95" s="1"/>
      <c r="I95" s="1"/>
      <c r="J95" s="1" t="str">
        <f t="shared" si="1"/>
        <v xml:space="preserve">   </v>
      </c>
    </row>
    <row r="96" spans="1:10" hidden="1" x14ac:dyDescent="0.25">
      <c r="A96" s="6" t="s">
        <v>492</v>
      </c>
      <c r="B96" s="6" t="s">
        <v>493</v>
      </c>
      <c r="C96" s="10">
        <v>77140</v>
      </c>
      <c r="D96" s="6" t="s">
        <v>492</v>
      </c>
      <c r="E96" s="6" t="s">
        <v>693</v>
      </c>
      <c r="F96" s="1"/>
      <c r="G96" s="1"/>
      <c r="H96" s="1"/>
      <c r="I96" s="1"/>
      <c r="J96" s="1" t="str">
        <f t="shared" si="1"/>
        <v xml:space="preserve">   </v>
      </c>
    </row>
    <row r="97" spans="1:10" hidden="1" x14ac:dyDescent="0.25">
      <c r="A97" s="6" t="s">
        <v>552</v>
      </c>
      <c r="B97" s="6" t="s">
        <v>553</v>
      </c>
      <c r="C97" s="10">
        <v>93360</v>
      </c>
      <c r="D97" s="6" t="s">
        <v>679</v>
      </c>
      <c r="E97" s="6" t="s">
        <v>694</v>
      </c>
      <c r="F97" s="1"/>
      <c r="G97" s="1"/>
      <c r="H97" s="1"/>
      <c r="I97" s="1"/>
      <c r="J97" s="1" t="str">
        <f t="shared" si="1"/>
        <v xml:space="preserve">   </v>
      </c>
    </row>
    <row r="98" spans="1:10" hidden="1" x14ac:dyDescent="0.25">
      <c r="A98" s="6" t="s">
        <v>554</v>
      </c>
      <c r="B98" s="6" t="s">
        <v>555</v>
      </c>
      <c r="C98" s="10">
        <v>93330</v>
      </c>
      <c r="D98" s="6" t="s">
        <v>680</v>
      </c>
      <c r="E98" s="6" t="s">
        <v>694</v>
      </c>
      <c r="F98" s="1"/>
      <c r="G98" s="1"/>
      <c r="H98" s="1"/>
      <c r="I98" s="1"/>
      <c r="J98" s="1" t="str">
        <f t="shared" si="1"/>
        <v xml:space="preserve">   </v>
      </c>
    </row>
    <row r="99" spans="1:10" hidden="1" x14ac:dyDescent="0.25">
      <c r="A99" s="6" t="s">
        <v>390</v>
      </c>
      <c r="B99" s="6" t="s">
        <v>391</v>
      </c>
      <c r="C99" s="10">
        <v>94130</v>
      </c>
      <c r="D99" s="6" t="s">
        <v>390</v>
      </c>
      <c r="E99" s="6" t="s">
        <v>692</v>
      </c>
      <c r="F99" s="1"/>
      <c r="G99" s="1"/>
      <c r="H99" s="1"/>
      <c r="I99" s="1"/>
      <c r="J99" s="1" t="str">
        <f t="shared" si="1"/>
        <v xml:space="preserve">   </v>
      </c>
    </row>
    <row r="100" spans="1:10" hidden="1" x14ac:dyDescent="0.25">
      <c r="A100" s="6" t="s">
        <v>642</v>
      </c>
      <c r="B100" s="6" t="s">
        <v>643</v>
      </c>
      <c r="C100" s="10">
        <v>93160</v>
      </c>
      <c r="D100" s="6" t="s">
        <v>681</v>
      </c>
      <c r="E100" s="6" t="s">
        <v>694</v>
      </c>
      <c r="F100" s="1"/>
      <c r="G100" s="1"/>
      <c r="H100" s="1"/>
      <c r="I100" s="1"/>
      <c r="J100" s="1" t="str">
        <f t="shared" si="1"/>
        <v xml:space="preserve">   </v>
      </c>
    </row>
    <row r="101" spans="1:10" hidden="1" x14ac:dyDescent="0.25">
      <c r="A101" s="6" t="s">
        <v>638</v>
      </c>
      <c r="B101" s="6" t="s">
        <v>639</v>
      </c>
      <c r="C101" s="10">
        <v>93160</v>
      </c>
      <c r="D101" s="6" t="s">
        <v>681</v>
      </c>
      <c r="E101" s="6" t="s">
        <v>694</v>
      </c>
      <c r="F101" s="1"/>
      <c r="G101" s="1"/>
      <c r="H101" s="1"/>
      <c r="I101" s="1"/>
      <c r="J101" s="1" t="str">
        <f t="shared" si="1"/>
        <v xml:space="preserve">   </v>
      </c>
    </row>
    <row r="102" spans="1:10" hidden="1" x14ac:dyDescent="0.25">
      <c r="A102" s="6" t="s">
        <v>556</v>
      </c>
      <c r="B102" s="6" t="s">
        <v>557</v>
      </c>
      <c r="C102" s="10">
        <v>93160</v>
      </c>
      <c r="D102" s="6" t="s">
        <v>681</v>
      </c>
      <c r="E102" s="6" t="s">
        <v>694</v>
      </c>
      <c r="F102" s="1"/>
      <c r="G102" s="1"/>
      <c r="H102" s="1"/>
      <c r="I102" s="1"/>
      <c r="J102" s="1" t="str">
        <f t="shared" si="1"/>
        <v xml:space="preserve">   </v>
      </c>
    </row>
    <row r="103" spans="1:10" hidden="1" x14ac:dyDescent="0.25">
      <c r="A103" s="6" t="s">
        <v>558</v>
      </c>
      <c r="B103" s="6" t="s">
        <v>559</v>
      </c>
      <c r="C103" s="10">
        <v>93130</v>
      </c>
      <c r="D103" s="6" t="s">
        <v>682</v>
      </c>
      <c r="E103" s="6" t="s">
        <v>694</v>
      </c>
      <c r="F103" s="1"/>
      <c r="G103" s="1"/>
      <c r="H103" s="1"/>
      <c r="I103" s="1"/>
      <c r="J103" s="1" t="str">
        <f t="shared" si="1"/>
        <v xml:space="preserve">   </v>
      </c>
    </row>
    <row r="104" spans="1:10" hidden="1" x14ac:dyDescent="0.25">
      <c r="A104" s="6" t="s">
        <v>392</v>
      </c>
      <c r="B104" s="6" t="s">
        <v>393</v>
      </c>
      <c r="C104" s="10">
        <v>94310</v>
      </c>
      <c r="D104" s="6" t="s">
        <v>652</v>
      </c>
      <c r="E104" s="6" t="s">
        <v>692</v>
      </c>
      <c r="F104" s="1"/>
      <c r="G104" s="1"/>
      <c r="H104" s="1"/>
      <c r="I104" s="1"/>
      <c r="J104" s="1" t="str">
        <f t="shared" si="1"/>
        <v xml:space="preserve">   </v>
      </c>
    </row>
    <row r="105" spans="1:10" hidden="1" x14ac:dyDescent="0.25">
      <c r="A105" s="6" t="s">
        <v>494</v>
      </c>
      <c r="B105" s="6" t="s">
        <v>495</v>
      </c>
      <c r="C105" s="10">
        <v>77330</v>
      </c>
      <c r="D105" s="6" t="s">
        <v>494</v>
      </c>
      <c r="E105" s="6" t="s">
        <v>693</v>
      </c>
      <c r="F105" s="1"/>
      <c r="G105" s="1"/>
      <c r="H105" s="1"/>
      <c r="I105" s="1"/>
      <c r="J105" s="1" t="str">
        <f t="shared" si="1"/>
        <v xml:space="preserve">   </v>
      </c>
    </row>
    <row r="106" spans="1:10" hidden="1" x14ac:dyDescent="0.25">
      <c r="A106" s="6" t="s">
        <v>562</v>
      </c>
      <c r="B106" s="6" t="s">
        <v>563</v>
      </c>
      <c r="C106" s="10">
        <v>93500</v>
      </c>
      <c r="D106" s="6" t="s">
        <v>684</v>
      </c>
      <c r="E106" s="6" t="s">
        <v>694</v>
      </c>
      <c r="F106" s="1"/>
      <c r="G106" s="1"/>
      <c r="H106" s="1"/>
      <c r="I106" s="1"/>
      <c r="J106" s="1" t="str">
        <f t="shared" si="1"/>
        <v xml:space="preserve">   </v>
      </c>
    </row>
    <row r="107" spans="1:10" hidden="1" x14ac:dyDescent="0.25">
      <c r="A107" s="6" t="s">
        <v>602</v>
      </c>
      <c r="B107" s="6" t="s">
        <v>603</v>
      </c>
      <c r="C107" s="10">
        <v>93500</v>
      </c>
      <c r="D107" s="6" t="s">
        <v>684</v>
      </c>
      <c r="E107" s="6" t="s">
        <v>694</v>
      </c>
      <c r="F107" s="1"/>
      <c r="G107" s="1"/>
      <c r="H107" s="1"/>
      <c r="I107" s="1"/>
      <c r="J107" s="1" t="str">
        <f t="shared" si="1"/>
        <v xml:space="preserve">   </v>
      </c>
    </row>
    <row r="108" spans="1:10" hidden="1" x14ac:dyDescent="0.25">
      <c r="A108" s="6" t="s">
        <v>94</v>
      </c>
      <c r="B108" s="6" t="s">
        <v>95</v>
      </c>
      <c r="C108" s="10">
        <v>75017</v>
      </c>
      <c r="D108" s="6" t="s">
        <v>644</v>
      </c>
      <c r="E108" s="6" t="s">
        <v>710</v>
      </c>
      <c r="F108" s="1"/>
      <c r="G108" s="1"/>
      <c r="H108" s="1"/>
      <c r="I108" s="1"/>
      <c r="J108" s="1" t="str">
        <f t="shared" si="1"/>
        <v xml:space="preserve">   </v>
      </c>
    </row>
    <row r="109" spans="1:10" hidden="1" x14ac:dyDescent="0.25">
      <c r="A109" s="6" t="s">
        <v>96</v>
      </c>
      <c r="B109" s="6" t="s">
        <v>97</v>
      </c>
      <c r="C109" s="10">
        <v>75018</v>
      </c>
      <c r="D109" s="6" t="s">
        <v>644</v>
      </c>
      <c r="E109" s="6" t="s">
        <v>710</v>
      </c>
      <c r="F109" s="1"/>
      <c r="G109" s="1"/>
      <c r="H109" s="1"/>
      <c r="I109" s="1"/>
      <c r="J109" s="1" t="str">
        <f t="shared" si="1"/>
        <v xml:space="preserve">   </v>
      </c>
    </row>
    <row r="110" spans="1:10" hidden="1" x14ac:dyDescent="0.25">
      <c r="A110" s="6" t="s">
        <v>186</v>
      </c>
      <c r="B110" s="6" t="s">
        <v>187</v>
      </c>
      <c r="C110" s="10">
        <v>75018</v>
      </c>
      <c r="D110" s="6" t="s">
        <v>644</v>
      </c>
      <c r="E110" s="6" t="s">
        <v>710</v>
      </c>
      <c r="F110" s="1"/>
      <c r="G110" s="1"/>
      <c r="H110" s="1"/>
      <c r="I110" s="1"/>
      <c r="J110" s="1" t="str">
        <f t="shared" si="1"/>
        <v xml:space="preserve">   </v>
      </c>
    </row>
    <row r="111" spans="1:10" hidden="1" x14ac:dyDescent="0.25">
      <c r="A111" s="6" t="s">
        <v>184</v>
      </c>
      <c r="B111" s="6" t="s">
        <v>185</v>
      </c>
      <c r="C111" s="10">
        <v>75014</v>
      </c>
      <c r="D111" s="6" t="s">
        <v>644</v>
      </c>
      <c r="E111" s="6" t="s">
        <v>711</v>
      </c>
      <c r="F111" s="1"/>
      <c r="G111" s="1"/>
      <c r="H111" s="1"/>
      <c r="I111" s="1"/>
      <c r="J111" s="1" t="str">
        <f t="shared" si="1"/>
        <v xml:space="preserve">   </v>
      </c>
    </row>
    <row r="112" spans="1:10" hidden="1" x14ac:dyDescent="0.25">
      <c r="A112" s="6" t="s">
        <v>294</v>
      </c>
      <c r="B112" s="6" t="s">
        <v>295</v>
      </c>
      <c r="C112" s="10">
        <v>75008</v>
      </c>
      <c r="D112" s="6" t="s">
        <v>644</v>
      </c>
      <c r="E112" s="6" t="s">
        <v>710</v>
      </c>
      <c r="F112" s="1"/>
      <c r="G112" s="1"/>
      <c r="H112" s="1"/>
      <c r="I112" s="1"/>
      <c r="J112" s="1" t="str">
        <f t="shared" si="1"/>
        <v xml:space="preserve">   </v>
      </c>
    </row>
    <row r="113" spans="1:10" hidden="1" x14ac:dyDescent="0.25">
      <c r="A113" s="6" t="s">
        <v>300</v>
      </c>
      <c r="B113" s="6" t="s">
        <v>301</v>
      </c>
      <c r="C113" s="10">
        <v>75003</v>
      </c>
      <c r="D113" s="6" t="s">
        <v>644</v>
      </c>
      <c r="E113" s="6" t="s">
        <v>710</v>
      </c>
      <c r="F113" s="1"/>
      <c r="G113" s="1"/>
      <c r="H113" s="1"/>
      <c r="I113" s="1"/>
      <c r="J113" s="1" t="str">
        <f t="shared" si="1"/>
        <v xml:space="preserve">   </v>
      </c>
    </row>
    <row r="114" spans="1:10" hidden="1" x14ac:dyDescent="0.25">
      <c r="A114" s="6" t="s">
        <v>280</v>
      </c>
      <c r="B114" s="6" t="s">
        <v>281</v>
      </c>
      <c r="C114" s="10">
        <v>75003</v>
      </c>
      <c r="D114" s="6" t="s">
        <v>644</v>
      </c>
      <c r="E114" s="6" t="s">
        <v>710</v>
      </c>
      <c r="F114" s="1"/>
      <c r="G114" s="1"/>
      <c r="H114" s="1"/>
      <c r="I114" s="1"/>
      <c r="J114" s="1" t="str">
        <f t="shared" si="1"/>
        <v xml:space="preserve">   </v>
      </c>
    </row>
    <row r="115" spans="1:10" hidden="1" x14ac:dyDescent="0.25">
      <c r="A115" s="6" t="s">
        <v>122</v>
      </c>
      <c r="B115" s="6" t="s">
        <v>123</v>
      </c>
      <c r="C115" s="10">
        <v>75013</v>
      </c>
      <c r="D115" s="6" t="s">
        <v>644</v>
      </c>
      <c r="E115" s="6" t="s">
        <v>711</v>
      </c>
      <c r="F115" s="1"/>
      <c r="G115" s="1"/>
      <c r="H115" s="1"/>
      <c r="I115" s="1"/>
      <c r="J115" s="1" t="str">
        <f t="shared" si="1"/>
        <v xml:space="preserve">   </v>
      </c>
    </row>
    <row r="116" spans="1:10" hidden="1" x14ac:dyDescent="0.25">
      <c r="A116" s="6" t="s">
        <v>160</v>
      </c>
      <c r="B116" s="6" t="s">
        <v>161</v>
      </c>
      <c r="C116" s="10">
        <v>75016</v>
      </c>
      <c r="D116" s="6" t="s">
        <v>644</v>
      </c>
      <c r="E116" s="6" t="s">
        <v>711</v>
      </c>
      <c r="F116" s="1"/>
      <c r="G116" s="1"/>
      <c r="H116" s="1"/>
      <c r="I116" s="1"/>
      <c r="J116" s="1" t="str">
        <f t="shared" si="1"/>
        <v xml:space="preserve">   </v>
      </c>
    </row>
    <row r="117" spans="1:10" hidden="1" x14ac:dyDescent="0.25">
      <c r="A117" s="6" t="s">
        <v>102</v>
      </c>
      <c r="B117" s="6" t="s">
        <v>103</v>
      </c>
      <c r="C117" s="10">
        <v>75004</v>
      </c>
      <c r="D117" s="6" t="s">
        <v>644</v>
      </c>
      <c r="E117" s="6" t="s">
        <v>710</v>
      </c>
      <c r="F117" s="1"/>
      <c r="G117" s="1"/>
      <c r="H117" s="1"/>
      <c r="I117" s="1"/>
      <c r="J117" s="1" t="str">
        <f t="shared" si="1"/>
        <v xml:space="preserve">   </v>
      </c>
    </row>
    <row r="118" spans="1:10" hidden="1" x14ac:dyDescent="0.25">
      <c r="A118" s="6" t="s">
        <v>162</v>
      </c>
      <c r="B118" s="6" t="s">
        <v>163</v>
      </c>
      <c r="C118" s="10">
        <v>75017</v>
      </c>
      <c r="D118" s="6" t="s">
        <v>644</v>
      </c>
      <c r="E118" s="6" t="s">
        <v>710</v>
      </c>
      <c r="F118" s="1"/>
      <c r="G118" s="1"/>
      <c r="H118" s="1"/>
      <c r="I118" s="1"/>
      <c r="J118" s="1" t="str">
        <f t="shared" si="1"/>
        <v xml:space="preserve">   </v>
      </c>
    </row>
    <row r="119" spans="1:10" hidden="1" x14ac:dyDescent="0.25">
      <c r="A119" s="6" t="s">
        <v>154</v>
      </c>
      <c r="B119" s="6" t="s">
        <v>155</v>
      </c>
      <c r="C119" s="10">
        <v>75001</v>
      </c>
      <c r="D119" s="6" t="s">
        <v>644</v>
      </c>
      <c r="E119" s="6" t="s">
        <v>710</v>
      </c>
      <c r="F119" s="1"/>
      <c r="G119" s="1"/>
      <c r="H119" s="1"/>
      <c r="I119" s="1"/>
      <c r="J119" s="1" t="str">
        <f t="shared" si="1"/>
        <v xml:space="preserve">   </v>
      </c>
    </row>
    <row r="120" spans="1:10" hidden="1" x14ac:dyDescent="0.25">
      <c r="A120" s="6" t="s">
        <v>324</v>
      </c>
      <c r="B120" s="6" t="s">
        <v>325</v>
      </c>
      <c r="C120" s="10">
        <v>75015</v>
      </c>
      <c r="D120" s="6" t="s">
        <v>644</v>
      </c>
      <c r="E120" s="6" t="s">
        <v>711</v>
      </c>
      <c r="F120" s="1"/>
      <c r="G120" s="1"/>
      <c r="H120" s="1"/>
      <c r="I120" s="1"/>
      <c r="J120" s="1" t="str">
        <f t="shared" si="1"/>
        <v xml:space="preserve">   </v>
      </c>
    </row>
    <row r="121" spans="1:10" hidden="1" x14ac:dyDescent="0.25">
      <c r="A121" s="6" t="s">
        <v>278</v>
      </c>
      <c r="B121" s="6" t="s">
        <v>279</v>
      </c>
      <c r="C121" s="10">
        <v>75007</v>
      </c>
      <c r="D121" s="6" t="s">
        <v>644</v>
      </c>
      <c r="E121" s="6" t="s">
        <v>711</v>
      </c>
      <c r="F121" s="1"/>
      <c r="G121" s="1"/>
      <c r="H121" s="1"/>
      <c r="I121" s="1"/>
      <c r="J121" s="1" t="str">
        <f t="shared" si="1"/>
        <v xml:space="preserve">   </v>
      </c>
    </row>
    <row r="122" spans="1:10" hidden="1" x14ac:dyDescent="0.25">
      <c r="A122" s="6" t="s">
        <v>26</v>
      </c>
      <c r="B122" s="7" t="s">
        <v>27</v>
      </c>
      <c r="C122" s="9">
        <v>75011</v>
      </c>
      <c r="D122" s="6" t="s">
        <v>644</v>
      </c>
      <c r="E122" s="6" t="s">
        <v>710</v>
      </c>
      <c r="F122" s="1"/>
      <c r="G122" s="1"/>
      <c r="H122" s="1"/>
      <c r="I122" s="1"/>
      <c r="J122" s="1" t="str">
        <f t="shared" si="1"/>
        <v xml:space="preserve">   </v>
      </c>
    </row>
    <row r="123" spans="1:10" hidden="1" x14ac:dyDescent="0.25">
      <c r="A123" s="6" t="s">
        <v>306</v>
      </c>
      <c r="B123" s="6" t="s">
        <v>307</v>
      </c>
      <c r="C123" s="10">
        <v>75017</v>
      </c>
      <c r="D123" s="6" t="s">
        <v>644</v>
      </c>
      <c r="E123" s="6" t="s">
        <v>710</v>
      </c>
      <c r="F123" s="1"/>
      <c r="G123" s="1"/>
      <c r="H123" s="1"/>
      <c r="I123" s="1"/>
      <c r="J123" s="1" t="str">
        <f t="shared" si="1"/>
        <v xml:space="preserve">   </v>
      </c>
    </row>
    <row r="124" spans="1:10" hidden="1" x14ac:dyDescent="0.25">
      <c r="A124" s="6" t="s">
        <v>292</v>
      </c>
      <c r="B124" s="6" t="s">
        <v>293</v>
      </c>
      <c r="C124" s="10">
        <v>75018</v>
      </c>
      <c r="D124" s="6" t="s">
        <v>644</v>
      </c>
      <c r="E124" s="6" t="s">
        <v>710</v>
      </c>
      <c r="F124" s="1"/>
      <c r="G124" s="1"/>
      <c r="H124" s="1"/>
      <c r="I124" s="1"/>
      <c r="J124" s="1" t="str">
        <f t="shared" si="1"/>
        <v xml:space="preserve">   </v>
      </c>
    </row>
    <row r="125" spans="1:10" hidden="1" x14ac:dyDescent="0.25">
      <c r="A125" s="6" t="s">
        <v>254</v>
      </c>
      <c r="B125" s="6" t="s">
        <v>255</v>
      </c>
      <c r="C125" s="10">
        <v>75015</v>
      </c>
      <c r="D125" s="6" t="s">
        <v>644</v>
      </c>
      <c r="E125" s="6" t="s">
        <v>711</v>
      </c>
      <c r="F125" s="1"/>
      <c r="G125" s="1"/>
      <c r="H125" s="1"/>
      <c r="I125" s="1"/>
      <c r="J125" s="1" t="str">
        <f t="shared" si="1"/>
        <v xml:space="preserve">   </v>
      </c>
    </row>
    <row r="126" spans="1:10" hidden="1" x14ac:dyDescent="0.25">
      <c r="A126" s="6" t="s">
        <v>48</v>
      </c>
      <c r="B126" s="6" t="s">
        <v>49</v>
      </c>
      <c r="C126" s="10">
        <v>75018</v>
      </c>
      <c r="D126" s="6" t="s">
        <v>644</v>
      </c>
      <c r="E126" s="6" t="s">
        <v>710</v>
      </c>
      <c r="F126" s="1"/>
      <c r="G126" s="1"/>
      <c r="H126" s="1"/>
      <c r="I126" s="1"/>
      <c r="J126" s="1" t="str">
        <f t="shared" si="1"/>
        <v xml:space="preserve">   </v>
      </c>
    </row>
    <row r="127" spans="1:10" hidden="1" x14ac:dyDescent="0.25">
      <c r="A127" s="6" t="s">
        <v>296</v>
      </c>
      <c r="B127" s="6" t="s">
        <v>297</v>
      </c>
      <c r="C127" s="10">
        <v>75010</v>
      </c>
      <c r="D127" s="6" t="s">
        <v>644</v>
      </c>
      <c r="E127" s="6" t="s">
        <v>710</v>
      </c>
      <c r="F127" s="1"/>
      <c r="G127" s="1"/>
      <c r="H127" s="1"/>
      <c r="I127" s="1"/>
      <c r="J127" s="1" t="str">
        <f t="shared" si="1"/>
        <v xml:space="preserve">   </v>
      </c>
    </row>
    <row r="128" spans="1:10" hidden="1" x14ac:dyDescent="0.25">
      <c r="A128" s="6" t="s">
        <v>172</v>
      </c>
      <c r="B128" s="6" t="s">
        <v>173</v>
      </c>
      <c r="C128" s="10">
        <v>75015</v>
      </c>
      <c r="D128" s="6" t="s">
        <v>644</v>
      </c>
      <c r="E128" s="6" t="s">
        <v>711</v>
      </c>
      <c r="F128" s="1"/>
      <c r="G128" s="1"/>
      <c r="H128" s="1"/>
      <c r="I128" s="1"/>
      <c r="J128" s="1" t="str">
        <f t="shared" si="1"/>
        <v xml:space="preserve">   </v>
      </c>
    </row>
    <row r="129" spans="1:10" hidden="1" x14ac:dyDescent="0.25">
      <c r="A129" s="6" t="s">
        <v>150</v>
      </c>
      <c r="B129" s="6" t="s">
        <v>151</v>
      </c>
      <c r="C129" s="10">
        <v>75002</v>
      </c>
      <c r="D129" s="6" t="s">
        <v>644</v>
      </c>
      <c r="E129" s="6" t="s">
        <v>710</v>
      </c>
      <c r="F129" s="1"/>
      <c r="G129" s="1"/>
      <c r="H129" s="1"/>
      <c r="I129" s="1"/>
      <c r="J129" s="1" t="str">
        <f t="shared" si="1"/>
        <v xml:space="preserve">   </v>
      </c>
    </row>
    <row r="130" spans="1:10" hidden="1" x14ac:dyDescent="0.25">
      <c r="A130" s="6" t="s">
        <v>40</v>
      </c>
      <c r="B130" s="6" t="s">
        <v>41</v>
      </c>
      <c r="C130" s="10">
        <v>75012</v>
      </c>
      <c r="D130" s="6" t="s">
        <v>644</v>
      </c>
      <c r="E130" s="6" t="s">
        <v>711</v>
      </c>
      <c r="F130" s="1"/>
      <c r="G130" s="1"/>
      <c r="H130" s="1"/>
      <c r="I130" s="1"/>
      <c r="J130" s="1" t="str">
        <f t="shared" si="1"/>
        <v xml:space="preserve">   </v>
      </c>
    </row>
    <row r="131" spans="1:10" hidden="1" x14ac:dyDescent="0.25">
      <c r="A131" s="6" t="s">
        <v>20</v>
      </c>
      <c r="B131" s="7" t="s">
        <v>21</v>
      </c>
      <c r="C131" s="9">
        <v>75017</v>
      </c>
      <c r="D131" s="6" t="s">
        <v>644</v>
      </c>
      <c r="E131" s="6" t="s">
        <v>710</v>
      </c>
      <c r="F131" s="1"/>
      <c r="G131" s="1"/>
      <c r="H131" s="1"/>
      <c r="I131" s="1"/>
      <c r="J131" s="1" t="str">
        <f t="shared" ref="J131:J194" si="2">F131&amp;" "&amp;G131&amp;" "&amp;H131&amp;" "&amp;I131</f>
        <v xml:space="preserve">   </v>
      </c>
    </row>
    <row r="132" spans="1:10" hidden="1" x14ac:dyDescent="0.25">
      <c r="A132" s="6" t="s">
        <v>332</v>
      </c>
      <c r="B132" s="6" t="s">
        <v>333</v>
      </c>
      <c r="C132" s="10">
        <v>75014</v>
      </c>
      <c r="D132" s="6" t="s">
        <v>644</v>
      </c>
      <c r="E132" s="6" t="s">
        <v>711</v>
      </c>
      <c r="F132" s="1"/>
      <c r="G132" s="1"/>
      <c r="H132" s="1"/>
      <c r="I132" s="1"/>
      <c r="J132" s="1" t="str">
        <f t="shared" si="2"/>
        <v xml:space="preserve">   </v>
      </c>
    </row>
    <row r="133" spans="1:10" hidden="1" x14ac:dyDescent="0.25">
      <c r="A133" s="6" t="s">
        <v>252</v>
      </c>
      <c r="B133" s="6" t="s">
        <v>253</v>
      </c>
      <c r="C133" s="10">
        <v>75013</v>
      </c>
      <c r="D133" s="6" t="s">
        <v>644</v>
      </c>
      <c r="E133" s="6" t="s">
        <v>711</v>
      </c>
      <c r="F133" s="1"/>
      <c r="G133" s="1"/>
      <c r="H133" s="1"/>
      <c r="I133" s="1"/>
      <c r="J133" s="1" t="str">
        <f t="shared" si="2"/>
        <v xml:space="preserve">   </v>
      </c>
    </row>
    <row r="134" spans="1:10" hidden="1" x14ac:dyDescent="0.25">
      <c r="A134" s="6" t="s">
        <v>98</v>
      </c>
      <c r="B134" s="6" t="s">
        <v>99</v>
      </c>
      <c r="C134" s="10">
        <v>75019</v>
      </c>
      <c r="D134" s="6" t="s">
        <v>644</v>
      </c>
      <c r="E134" s="6" t="s">
        <v>710</v>
      </c>
      <c r="F134" s="1"/>
      <c r="G134" s="1"/>
      <c r="H134" s="1"/>
      <c r="I134" s="1"/>
      <c r="J134" s="1" t="str">
        <f t="shared" si="2"/>
        <v xml:space="preserve">   </v>
      </c>
    </row>
    <row r="135" spans="1:10" hidden="1" x14ac:dyDescent="0.25">
      <c r="A135" s="6" t="s">
        <v>192</v>
      </c>
      <c r="B135" s="6" t="s">
        <v>193</v>
      </c>
      <c r="C135" s="10">
        <v>75020</v>
      </c>
      <c r="D135" s="6" t="s">
        <v>644</v>
      </c>
      <c r="E135" s="6" t="s">
        <v>710</v>
      </c>
      <c r="F135" s="1"/>
      <c r="G135" s="1"/>
      <c r="H135" s="1"/>
      <c r="I135" s="1"/>
      <c r="J135" s="1" t="str">
        <f t="shared" si="2"/>
        <v xml:space="preserve">   </v>
      </c>
    </row>
    <row r="136" spans="1:10" hidden="1" x14ac:dyDescent="0.25">
      <c r="A136" s="6" t="s">
        <v>298</v>
      </c>
      <c r="B136" s="6" t="s">
        <v>299</v>
      </c>
      <c r="C136" s="10">
        <v>75010</v>
      </c>
      <c r="D136" s="6" t="s">
        <v>644</v>
      </c>
      <c r="E136" s="6" t="s">
        <v>710</v>
      </c>
      <c r="F136" s="1"/>
      <c r="G136" s="1"/>
      <c r="H136" s="1"/>
      <c r="I136" s="1"/>
      <c r="J136" s="1" t="str">
        <f t="shared" si="2"/>
        <v xml:space="preserve">   </v>
      </c>
    </row>
    <row r="137" spans="1:10" hidden="1" x14ac:dyDescent="0.25">
      <c r="A137" s="6" t="s">
        <v>214</v>
      </c>
      <c r="B137" s="6" t="s">
        <v>215</v>
      </c>
      <c r="C137" s="10">
        <v>75001</v>
      </c>
      <c r="D137" s="6" t="s">
        <v>644</v>
      </c>
      <c r="E137" s="6" t="s">
        <v>710</v>
      </c>
      <c r="F137" s="1"/>
      <c r="G137" s="1"/>
      <c r="H137" s="1"/>
      <c r="I137" s="1"/>
      <c r="J137" s="1" t="str">
        <f t="shared" si="2"/>
        <v xml:space="preserve">   </v>
      </c>
    </row>
    <row r="138" spans="1:10" hidden="1" x14ac:dyDescent="0.25">
      <c r="A138" s="6" t="s">
        <v>230</v>
      </c>
      <c r="B138" s="6" t="s">
        <v>231</v>
      </c>
      <c r="C138" s="10">
        <v>75017</v>
      </c>
      <c r="D138" s="6" t="s">
        <v>644</v>
      </c>
      <c r="E138" s="6" t="s">
        <v>710</v>
      </c>
      <c r="F138" s="1"/>
      <c r="G138" s="1"/>
      <c r="H138" s="1"/>
      <c r="I138" s="1"/>
      <c r="J138" s="1" t="str">
        <f t="shared" si="2"/>
        <v xml:space="preserve">   </v>
      </c>
    </row>
    <row r="139" spans="1:10" hidden="1" x14ac:dyDescent="0.25">
      <c r="A139" s="6" t="s">
        <v>124</v>
      </c>
      <c r="B139" s="6" t="s">
        <v>125</v>
      </c>
      <c r="C139" s="10">
        <v>75116</v>
      </c>
      <c r="D139" s="6" t="s">
        <v>644</v>
      </c>
      <c r="E139" s="6" t="s">
        <v>711</v>
      </c>
      <c r="F139" s="1"/>
      <c r="G139" s="1"/>
      <c r="H139" s="1"/>
      <c r="I139" s="1"/>
      <c r="J139" s="1" t="str">
        <f t="shared" si="2"/>
        <v xml:space="preserve">   </v>
      </c>
    </row>
    <row r="140" spans="1:10" hidden="1" x14ac:dyDescent="0.25">
      <c r="A140" s="6" t="s">
        <v>140</v>
      </c>
      <c r="B140" s="6" t="s">
        <v>141</v>
      </c>
      <c r="C140" s="10">
        <v>75008</v>
      </c>
      <c r="D140" s="6" t="s">
        <v>644</v>
      </c>
      <c r="E140" s="6" t="s">
        <v>710</v>
      </c>
      <c r="F140" s="1"/>
      <c r="G140" s="1"/>
      <c r="H140" s="1"/>
      <c r="I140" s="1"/>
      <c r="J140" s="1" t="str">
        <f t="shared" si="2"/>
        <v xml:space="preserve">   </v>
      </c>
    </row>
    <row r="141" spans="1:10" hidden="1" x14ac:dyDescent="0.25">
      <c r="A141" s="6" t="s">
        <v>114</v>
      </c>
      <c r="B141" s="6" t="s">
        <v>115</v>
      </c>
      <c r="C141" s="10">
        <v>75007</v>
      </c>
      <c r="D141" s="6" t="s">
        <v>644</v>
      </c>
      <c r="E141" s="6" t="s">
        <v>711</v>
      </c>
      <c r="F141" s="1"/>
      <c r="G141" s="1"/>
      <c r="H141" s="1"/>
      <c r="I141" s="1"/>
      <c r="J141" s="1" t="str">
        <f t="shared" si="2"/>
        <v xml:space="preserve">   </v>
      </c>
    </row>
    <row r="142" spans="1:10" hidden="1" x14ac:dyDescent="0.25">
      <c r="A142" s="6" t="s">
        <v>170</v>
      </c>
      <c r="B142" s="6" t="s">
        <v>171</v>
      </c>
      <c r="C142" s="10">
        <v>75020</v>
      </c>
      <c r="D142" s="6" t="s">
        <v>644</v>
      </c>
      <c r="E142" s="6" t="s">
        <v>710</v>
      </c>
      <c r="F142" s="1"/>
      <c r="G142" s="1"/>
      <c r="H142" s="1"/>
      <c r="I142" s="1"/>
      <c r="J142" s="1" t="str">
        <f t="shared" si="2"/>
        <v xml:space="preserve">   </v>
      </c>
    </row>
    <row r="143" spans="1:10" hidden="1" x14ac:dyDescent="0.25">
      <c r="A143" s="6" t="s">
        <v>118</v>
      </c>
      <c r="B143" s="6" t="s">
        <v>119</v>
      </c>
      <c r="C143" s="10">
        <v>75018</v>
      </c>
      <c r="D143" s="6" t="s">
        <v>644</v>
      </c>
      <c r="E143" s="6" t="s">
        <v>710</v>
      </c>
      <c r="F143" s="1"/>
      <c r="G143" s="1"/>
      <c r="H143" s="1"/>
      <c r="I143" s="1"/>
      <c r="J143" s="1" t="str">
        <f t="shared" si="2"/>
        <v xml:space="preserve">   </v>
      </c>
    </row>
    <row r="144" spans="1:10" hidden="1" x14ac:dyDescent="0.25">
      <c r="A144" s="6" t="s">
        <v>282</v>
      </c>
      <c r="B144" s="6" t="s">
        <v>283</v>
      </c>
      <c r="C144" s="10">
        <v>75001</v>
      </c>
      <c r="D144" s="6" t="s">
        <v>644</v>
      </c>
      <c r="E144" s="6" t="s">
        <v>710</v>
      </c>
      <c r="F144" s="1"/>
      <c r="G144" s="1"/>
      <c r="H144" s="1"/>
      <c r="I144" s="1"/>
      <c r="J144" s="1" t="str">
        <f t="shared" si="2"/>
        <v xml:space="preserve">   </v>
      </c>
    </row>
    <row r="145" spans="1:10" hidden="1" x14ac:dyDescent="0.25">
      <c r="A145" s="6" t="s">
        <v>74</v>
      </c>
      <c r="B145" s="6" t="s">
        <v>75</v>
      </c>
      <c r="C145" s="10">
        <v>75006</v>
      </c>
      <c r="D145" s="6" t="s">
        <v>644</v>
      </c>
      <c r="E145" s="6" t="s">
        <v>711</v>
      </c>
      <c r="F145" s="1"/>
      <c r="G145" s="1"/>
      <c r="H145" s="1"/>
      <c r="I145" s="1"/>
      <c r="J145" s="1" t="str">
        <f t="shared" si="2"/>
        <v xml:space="preserve">   </v>
      </c>
    </row>
    <row r="146" spans="1:10" hidden="1" x14ac:dyDescent="0.25">
      <c r="A146" s="6" t="s">
        <v>52</v>
      </c>
      <c r="B146" s="6" t="s">
        <v>53</v>
      </c>
      <c r="C146" s="10">
        <v>75015</v>
      </c>
      <c r="D146" s="6" t="s">
        <v>644</v>
      </c>
      <c r="E146" s="6" t="s">
        <v>711</v>
      </c>
      <c r="F146" s="1"/>
      <c r="G146" s="1"/>
      <c r="H146" s="1"/>
      <c r="I146" s="1"/>
      <c r="J146" s="1" t="str">
        <f t="shared" si="2"/>
        <v xml:space="preserve">   </v>
      </c>
    </row>
    <row r="147" spans="1:10" hidden="1" x14ac:dyDescent="0.25">
      <c r="A147" s="6" t="s">
        <v>146</v>
      </c>
      <c r="B147" s="6" t="s">
        <v>147</v>
      </c>
      <c r="C147" s="10">
        <v>75008</v>
      </c>
      <c r="D147" s="6" t="s">
        <v>644</v>
      </c>
      <c r="E147" s="6" t="s">
        <v>710</v>
      </c>
      <c r="F147" s="1"/>
      <c r="G147" s="1"/>
      <c r="H147" s="1"/>
      <c r="I147" s="1"/>
      <c r="J147" s="1" t="str">
        <f t="shared" si="2"/>
        <v xml:space="preserve">   </v>
      </c>
    </row>
    <row r="148" spans="1:10" hidden="1" x14ac:dyDescent="0.25">
      <c r="A148" s="6" t="s">
        <v>90</v>
      </c>
      <c r="B148" s="6" t="s">
        <v>91</v>
      </c>
      <c r="C148" s="10">
        <v>75015</v>
      </c>
      <c r="D148" s="6" t="s">
        <v>644</v>
      </c>
      <c r="E148" s="6" t="s">
        <v>711</v>
      </c>
      <c r="F148" s="1"/>
      <c r="G148" s="1"/>
      <c r="H148" s="1"/>
      <c r="I148" s="1"/>
      <c r="J148" s="1" t="str">
        <f t="shared" si="2"/>
        <v xml:space="preserve">   </v>
      </c>
    </row>
    <row r="149" spans="1:10" hidden="1" x14ac:dyDescent="0.25">
      <c r="A149" s="6" t="s">
        <v>322</v>
      </c>
      <c r="B149" s="6" t="s">
        <v>323</v>
      </c>
      <c r="C149" s="10">
        <v>75013</v>
      </c>
      <c r="D149" s="6" t="s">
        <v>644</v>
      </c>
      <c r="E149" s="6" t="s">
        <v>711</v>
      </c>
      <c r="F149" s="1"/>
      <c r="G149" s="1"/>
      <c r="H149" s="1"/>
      <c r="I149" s="1"/>
      <c r="J149" s="1" t="str">
        <f t="shared" si="2"/>
        <v xml:space="preserve">   </v>
      </c>
    </row>
    <row r="150" spans="1:10" hidden="1" x14ac:dyDescent="0.25">
      <c r="A150" s="6" t="s">
        <v>30</v>
      </c>
      <c r="B150" s="7" t="s">
        <v>31</v>
      </c>
      <c r="C150" s="9">
        <v>75012</v>
      </c>
      <c r="D150" s="6" t="s">
        <v>644</v>
      </c>
      <c r="E150" s="6" t="s">
        <v>711</v>
      </c>
      <c r="F150" s="1"/>
      <c r="G150" s="1"/>
      <c r="H150" s="1"/>
      <c r="I150" s="1"/>
      <c r="J150" s="1" t="str">
        <f t="shared" si="2"/>
        <v xml:space="preserve">   </v>
      </c>
    </row>
    <row r="151" spans="1:10" hidden="1" x14ac:dyDescent="0.25">
      <c r="A151" s="6" t="s">
        <v>64</v>
      </c>
      <c r="B151" s="6" t="s">
        <v>65</v>
      </c>
      <c r="C151" s="10">
        <v>75019</v>
      </c>
      <c r="D151" s="6" t="s">
        <v>644</v>
      </c>
      <c r="E151" s="6" t="s">
        <v>710</v>
      </c>
      <c r="F151" s="1"/>
      <c r="G151" s="1"/>
      <c r="H151" s="1"/>
      <c r="I151" s="1"/>
      <c r="J151" s="1" t="str">
        <f t="shared" si="2"/>
        <v xml:space="preserve">   </v>
      </c>
    </row>
    <row r="152" spans="1:10" hidden="1" x14ac:dyDescent="0.25">
      <c r="A152" s="6" t="s">
        <v>16</v>
      </c>
      <c r="B152" s="7" t="s">
        <v>17</v>
      </c>
      <c r="C152" s="9">
        <v>75014</v>
      </c>
      <c r="D152" s="6" t="s">
        <v>644</v>
      </c>
      <c r="E152" s="6" t="s">
        <v>711</v>
      </c>
      <c r="F152" s="1"/>
      <c r="G152" s="1"/>
      <c r="H152" s="1"/>
      <c r="I152" s="1"/>
      <c r="J152" s="1" t="str">
        <f t="shared" si="2"/>
        <v xml:space="preserve">   </v>
      </c>
    </row>
    <row r="153" spans="1:10" hidden="1" x14ac:dyDescent="0.25">
      <c r="A153" s="6" t="s">
        <v>166</v>
      </c>
      <c r="B153" s="6" t="s">
        <v>167</v>
      </c>
      <c r="C153" s="10">
        <v>75012</v>
      </c>
      <c r="D153" s="6" t="s">
        <v>644</v>
      </c>
      <c r="E153" s="6" t="s">
        <v>711</v>
      </c>
      <c r="F153" s="1"/>
      <c r="G153" s="1"/>
      <c r="H153" s="1"/>
      <c r="I153" s="1"/>
      <c r="J153" s="1" t="str">
        <f t="shared" si="2"/>
        <v xml:space="preserve">   </v>
      </c>
    </row>
    <row r="154" spans="1:10" hidden="1" x14ac:dyDescent="0.25">
      <c r="A154" s="6" t="s">
        <v>258</v>
      </c>
      <c r="B154" s="6" t="s">
        <v>259</v>
      </c>
      <c r="C154" s="10">
        <v>75017</v>
      </c>
      <c r="D154" s="6" t="s">
        <v>644</v>
      </c>
      <c r="E154" s="6" t="s">
        <v>710</v>
      </c>
      <c r="F154" s="1"/>
      <c r="G154" s="1"/>
      <c r="H154" s="1"/>
      <c r="I154" s="1"/>
      <c r="J154" s="1" t="str">
        <f t="shared" si="2"/>
        <v xml:space="preserve">   </v>
      </c>
    </row>
    <row r="155" spans="1:10" hidden="1" x14ac:dyDescent="0.25">
      <c r="A155" s="6" t="s">
        <v>326</v>
      </c>
      <c r="B155" s="6" t="s">
        <v>327</v>
      </c>
      <c r="C155" s="10">
        <v>75014</v>
      </c>
      <c r="D155" s="6" t="s">
        <v>644</v>
      </c>
      <c r="E155" s="6" t="s">
        <v>711</v>
      </c>
      <c r="F155" s="1"/>
      <c r="G155" s="1"/>
      <c r="H155" s="1"/>
      <c r="I155" s="1"/>
      <c r="J155" s="1" t="str">
        <f t="shared" si="2"/>
        <v xml:space="preserve">   </v>
      </c>
    </row>
    <row r="156" spans="1:10" hidden="1" x14ac:dyDescent="0.25">
      <c r="A156" s="6" t="s">
        <v>126</v>
      </c>
      <c r="B156" s="6" t="s">
        <v>127</v>
      </c>
      <c r="C156" s="10">
        <v>75015</v>
      </c>
      <c r="D156" s="6" t="s">
        <v>644</v>
      </c>
      <c r="E156" s="6" t="s">
        <v>711</v>
      </c>
      <c r="F156" s="1"/>
      <c r="G156" s="1"/>
      <c r="H156" s="1"/>
      <c r="I156" s="1"/>
      <c r="J156" s="1" t="str">
        <f t="shared" si="2"/>
        <v xml:space="preserve">   </v>
      </c>
    </row>
    <row r="157" spans="1:10" hidden="1" x14ac:dyDescent="0.25">
      <c r="A157" s="6" t="s">
        <v>156</v>
      </c>
      <c r="B157" s="6" t="s">
        <v>157</v>
      </c>
      <c r="C157" s="10">
        <v>75009</v>
      </c>
      <c r="D157" s="6" t="s">
        <v>644</v>
      </c>
      <c r="E157" s="6" t="s">
        <v>710</v>
      </c>
      <c r="F157" s="1"/>
      <c r="G157" s="1"/>
      <c r="H157" s="1"/>
      <c r="I157" s="1"/>
      <c r="J157" s="1" t="str">
        <f t="shared" si="2"/>
        <v xml:space="preserve">   </v>
      </c>
    </row>
    <row r="158" spans="1:10" hidden="1" x14ac:dyDescent="0.25">
      <c r="A158" s="6" t="s">
        <v>42</v>
      </c>
      <c r="B158" s="6" t="s">
        <v>43</v>
      </c>
      <c r="C158" s="10">
        <v>75018</v>
      </c>
      <c r="D158" s="6" t="s">
        <v>644</v>
      </c>
      <c r="E158" s="6" t="s">
        <v>710</v>
      </c>
      <c r="F158" s="1"/>
      <c r="G158" s="1"/>
      <c r="H158" s="1"/>
      <c r="I158" s="1"/>
      <c r="J158" s="1" t="str">
        <f t="shared" si="2"/>
        <v xml:space="preserve">   </v>
      </c>
    </row>
    <row r="159" spans="1:10" hidden="1" x14ac:dyDescent="0.25">
      <c r="A159" s="6" t="s">
        <v>342</v>
      </c>
      <c r="B159" s="6" t="s">
        <v>343</v>
      </c>
      <c r="C159" s="10">
        <v>75015</v>
      </c>
      <c r="D159" s="6" t="s">
        <v>644</v>
      </c>
      <c r="E159" s="6" t="s">
        <v>711</v>
      </c>
      <c r="F159" s="1"/>
      <c r="G159" s="1"/>
      <c r="H159" s="1"/>
      <c r="I159" s="1"/>
      <c r="J159" s="1" t="str">
        <f t="shared" si="2"/>
        <v xml:space="preserve">   </v>
      </c>
    </row>
    <row r="160" spans="1:10" hidden="1" x14ac:dyDescent="0.25">
      <c r="A160" s="6" t="s">
        <v>76</v>
      </c>
      <c r="B160" s="6" t="s">
        <v>77</v>
      </c>
      <c r="C160" s="10">
        <v>75007</v>
      </c>
      <c r="D160" s="6" t="s">
        <v>644</v>
      </c>
      <c r="E160" s="6" t="s">
        <v>711</v>
      </c>
      <c r="F160" s="1"/>
      <c r="G160" s="1"/>
      <c r="H160" s="1"/>
      <c r="I160" s="1"/>
      <c r="J160" s="1" t="str">
        <f t="shared" si="2"/>
        <v xml:space="preserve">   </v>
      </c>
    </row>
    <row r="161" spans="1:10" hidden="1" x14ac:dyDescent="0.25">
      <c r="A161" s="6" t="s">
        <v>348</v>
      </c>
      <c r="B161" s="7" t="s">
        <v>349</v>
      </c>
      <c r="C161" s="9">
        <v>75020</v>
      </c>
      <c r="D161" s="7" t="s">
        <v>644</v>
      </c>
      <c r="E161" s="6" t="s">
        <v>710</v>
      </c>
      <c r="F161" s="1"/>
      <c r="G161" s="1"/>
      <c r="H161" s="1"/>
      <c r="I161" s="1"/>
      <c r="J161" s="1" t="str">
        <f t="shared" si="2"/>
        <v xml:space="preserve">   </v>
      </c>
    </row>
    <row r="162" spans="1:10" hidden="1" x14ac:dyDescent="0.25">
      <c r="A162" s="6" t="s">
        <v>202</v>
      </c>
      <c r="B162" s="6" t="s">
        <v>203</v>
      </c>
      <c r="C162" s="10">
        <v>75116</v>
      </c>
      <c r="D162" s="6" t="s">
        <v>644</v>
      </c>
      <c r="E162" s="6" t="s">
        <v>711</v>
      </c>
      <c r="F162" s="1"/>
      <c r="G162" s="1"/>
      <c r="H162" s="1"/>
      <c r="I162" s="1"/>
      <c r="J162" s="1" t="str">
        <f t="shared" si="2"/>
        <v xml:space="preserve">   </v>
      </c>
    </row>
    <row r="163" spans="1:10" hidden="1" x14ac:dyDescent="0.25">
      <c r="A163" s="6" t="s">
        <v>268</v>
      </c>
      <c r="B163" s="6" t="s">
        <v>269</v>
      </c>
      <c r="C163" s="10">
        <v>75008</v>
      </c>
      <c r="D163" s="6" t="s">
        <v>644</v>
      </c>
      <c r="E163" s="6" t="s">
        <v>710</v>
      </c>
      <c r="F163" s="1"/>
      <c r="G163" s="1"/>
      <c r="H163" s="1"/>
      <c r="I163" s="1"/>
      <c r="J163" s="1" t="str">
        <f t="shared" si="2"/>
        <v xml:space="preserve">   </v>
      </c>
    </row>
    <row r="164" spans="1:10" hidden="1" x14ac:dyDescent="0.25">
      <c r="A164" s="6" t="s">
        <v>14</v>
      </c>
      <c r="B164" s="7" t="s">
        <v>15</v>
      </c>
      <c r="C164" s="9">
        <v>75011</v>
      </c>
      <c r="D164" s="6" t="s">
        <v>644</v>
      </c>
      <c r="E164" s="6" t="s">
        <v>710</v>
      </c>
      <c r="F164" s="1"/>
      <c r="G164" s="1"/>
      <c r="H164" s="1"/>
      <c r="I164" s="1"/>
      <c r="J164" s="1" t="str">
        <f t="shared" si="2"/>
        <v xml:space="preserve">   </v>
      </c>
    </row>
    <row r="165" spans="1:10" hidden="1" x14ac:dyDescent="0.25">
      <c r="A165" s="6" t="s">
        <v>260</v>
      </c>
      <c r="B165" s="6" t="s">
        <v>261</v>
      </c>
      <c r="C165" s="10">
        <v>75012</v>
      </c>
      <c r="D165" s="6" t="s">
        <v>644</v>
      </c>
      <c r="E165" s="6" t="s">
        <v>711</v>
      </c>
      <c r="F165" s="1"/>
      <c r="G165" s="1"/>
      <c r="H165" s="1"/>
      <c r="I165" s="1"/>
      <c r="J165" s="1" t="str">
        <f t="shared" si="2"/>
        <v xml:space="preserve">   </v>
      </c>
    </row>
    <row r="166" spans="1:10" hidden="1" x14ac:dyDescent="0.25">
      <c r="A166" s="6" t="s">
        <v>132</v>
      </c>
      <c r="B166" s="6" t="s">
        <v>133</v>
      </c>
      <c r="C166" s="10">
        <v>75005</v>
      </c>
      <c r="D166" s="6" t="s">
        <v>644</v>
      </c>
      <c r="E166" s="6" t="s">
        <v>711</v>
      </c>
      <c r="F166" s="1"/>
      <c r="G166" s="1"/>
      <c r="H166" s="1"/>
      <c r="I166" s="1"/>
      <c r="J166" s="1" t="str">
        <f t="shared" si="2"/>
        <v xml:space="preserve">   </v>
      </c>
    </row>
    <row r="167" spans="1:10" hidden="1" x14ac:dyDescent="0.25">
      <c r="A167" s="6" t="s">
        <v>70</v>
      </c>
      <c r="B167" s="6" t="s">
        <v>71</v>
      </c>
      <c r="C167" s="10">
        <v>75001</v>
      </c>
      <c r="D167" s="6" t="s">
        <v>644</v>
      </c>
      <c r="E167" s="6" t="s">
        <v>710</v>
      </c>
      <c r="F167" s="1"/>
      <c r="G167" s="1"/>
      <c r="H167" s="1"/>
      <c r="I167" s="1"/>
      <c r="J167" s="1" t="str">
        <f t="shared" si="2"/>
        <v xml:space="preserve">   </v>
      </c>
    </row>
    <row r="168" spans="1:10" hidden="1" x14ac:dyDescent="0.25">
      <c r="A168" s="6" t="s">
        <v>34</v>
      </c>
      <c r="B168" s="6" t="s">
        <v>35</v>
      </c>
      <c r="C168" s="10">
        <v>75015</v>
      </c>
      <c r="D168" s="6" t="s">
        <v>644</v>
      </c>
      <c r="E168" s="6" t="s">
        <v>711</v>
      </c>
      <c r="F168" s="1"/>
      <c r="G168" s="1"/>
      <c r="H168" s="1"/>
      <c r="I168" s="1"/>
      <c r="J168" s="1" t="str">
        <f t="shared" si="2"/>
        <v xml:space="preserve">   </v>
      </c>
    </row>
    <row r="169" spans="1:10" hidden="1" x14ac:dyDescent="0.25">
      <c r="A169" s="6" t="s">
        <v>302</v>
      </c>
      <c r="B169" s="6" t="s">
        <v>303</v>
      </c>
      <c r="C169" s="10">
        <v>75010</v>
      </c>
      <c r="D169" s="6" t="s">
        <v>644</v>
      </c>
      <c r="E169" s="6" t="s">
        <v>710</v>
      </c>
      <c r="F169" s="1"/>
      <c r="G169" s="1"/>
      <c r="H169" s="1"/>
      <c r="I169" s="1"/>
      <c r="J169" s="1" t="str">
        <f t="shared" si="2"/>
        <v xml:space="preserve">   </v>
      </c>
    </row>
    <row r="170" spans="1:10" hidden="1" x14ac:dyDescent="0.25">
      <c r="A170" s="6" t="s">
        <v>120</v>
      </c>
      <c r="B170" s="6" t="s">
        <v>121</v>
      </c>
      <c r="C170" s="10">
        <v>75012</v>
      </c>
      <c r="D170" s="6" t="s">
        <v>644</v>
      </c>
      <c r="E170" s="6" t="s">
        <v>711</v>
      </c>
      <c r="F170" s="1"/>
      <c r="G170" s="1"/>
      <c r="H170" s="1"/>
      <c r="I170" s="1"/>
      <c r="J170" s="1" t="str">
        <f t="shared" si="2"/>
        <v xml:space="preserve">   </v>
      </c>
    </row>
    <row r="171" spans="1:10" hidden="1" x14ac:dyDescent="0.25">
      <c r="A171" s="6" t="s">
        <v>112</v>
      </c>
      <c r="B171" s="6" t="s">
        <v>113</v>
      </c>
      <c r="C171" s="10">
        <v>75010</v>
      </c>
      <c r="D171" s="6" t="s">
        <v>644</v>
      </c>
      <c r="E171" s="6" t="s">
        <v>710</v>
      </c>
      <c r="F171" s="1"/>
      <c r="G171" s="1"/>
      <c r="H171" s="1"/>
      <c r="I171" s="1"/>
      <c r="J171" s="1" t="str">
        <f t="shared" si="2"/>
        <v xml:space="preserve">   </v>
      </c>
    </row>
    <row r="172" spans="1:10" hidden="1" x14ac:dyDescent="0.25">
      <c r="A172" s="6" t="s">
        <v>312</v>
      </c>
      <c r="B172" s="6" t="s">
        <v>313</v>
      </c>
      <c r="C172" s="10">
        <v>75015</v>
      </c>
      <c r="D172" s="6" t="s">
        <v>644</v>
      </c>
      <c r="E172" s="6" t="s">
        <v>711</v>
      </c>
      <c r="F172" s="1"/>
      <c r="G172" s="1"/>
      <c r="H172" s="1"/>
      <c r="I172" s="1"/>
      <c r="J172" s="1" t="str">
        <f t="shared" si="2"/>
        <v xml:space="preserve">   </v>
      </c>
    </row>
    <row r="173" spans="1:10" hidden="1" x14ac:dyDescent="0.25">
      <c r="A173" s="6" t="s">
        <v>148</v>
      </c>
      <c r="B173" s="6" t="s">
        <v>149</v>
      </c>
      <c r="C173" s="10">
        <v>75011</v>
      </c>
      <c r="D173" s="6" t="s">
        <v>644</v>
      </c>
      <c r="E173" s="6" t="s">
        <v>710</v>
      </c>
      <c r="F173" s="1"/>
      <c r="G173" s="1"/>
      <c r="H173" s="1"/>
      <c r="I173" s="1"/>
      <c r="J173" s="1" t="str">
        <f t="shared" si="2"/>
        <v xml:space="preserve">   </v>
      </c>
    </row>
    <row r="174" spans="1:10" hidden="1" x14ac:dyDescent="0.25">
      <c r="A174" s="6" t="s">
        <v>320</v>
      </c>
      <c r="B174" s="6" t="s">
        <v>321</v>
      </c>
      <c r="C174" s="10">
        <v>75017</v>
      </c>
      <c r="D174" s="6" t="s">
        <v>644</v>
      </c>
      <c r="E174" s="6" t="s">
        <v>710</v>
      </c>
      <c r="F174" s="1"/>
      <c r="G174" s="1"/>
      <c r="H174" s="1"/>
      <c r="I174" s="1"/>
      <c r="J174" s="1" t="str">
        <f t="shared" si="2"/>
        <v xml:space="preserve">   </v>
      </c>
    </row>
    <row r="175" spans="1:10" hidden="1" x14ac:dyDescent="0.25">
      <c r="A175" s="6" t="s">
        <v>176</v>
      </c>
      <c r="B175" s="6" t="s">
        <v>177</v>
      </c>
      <c r="C175" s="10">
        <v>75017</v>
      </c>
      <c r="D175" s="6" t="s">
        <v>644</v>
      </c>
      <c r="E175" s="6" t="s">
        <v>710</v>
      </c>
      <c r="F175" s="1"/>
      <c r="G175" s="1"/>
      <c r="H175" s="1"/>
      <c r="I175" s="1"/>
      <c r="J175" s="1" t="str">
        <f t="shared" si="2"/>
        <v xml:space="preserve">   </v>
      </c>
    </row>
    <row r="176" spans="1:10" hidden="1" x14ac:dyDescent="0.25">
      <c r="A176" s="6" t="s">
        <v>174</v>
      </c>
      <c r="B176" s="6" t="s">
        <v>175</v>
      </c>
      <c r="C176" s="10">
        <v>75017</v>
      </c>
      <c r="D176" s="6" t="s">
        <v>644</v>
      </c>
      <c r="E176" s="6" t="s">
        <v>710</v>
      </c>
      <c r="F176" s="1"/>
      <c r="G176" s="1"/>
      <c r="H176" s="1"/>
      <c r="I176" s="1"/>
      <c r="J176" s="1" t="str">
        <f t="shared" si="2"/>
        <v xml:space="preserve">   </v>
      </c>
    </row>
    <row r="177" spans="1:10" hidden="1" x14ac:dyDescent="0.25">
      <c r="A177" s="6" t="s">
        <v>266</v>
      </c>
      <c r="B177" s="6" t="s">
        <v>267</v>
      </c>
      <c r="C177" s="10">
        <v>75009</v>
      </c>
      <c r="D177" s="6" t="s">
        <v>644</v>
      </c>
      <c r="E177" s="6" t="s">
        <v>710</v>
      </c>
      <c r="F177" s="1"/>
      <c r="G177" s="1"/>
      <c r="H177" s="1"/>
      <c r="I177" s="1"/>
      <c r="J177" s="1" t="str">
        <f t="shared" si="2"/>
        <v xml:space="preserve">   </v>
      </c>
    </row>
    <row r="178" spans="1:10" hidden="1" x14ac:dyDescent="0.25">
      <c r="A178" s="6" t="s">
        <v>274</v>
      </c>
      <c r="B178" s="6" t="s">
        <v>275</v>
      </c>
      <c r="C178" s="10">
        <v>75004</v>
      </c>
      <c r="D178" s="6" t="s">
        <v>644</v>
      </c>
      <c r="E178" s="6" t="s">
        <v>710</v>
      </c>
      <c r="F178" s="1"/>
      <c r="G178" s="1"/>
      <c r="H178" s="1"/>
      <c r="I178" s="1"/>
      <c r="J178" s="1" t="str">
        <f t="shared" si="2"/>
        <v xml:space="preserve">   </v>
      </c>
    </row>
    <row r="179" spans="1:10" hidden="1" x14ac:dyDescent="0.25">
      <c r="A179" s="6" t="s">
        <v>32</v>
      </c>
      <c r="B179" s="6" t="s">
        <v>33</v>
      </c>
      <c r="C179" s="10">
        <v>75004</v>
      </c>
      <c r="D179" s="6" t="s">
        <v>644</v>
      </c>
      <c r="E179" s="6" t="s">
        <v>710</v>
      </c>
      <c r="F179" s="1"/>
      <c r="G179" s="1"/>
      <c r="H179" s="1"/>
      <c r="I179" s="1"/>
      <c r="J179" s="1" t="str">
        <f t="shared" si="2"/>
        <v xml:space="preserve">   </v>
      </c>
    </row>
    <row r="180" spans="1:10" hidden="1" x14ac:dyDescent="0.25">
      <c r="A180" s="6" t="s">
        <v>88</v>
      </c>
      <c r="B180" s="6" t="s">
        <v>89</v>
      </c>
      <c r="C180" s="10">
        <v>75013</v>
      </c>
      <c r="D180" s="6" t="s">
        <v>644</v>
      </c>
      <c r="E180" s="6" t="s">
        <v>711</v>
      </c>
      <c r="F180" s="1"/>
      <c r="G180" s="1"/>
      <c r="H180" s="1"/>
      <c r="I180" s="1"/>
      <c r="J180" s="1" t="str">
        <f t="shared" si="2"/>
        <v xml:space="preserve">   </v>
      </c>
    </row>
    <row r="181" spans="1:10" hidden="1" x14ac:dyDescent="0.25">
      <c r="A181" s="6" t="s">
        <v>210</v>
      </c>
      <c r="B181" s="6" t="s">
        <v>211</v>
      </c>
      <c r="C181" s="10">
        <v>75019</v>
      </c>
      <c r="D181" s="6" t="s">
        <v>644</v>
      </c>
      <c r="E181" s="6" t="s">
        <v>710</v>
      </c>
      <c r="F181" s="1"/>
      <c r="G181" s="1"/>
      <c r="H181" s="1"/>
      <c r="I181" s="1"/>
      <c r="J181" s="1" t="str">
        <f t="shared" si="2"/>
        <v xml:space="preserve">   </v>
      </c>
    </row>
    <row r="182" spans="1:10" hidden="1" x14ac:dyDescent="0.25">
      <c r="A182" s="6" t="s">
        <v>178</v>
      </c>
      <c r="B182" s="6" t="s">
        <v>179</v>
      </c>
      <c r="C182" s="10">
        <v>75013</v>
      </c>
      <c r="D182" s="6" t="s">
        <v>644</v>
      </c>
      <c r="E182" s="6" t="s">
        <v>711</v>
      </c>
      <c r="F182" s="1"/>
      <c r="G182" s="1"/>
      <c r="H182" s="1"/>
      <c r="I182" s="1"/>
      <c r="J182" s="1" t="str">
        <f t="shared" si="2"/>
        <v xml:space="preserve">   </v>
      </c>
    </row>
    <row r="183" spans="1:10" hidden="1" x14ac:dyDescent="0.25">
      <c r="A183" s="6" t="s">
        <v>116</v>
      </c>
      <c r="B183" s="6" t="s">
        <v>117</v>
      </c>
      <c r="C183" s="10">
        <v>75005</v>
      </c>
      <c r="D183" s="6" t="s">
        <v>644</v>
      </c>
      <c r="E183" s="6" t="s">
        <v>711</v>
      </c>
      <c r="F183" s="1"/>
      <c r="G183" s="1"/>
      <c r="H183" s="1"/>
      <c r="I183" s="1"/>
      <c r="J183" s="1" t="str">
        <f t="shared" si="2"/>
        <v xml:space="preserve">   </v>
      </c>
    </row>
    <row r="184" spans="1:10" hidden="1" x14ac:dyDescent="0.25">
      <c r="A184" s="6" t="s">
        <v>78</v>
      </c>
      <c r="B184" s="6" t="s">
        <v>79</v>
      </c>
      <c r="C184" s="10">
        <v>75008</v>
      </c>
      <c r="D184" s="6" t="s">
        <v>644</v>
      </c>
      <c r="E184" s="6" t="s">
        <v>710</v>
      </c>
      <c r="F184" s="1"/>
      <c r="G184" s="1"/>
      <c r="H184" s="1"/>
      <c r="I184" s="1"/>
      <c r="J184" s="1" t="str">
        <f t="shared" si="2"/>
        <v xml:space="preserve">   </v>
      </c>
    </row>
    <row r="185" spans="1:10" hidden="1" x14ac:dyDescent="0.25">
      <c r="A185" s="6" t="s">
        <v>288</v>
      </c>
      <c r="B185" s="6" t="s">
        <v>289</v>
      </c>
      <c r="C185" s="10">
        <v>75016</v>
      </c>
      <c r="D185" s="6" t="s">
        <v>644</v>
      </c>
      <c r="E185" s="6" t="s">
        <v>711</v>
      </c>
      <c r="F185" s="1"/>
      <c r="G185" s="1"/>
      <c r="H185" s="1"/>
      <c r="I185" s="1"/>
      <c r="J185" s="1" t="str">
        <f t="shared" si="2"/>
        <v xml:space="preserve">   </v>
      </c>
    </row>
    <row r="186" spans="1:10" hidden="1" x14ac:dyDescent="0.25">
      <c r="A186" s="6" t="s">
        <v>50</v>
      </c>
      <c r="B186" s="6" t="s">
        <v>51</v>
      </c>
      <c r="C186" s="10">
        <v>75018</v>
      </c>
      <c r="D186" s="6" t="s">
        <v>644</v>
      </c>
      <c r="E186" s="6" t="s">
        <v>710</v>
      </c>
      <c r="F186" s="1"/>
      <c r="G186" s="1"/>
      <c r="H186" s="1"/>
      <c r="I186" s="1"/>
      <c r="J186" s="1" t="str">
        <f t="shared" si="2"/>
        <v xml:space="preserve">   </v>
      </c>
    </row>
    <row r="187" spans="1:10" hidden="1" x14ac:dyDescent="0.25">
      <c r="A187" s="6" t="s">
        <v>224</v>
      </c>
      <c r="B187" s="6" t="s">
        <v>225</v>
      </c>
      <c r="C187" s="10">
        <v>75008</v>
      </c>
      <c r="D187" s="6" t="s">
        <v>644</v>
      </c>
      <c r="E187" s="6" t="s">
        <v>710</v>
      </c>
      <c r="F187" s="1"/>
      <c r="G187" s="1"/>
      <c r="H187" s="1"/>
      <c r="I187" s="1"/>
      <c r="J187" s="1" t="str">
        <f t="shared" si="2"/>
        <v xml:space="preserve">   </v>
      </c>
    </row>
    <row r="188" spans="1:10" hidden="1" x14ac:dyDescent="0.25">
      <c r="A188" s="6" t="s">
        <v>28</v>
      </c>
      <c r="B188" s="7" t="s">
        <v>29</v>
      </c>
      <c r="C188" s="9">
        <v>75012</v>
      </c>
      <c r="D188" s="6" t="s">
        <v>644</v>
      </c>
      <c r="E188" s="6" t="s">
        <v>711</v>
      </c>
      <c r="F188" s="1"/>
      <c r="G188" s="1"/>
      <c r="H188" s="1"/>
      <c r="I188" s="1"/>
      <c r="J188" s="1" t="str">
        <f t="shared" si="2"/>
        <v xml:space="preserve">   </v>
      </c>
    </row>
    <row r="189" spans="1:10" hidden="1" x14ac:dyDescent="0.25">
      <c r="A189" s="6" t="s">
        <v>54</v>
      </c>
      <c r="B189" s="6" t="s">
        <v>55</v>
      </c>
      <c r="C189" s="10">
        <v>75018</v>
      </c>
      <c r="D189" s="6" t="s">
        <v>644</v>
      </c>
      <c r="E189" s="6" t="s">
        <v>710</v>
      </c>
      <c r="F189" s="1"/>
      <c r="G189" s="1"/>
      <c r="H189" s="1"/>
      <c r="I189" s="1"/>
      <c r="J189" s="1" t="str">
        <f t="shared" si="2"/>
        <v xml:space="preserve">   </v>
      </c>
    </row>
    <row r="190" spans="1:10" hidden="1" x14ac:dyDescent="0.25">
      <c r="A190" s="6" t="s">
        <v>12</v>
      </c>
      <c r="B190" s="7" t="s">
        <v>13</v>
      </c>
      <c r="C190" s="9">
        <v>75019</v>
      </c>
      <c r="D190" s="6" t="s">
        <v>644</v>
      </c>
      <c r="E190" s="6" t="s">
        <v>710</v>
      </c>
      <c r="F190" s="1"/>
      <c r="G190" s="1"/>
      <c r="H190" s="1"/>
      <c r="I190" s="1"/>
      <c r="J190" s="1" t="str">
        <f t="shared" si="2"/>
        <v xml:space="preserve">   </v>
      </c>
    </row>
    <row r="191" spans="1:10" hidden="1" x14ac:dyDescent="0.25">
      <c r="A191" s="6" t="s">
        <v>216</v>
      </c>
      <c r="B191" s="6" t="s">
        <v>217</v>
      </c>
      <c r="C191" s="10">
        <v>75004</v>
      </c>
      <c r="D191" s="6" t="s">
        <v>644</v>
      </c>
      <c r="E191" s="6" t="s">
        <v>710</v>
      </c>
      <c r="F191" s="1"/>
      <c r="G191" s="1"/>
      <c r="H191" s="1"/>
      <c r="I191" s="1"/>
      <c r="J191" s="1" t="str">
        <f t="shared" si="2"/>
        <v xml:space="preserve">   </v>
      </c>
    </row>
    <row r="192" spans="1:10" hidden="1" x14ac:dyDescent="0.25">
      <c r="A192" s="6" t="s">
        <v>242</v>
      </c>
      <c r="B192" s="6" t="s">
        <v>243</v>
      </c>
      <c r="C192" s="10">
        <v>75019</v>
      </c>
      <c r="D192" s="6" t="s">
        <v>644</v>
      </c>
      <c r="E192" s="6" t="s">
        <v>710</v>
      </c>
      <c r="F192" s="1"/>
      <c r="G192" s="1"/>
      <c r="H192" s="1"/>
      <c r="I192" s="1"/>
      <c r="J192" s="1" t="str">
        <f t="shared" si="2"/>
        <v xml:space="preserve">   </v>
      </c>
    </row>
    <row r="193" spans="1:10" hidden="1" x14ac:dyDescent="0.25">
      <c r="A193" s="6" t="s">
        <v>142</v>
      </c>
      <c r="B193" s="6" t="s">
        <v>143</v>
      </c>
      <c r="C193" s="10">
        <v>75006</v>
      </c>
      <c r="D193" s="6" t="s">
        <v>644</v>
      </c>
      <c r="E193" s="6" t="s">
        <v>711</v>
      </c>
      <c r="F193" s="1"/>
      <c r="G193" s="1"/>
      <c r="H193" s="1"/>
      <c r="I193" s="1"/>
      <c r="J193" s="1" t="str">
        <f t="shared" si="2"/>
        <v xml:space="preserve">   </v>
      </c>
    </row>
    <row r="194" spans="1:10" hidden="1" x14ac:dyDescent="0.25">
      <c r="A194" s="6" t="s">
        <v>238</v>
      </c>
      <c r="B194" s="6" t="s">
        <v>239</v>
      </c>
      <c r="C194" s="10">
        <v>75010</v>
      </c>
      <c r="D194" s="6" t="s">
        <v>644</v>
      </c>
      <c r="E194" s="6" t="s">
        <v>710</v>
      </c>
      <c r="F194" s="1"/>
      <c r="G194" s="1"/>
      <c r="H194" s="1"/>
      <c r="I194" s="1"/>
      <c r="J194" s="1" t="str">
        <f t="shared" si="2"/>
        <v xml:space="preserve">   </v>
      </c>
    </row>
    <row r="195" spans="1:10" hidden="1" x14ac:dyDescent="0.25">
      <c r="A195" s="6" t="s">
        <v>180</v>
      </c>
      <c r="B195" s="6" t="s">
        <v>181</v>
      </c>
      <c r="C195" s="10">
        <v>75015</v>
      </c>
      <c r="D195" s="6" t="s">
        <v>644</v>
      </c>
      <c r="E195" s="6" t="s">
        <v>711</v>
      </c>
      <c r="F195" s="1"/>
      <c r="G195" s="1"/>
      <c r="H195" s="1"/>
      <c r="I195" s="1"/>
      <c r="J195" s="1" t="str">
        <f t="shared" ref="J195:J258" si="3">F195&amp;" "&amp;G195&amp;" "&amp;H195&amp;" "&amp;I195</f>
        <v xml:space="preserve">   </v>
      </c>
    </row>
    <row r="196" spans="1:10" hidden="1" x14ac:dyDescent="0.25">
      <c r="A196" s="6" t="s">
        <v>68</v>
      </c>
      <c r="B196" s="6" t="s">
        <v>69</v>
      </c>
      <c r="C196" s="10">
        <v>75001</v>
      </c>
      <c r="D196" s="6" t="s">
        <v>644</v>
      </c>
      <c r="E196" s="6" t="s">
        <v>710</v>
      </c>
      <c r="F196" s="1"/>
      <c r="G196" s="1"/>
      <c r="H196" s="1"/>
      <c r="I196" s="1"/>
      <c r="J196" s="1" t="str">
        <f t="shared" si="3"/>
        <v xml:space="preserve">   </v>
      </c>
    </row>
    <row r="197" spans="1:10" hidden="1" x14ac:dyDescent="0.25">
      <c r="A197" s="6" t="s">
        <v>236</v>
      </c>
      <c r="B197" s="6" t="s">
        <v>237</v>
      </c>
      <c r="C197" s="10">
        <v>75009</v>
      </c>
      <c r="D197" s="6" t="s">
        <v>644</v>
      </c>
      <c r="E197" s="6" t="s">
        <v>710</v>
      </c>
      <c r="F197" s="1"/>
      <c r="G197" s="1"/>
      <c r="H197" s="1"/>
      <c r="I197" s="1"/>
      <c r="J197" s="1" t="str">
        <f t="shared" si="3"/>
        <v xml:space="preserve">   </v>
      </c>
    </row>
    <row r="198" spans="1:10" hidden="1" x14ac:dyDescent="0.25">
      <c r="A198" s="6" t="s">
        <v>82</v>
      </c>
      <c r="B198" s="6" t="s">
        <v>83</v>
      </c>
      <c r="C198" s="10">
        <v>75010</v>
      </c>
      <c r="D198" s="6" t="s">
        <v>644</v>
      </c>
      <c r="E198" s="6" t="s">
        <v>710</v>
      </c>
      <c r="F198" s="1"/>
      <c r="G198" s="1"/>
      <c r="H198" s="1"/>
      <c r="I198" s="1"/>
      <c r="J198" s="1" t="str">
        <f t="shared" si="3"/>
        <v xml:space="preserve">   </v>
      </c>
    </row>
    <row r="199" spans="1:10" hidden="1" x14ac:dyDescent="0.25">
      <c r="A199" s="6" t="s">
        <v>168</v>
      </c>
      <c r="B199" s="6" t="s">
        <v>169</v>
      </c>
      <c r="C199" s="10">
        <v>75018</v>
      </c>
      <c r="D199" s="6" t="s">
        <v>644</v>
      </c>
      <c r="E199" s="6" t="s">
        <v>710</v>
      </c>
      <c r="F199" s="1"/>
      <c r="G199" s="1"/>
      <c r="H199" s="1"/>
      <c r="I199" s="1"/>
      <c r="J199" s="1" t="str">
        <f t="shared" si="3"/>
        <v xml:space="preserve">   </v>
      </c>
    </row>
    <row r="200" spans="1:10" hidden="1" x14ac:dyDescent="0.25">
      <c r="A200" s="6" t="s">
        <v>336</v>
      </c>
      <c r="B200" s="6" t="s">
        <v>337</v>
      </c>
      <c r="C200" s="10">
        <v>75013</v>
      </c>
      <c r="D200" s="6" t="s">
        <v>644</v>
      </c>
      <c r="E200" s="6" t="s">
        <v>711</v>
      </c>
      <c r="F200" s="1"/>
      <c r="G200" s="1"/>
      <c r="H200" s="1"/>
      <c r="I200" s="1"/>
      <c r="J200" s="1" t="str">
        <f t="shared" si="3"/>
        <v xml:space="preserve">   </v>
      </c>
    </row>
    <row r="201" spans="1:10" hidden="1" x14ac:dyDescent="0.25">
      <c r="A201" s="6" t="s">
        <v>330</v>
      </c>
      <c r="B201" s="6" t="s">
        <v>331</v>
      </c>
      <c r="C201" s="10">
        <v>75006</v>
      </c>
      <c r="D201" s="6" t="s">
        <v>644</v>
      </c>
      <c r="E201" s="6" t="s">
        <v>711</v>
      </c>
      <c r="F201" s="1"/>
      <c r="G201" s="1"/>
      <c r="H201" s="1"/>
      <c r="I201" s="1"/>
      <c r="J201" s="1" t="str">
        <f t="shared" si="3"/>
        <v xml:space="preserve">   </v>
      </c>
    </row>
    <row r="202" spans="1:10" hidden="1" x14ac:dyDescent="0.25">
      <c r="A202" s="6" t="s">
        <v>136</v>
      </c>
      <c r="B202" s="6" t="s">
        <v>137</v>
      </c>
      <c r="C202" s="10">
        <v>75020</v>
      </c>
      <c r="D202" s="6" t="s">
        <v>644</v>
      </c>
      <c r="E202" s="6" t="s">
        <v>710</v>
      </c>
      <c r="F202" s="1"/>
      <c r="G202" s="1"/>
      <c r="H202" s="1"/>
      <c r="I202" s="1"/>
      <c r="J202" s="1" t="str">
        <f t="shared" si="3"/>
        <v xml:space="preserve">   </v>
      </c>
    </row>
    <row r="203" spans="1:10" hidden="1" x14ac:dyDescent="0.25">
      <c r="A203" s="6" t="s">
        <v>272</v>
      </c>
      <c r="B203" s="6" t="s">
        <v>273</v>
      </c>
      <c r="C203" s="10">
        <v>75011</v>
      </c>
      <c r="D203" s="6" t="s">
        <v>644</v>
      </c>
      <c r="E203" s="6" t="s">
        <v>710</v>
      </c>
      <c r="F203" s="1"/>
      <c r="G203" s="1"/>
      <c r="H203" s="1"/>
      <c r="I203" s="1"/>
      <c r="J203" s="1" t="str">
        <f t="shared" si="3"/>
        <v xml:space="preserve">   </v>
      </c>
    </row>
    <row r="204" spans="1:10" hidden="1" x14ac:dyDescent="0.25">
      <c r="A204" s="6" t="s">
        <v>344</v>
      </c>
      <c r="B204" s="6" t="s">
        <v>345</v>
      </c>
      <c r="C204" s="10">
        <v>75016</v>
      </c>
      <c r="D204" s="6" t="s">
        <v>644</v>
      </c>
      <c r="E204" s="6" t="s">
        <v>711</v>
      </c>
      <c r="F204" s="1"/>
      <c r="G204" s="1"/>
      <c r="H204" s="1"/>
      <c r="I204" s="1"/>
      <c r="J204" s="1" t="str">
        <f t="shared" si="3"/>
        <v xml:space="preserve">   </v>
      </c>
    </row>
    <row r="205" spans="1:10" hidden="1" x14ac:dyDescent="0.25">
      <c r="A205" s="6" t="s">
        <v>130</v>
      </c>
      <c r="B205" s="6" t="s">
        <v>131</v>
      </c>
      <c r="C205" s="10">
        <v>75008</v>
      </c>
      <c r="D205" s="6" t="s">
        <v>644</v>
      </c>
      <c r="E205" s="6" t="s">
        <v>710</v>
      </c>
      <c r="F205" s="1"/>
      <c r="G205" s="1"/>
      <c r="H205" s="1"/>
      <c r="I205" s="1"/>
      <c r="J205" s="1" t="str">
        <f t="shared" si="3"/>
        <v xml:space="preserve">   </v>
      </c>
    </row>
    <row r="206" spans="1:10" hidden="1" x14ac:dyDescent="0.25">
      <c r="A206" s="6" t="s">
        <v>208</v>
      </c>
      <c r="B206" s="6" t="s">
        <v>209</v>
      </c>
      <c r="C206" s="10">
        <v>75116</v>
      </c>
      <c r="D206" s="6" t="s">
        <v>644</v>
      </c>
      <c r="E206" s="6" t="s">
        <v>711</v>
      </c>
      <c r="F206" s="1"/>
      <c r="G206" s="1"/>
      <c r="H206" s="1"/>
      <c r="I206" s="1"/>
      <c r="J206" s="1" t="str">
        <f t="shared" si="3"/>
        <v xml:space="preserve">   </v>
      </c>
    </row>
    <row r="207" spans="1:10" hidden="1" x14ac:dyDescent="0.25">
      <c r="A207" s="6" t="s">
        <v>218</v>
      </c>
      <c r="B207" s="6" t="s">
        <v>219</v>
      </c>
      <c r="C207" s="10">
        <v>75009</v>
      </c>
      <c r="D207" s="6" t="s">
        <v>644</v>
      </c>
      <c r="E207" s="6" t="s">
        <v>710</v>
      </c>
      <c r="F207" s="1"/>
      <c r="G207" s="1"/>
      <c r="H207" s="1"/>
      <c r="I207" s="1"/>
      <c r="J207" s="1" t="str">
        <f t="shared" si="3"/>
        <v xml:space="preserve">   </v>
      </c>
    </row>
    <row r="208" spans="1:10" hidden="1" x14ac:dyDescent="0.25">
      <c r="A208" s="6" t="s">
        <v>340</v>
      </c>
      <c r="B208" s="6" t="s">
        <v>341</v>
      </c>
      <c r="C208" s="10">
        <v>75014</v>
      </c>
      <c r="D208" s="6" t="s">
        <v>644</v>
      </c>
      <c r="E208" s="6" t="s">
        <v>711</v>
      </c>
      <c r="F208" s="1"/>
      <c r="G208" s="1"/>
      <c r="H208" s="1"/>
      <c r="I208" s="1"/>
      <c r="J208" s="1" t="str">
        <f t="shared" si="3"/>
        <v xml:space="preserve">   </v>
      </c>
    </row>
    <row r="209" spans="1:10" hidden="1" x14ac:dyDescent="0.25">
      <c r="A209" s="6" t="s">
        <v>72</v>
      </c>
      <c r="B209" s="6" t="s">
        <v>73</v>
      </c>
      <c r="C209" s="10">
        <v>75005</v>
      </c>
      <c r="D209" s="6" t="s">
        <v>644</v>
      </c>
      <c r="E209" s="6" t="s">
        <v>711</v>
      </c>
      <c r="F209" s="1"/>
      <c r="G209" s="1"/>
      <c r="H209" s="1"/>
      <c r="I209" s="1"/>
      <c r="J209" s="1" t="str">
        <f t="shared" si="3"/>
        <v xml:space="preserve">   </v>
      </c>
    </row>
    <row r="210" spans="1:10" hidden="1" x14ac:dyDescent="0.25">
      <c r="A210" s="6" t="s">
        <v>58</v>
      </c>
      <c r="B210" s="6" t="s">
        <v>59</v>
      </c>
      <c r="C210" s="10">
        <v>75013</v>
      </c>
      <c r="D210" s="6" t="s">
        <v>644</v>
      </c>
      <c r="E210" s="6" t="s">
        <v>711</v>
      </c>
      <c r="F210" s="1"/>
      <c r="G210" s="1"/>
      <c r="H210" s="1"/>
      <c r="I210" s="1"/>
      <c r="J210" s="1" t="str">
        <f t="shared" si="3"/>
        <v xml:space="preserve">   </v>
      </c>
    </row>
    <row r="211" spans="1:10" hidden="1" x14ac:dyDescent="0.25">
      <c r="A211" s="6" t="s">
        <v>128</v>
      </c>
      <c r="B211" s="6" t="s">
        <v>129</v>
      </c>
      <c r="C211" s="10">
        <v>75004</v>
      </c>
      <c r="D211" s="6" t="s">
        <v>644</v>
      </c>
      <c r="E211" s="6" t="s">
        <v>710</v>
      </c>
      <c r="F211" s="1"/>
      <c r="G211" s="1"/>
      <c r="H211" s="1"/>
      <c r="I211" s="1"/>
      <c r="J211" s="1" t="str">
        <f t="shared" si="3"/>
        <v xml:space="preserve">   </v>
      </c>
    </row>
    <row r="212" spans="1:10" hidden="1" x14ac:dyDescent="0.25">
      <c r="A212" s="6" t="s">
        <v>60</v>
      </c>
      <c r="B212" s="6" t="s">
        <v>61</v>
      </c>
      <c r="C212" s="10">
        <v>75016</v>
      </c>
      <c r="D212" s="6" t="s">
        <v>644</v>
      </c>
      <c r="E212" s="6" t="s">
        <v>711</v>
      </c>
      <c r="F212" s="1"/>
      <c r="G212" s="1"/>
      <c r="H212" s="1"/>
      <c r="I212" s="1"/>
      <c r="J212" s="1" t="str">
        <f t="shared" si="3"/>
        <v xml:space="preserve">   </v>
      </c>
    </row>
    <row r="213" spans="1:10" hidden="1" x14ac:dyDescent="0.25">
      <c r="A213" s="6" t="s">
        <v>314</v>
      </c>
      <c r="B213" s="6" t="s">
        <v>315</v>
      </c>
      <c r="C213" s="10">
        <v>75116</v>
      </c>
      <c r="D213" s="6" t="s">
        <v>644</v>
      </c>
      <c r="E213" s="6" t="s">
        <v>711</v>
      </c>
      <c r="F213" s="1"/>
      <c r="G213" s="1"/>
      <c r="H213" s="1"/>
      <c r="I213" s="1"/>
      <c r="J213" s="1" t="str">
        <f t="shared" si="3"/>
        <v xml:space="preserve">   </v>
      </c>
    </row>
    <row r="214" spans="1:10" hidden="1" x14ac:dyDescent="0.25">
      <c r="A214" s="6" t="s">
        <v>24</v>
      </c>
      <c r="B214" s="7" t="s">
        <v>25</v>
      </c>
      <c r="C214" s="9">
        <v>75001</v>
      </c>
      <c r="D214" s="6" t="s">
        <v>644</v>
      </c>
      <c r="E214" s="6" t="s">
        <v>710</v>
      </c>
      <c r="F214" s="1"/>
      <c r="G214" s="1"/>
      <c r="H214" s="1"/>
      <c r="I214" s="1"/>
      <c r="J214" s="1" t="str">
        <f t="shared" si="3"/>
        <v xml:space="preserve">   </v>
      </c>
    </row>
    <row r="215" spans="1:10" hidden="1" x14ac:dyDescent="0.25">
      <c r="A215" s="6" t="s">
        <v>158</v>
      </c>
      <c r="B215" s="6" t="s">
        <v>159</v>
      </c>
      <c r="C215" s="10">
        <v>75014</v>
      </c>
      <c r="D215" s="6" t="s">
        <v>644</v>
      </c>
      <c r="E215" s="6" t="s">
        <v>711</v>
      </c>
      <c r="F215" s="1"/>
      <c r="G215" s="1"/>
      <c r="H215" s="1"/>
      <c r="I215" s="1"/>
      <c r="J215" s="1" t="str">
        <f t="shared" si="3"/>
        <v xml:space="preserve">   </v>
      </c>
    </row>
    <row r="216" spans="1:10" hidden="1" x14ac:dyDescent="0.25">
      <c r="A216" s="6" t="s">
        <v>110</v>
      </c>
      <c r="B216" s="6" t="s">
        <v>111</v>
      </c>
      <c r="C216" s="10">
        <v>75006</v>
      </c>
      <c r="D216" s="6" t="s">
        <v>644</v>
      </c>
      <c r="E216" s="6" t="s">
        <v>711</v>
      </c>
      <c r="F216" s="1"/>
      <c r="G216" s="1"/>
      <c r="H216" s="1"/>
      <c r="I216" s="1"/>
      <c r="J216" s="1" t="str">
        <f t="shared" si="3"/>
        <v xml:space="preserve">   </v>
      </c>
    </row>
    <row r="217" spans="1:10" hidden="1" x14ac:dyDescent="0.25">
      <c r="A217" s="6" t="s">
        <v>316</v>
      </c>
      <c r="B217" s="6" t="s">
        <v>317</v>
      </c>
      <c r="C217" s="10">
        <v>75013</v>
      </c>
      <c r="D217" s="6" t="s">
        <v>644</v>
      </c>
      <c r="E217" s="6" t="s">
        <v>711</v>
      </c>
      <c r="F217" s="1"/>
      <c r="G217" s="1"/>
      <c r="H217" s="1"/>
      <c r="I217" s="1"/>
      <c r="J217" s="1" t="str">
        <f t="shared" si="3"/>
        <v xml:space="preserve">   </v>
      </c>
    </row>
    <row r="218" spans="1:10" hidden="1" x14ac:dyDescent="0.25">
      <c r="A218" s="6" t="s">
        <v>244</v>
      </c>
      <c r="B218" s="6" t="s">
        <v>245</v>
      </c>
      <c r="C218" s="10">
        <v>75009</v>
      </c>
      <c r="D218" s="6" t="s">
        <v>644</v>
      </c>
      <c r="E218" s="6" t="s">
        <v>710</v>
      </c>
      <c r="F218" s="1"/>
      <c r="G218" s="1"/>
      <c r="H218" s="1"/>
      <c r="I218" s="1"/>
      <c r="J218" s="1" t="str">
        <f t="shared" si="3"/>
        <v xml:space="preserve">   </v>
      </c>
    </row>
    <row r="219" spans="1:10" hidden="1" x14ac:dyDescent="0.25">
      <c r="A219" s="6" t="s">
        <v>204</v>
      </c>
      <c r="B219" s="6" t="s">
        <v>205</v>
      </c>
      <c r="C219" s="10">
        <v>75019</v>
      </c>
      <c r="D219" s="6" t="s">
        <v>644</v>
      </c>
      <c r="E219" s="6" t="s">
        <v>710</v>
      </c>
      <c r="F219" s="1"/>
      <c r="G219" s="1"/>
      <c r="H219" s="1"/>
      <c r="I219" s="1"/>
      <c r="J219" s="1" t="str">
        <f t="shared" si="3"/>
        <v xml:space="preserve">   </v>
      </c>
    </row>
    <row r="220" spans="1:10" hidden="1" x14ac:dyDescent="0.25">
      <c r="A220" s="6" t="s">
        <v>328</v>
      </c>
      <c r="B220" s="6" t="s">
        <v>329</v>
      </c>
      <c r="C220" s="10">
        <v>75007</v>
      </c>
      <c r="D220" s="6" t="s">
        <v>644</v>
      </c>
      <c r="E220" s="6" t="s">
        <v>711</v>
      </c>
      <c r="F220" s="1"/>
      <c r="G220" s="1"/>
      <c r="H220" s="1"/>
      <c r="I220" s="1"/>
      <c r="J220" s="1" t="str">
        <f t="shared" si="3"/>
        <v xml:space="preserve">   </v>
      </c>
    </row>
    <row r="221" spans="1:10" hidden="1" x14ac:dyDescent="0.25">
      <c r="A221" s="6" t="s">
        <v>264</v>
      </c>
      <c r="B221" s="6" t="s">
        <v>265</v>
      </c>
      <c r="C221" s="10">
        <v>75019</v>
      </c>
      <c r="D221" s="6" t="s">
        <v>644</v>
      </c>
      <c r="E221" s="6" t="s">
        <v>710</v>
      </c>
      <c r="F221" s="1"/>
      <c r="G221" s="1"/>
      <c r="H221" s="1"/>
      <c r="I221" s="1"/>
      <c r="J221" s="1" t="str">
        <f t="shared" si="3"/>
        <v xml:space="preserve">   </v>
      </c>
    </row>
    <row r="222" spans="1:10" hidden="1" x14ac:dyDescent="0.25">
      <c r="A222" s="6" t="s">
        <v>152</v>
      </c>
      <c r="B222" s="6" t="s">
        <v>153</v>
      </c>
      <c r="C222" s="10">
        <v>75001</v>
      </c>
      <c r="D222" s="6" t="s">
        <v>644</v>
      </c>
      <c r="E222" s="6" t="s">
        <v>710</v>
      </c>
      <c r="F222" s="1"/>
      <c r="G222" s="1"/>
      <c r="H222" s="1"/>
      <c r="I222" s="1"/>
      <c r="J222" s="1" t="str">
        <f t="shared" si="3"/>
        <v xml:space="preserve">   </v>
      </c>
    </row>
    <row r="223" spans="1:10" hidden="1" x14ac:dyDescent="0.25">
      <c r="A223" s="6" t="s">
        <v>248</v>
      </c>
      <c r="B223" s="6" t="s">
        <v>249</v>
      </c>
      <c r="C223" s="10">
        <v>75019</v>
      </c>
      <c r="D223" s="6" t="s">
        <v>644</v>
      </c>
      <c r="E223" s="6" t="s">
        <v>710</v>
      </c>
      <c r="F223" s="1"/>
      <c r="G223" s="1"/>
      <c r="H223" s="1"/>
      <c r="I223" s="1"/>
      <c r="J223" s="1" t="str">
        <f t="shared" si="3"/>
        <v xml:space="preserve">   </v>
      </c>
    </row>
    <row r="224" spans="1:10" hidden="1" x14ac:dyDescent="0.25">
      <c r="A224" s="6" t="s">
        <v>250</v>
      </c>
      <c r="B224" s="6" t="s">
        <v>251</v>
      </c>
      <c r="C224" s="10">
        <v>75016</v>
      </c>
      <c r="D224" s="6" t="s">
        <v>644</v>
      </c>
      <c r="E224" s="6" t="s">
        <v>711</v>
      </c>
      <c r="F224" s="1"/>
      <c r="G224" s="1"/>
      <c r="H224" s="1"/>
      <c r="I224" s="1"/>
      <c r="J224" s="1" t="str">
        <f t="shared" si="3"/>
        <v xml:space="preserve">   </v>
      </c>
    </row>
    <row r="225" spans="1:10" hidden="1" x14ac:dyDescent="0.25">
      <c r="A225" s="6" t="s">
        <v>18</v>
      </c>
      <c r="B225" s="7" t="s">
        <v>19</v>
      </c>
      <c r="C225" s="9">
        <v>75011</v>
      </c>
      <c r="D225" s="6" t="s">
        <v>644</v>
      </c>
      <c r="E225" s="6" t="s">
        <v>710</v>
      </c>
      <c r="F225" s="1"/>
      <c r="G225" s="1"/>
      <c r="H225" s="1"/>
      <c r="I225" s="1"/>
      <c r="J225" s="1" t="str">
        <f t="shared" si="3"/>
        <v xml:space="preserve">   </v>
      </c>
    </row>
    <row r="226" spans="1:10" hidden="1" x14ac:dyDescent="0.25">
      <c r="A226" s="6" t="s">
        <v>92</v>
      </c>
      <c r="B226" s="6" t="s">
        <v>93</v>
      </c>
      <c r="C226" s="10">
        <v>75016</v>
      </c>
      <c r="D226" s="6" t="s">
        <v>644</v>
      </c>
      <c r="E226" s="6" t="s">
        <v>711</v>
      </c>
      <c r="F226" s="1"/>
      <c r="G226" s="1"/>
      <c r="H226" s="1"/>
      <c r="I226" s="1"/>
      <c r="J226" s="1" t="str">
        <f t="shared" si="3"/>
        <v xml:space="preserve">   </v>
      </c>
    </row>
    <row r="227" spans="1:10" hidden="1" x14ac:dyDescent="0.25">
      <c r="A227" s="6" t="s">
        <v>36</v>
      </c>
      <c r="B227" s="6" t="s">
        <v>37</v>
      </c>
      <c r="C227" s="10">
        <v>75013</v>
      </c>
      <c r="D227" s="6" t="s">
        <v>644</v>
      </c>
      <c r="E227" s="6" t="s">
        <v>711</v>
      </c>
      <c r="F227" s="1"/>
      <c r="G227" s="1"/>
      <c r="H227" s="1"/>
      <c r="I227" s="1"/>
      <c r="J227" s="1" t="str">
        <f t="shared" si="3"/>
        <v xml:space="preserve">   </v>
      </c>
    </row>
    <row r="228" spans="1:10" hidden="1" x14ac:dyDescent="0.25">
      <c r="A228" s="6" t="s">
        <v>182</v>
      </c>
      <c r="B228" s="6" t="s">
        <v>183</v>
      </c>
      <c r="C228" s="10">
        <v>75011</v>
      </c>
      <c r="D228" s="6" t="s">
        <v>644</v>
      </c>
      <c r="E228" s="6" t="s">
        <v>710</v>
      </c>
      <c r="F228" s="1"/>
      <c r="G228" s="1"/>
      <c r="H228" s="1"/>
      <c r="I228" s="1"/>
      <c r="J228" s="1" t="str">
        <f t="shared" si="3"/>
        <v xml:space="preserve">   </v>
      </c>
    </row>
    <row r="229" spans="1:10" hidden="1" x14ac:dyDescent="0.25">
      <c r="A229" s="6" t="s">
        <v>196</v>
      </c>
      <c r="B229" s="6" t="s">
        <v>197</v>
      </c>
      <c r="C229" s="10">
        <v>75014</v>
      </c>
      <c r="D229" s="6" t="s">
        <v>644</v>
      </c>
      <c r="E229" s="6" t="s">
        <v>711</v>
      </c>
      <c r="F229" s="1"/>
      <c r="G229" s="1"/>
      <c r="H229" s="1"/>
      <c r="I229" s="1"/>
      <c r="J229" s="1" t="str">
        <f t="shared" si="3"/>
        <v xml:space="preserve">   </v>
      </c>
    </row>
    <row r="230" spans="1:10" hidden="1" x14ac:dyDescent="0.25">
      <c r="A230" s="6" t="s">
        <v>46</v>
      </c>
      <c r="B230" s="6" t="s">
        <v>47</v>
      </c>
      <c r="C230" s="10">
        <v>75018</v>
      </c>
      <c r="D230" s="6" t="s">
        <v>644</v>
      </c>
      <c r="E230" s="6" t="s">
        <v>710</v>
      </c>
      <c r="F230" s="1"/>
      <c r="G230" s="1"/>
      <c r="H230" s="1"/>
      <c r="I230" s="1"/>
      <c r="J230" s="1" t="str">
        <f t="shared" si="3"/>
        <v xml:space="preserve">   </v>
      </c>
    </row>
    <row r="231" spans="1:10" hidden="1" x14ac:dyDescent="0.25">
      <c r="A231" s="6" t="s">
        <v>198</v>
      </c>
      <c r="B231" s="6" t="s">
        <v>199</v>
      </c>
      <c r="C231" s="10">
        <v>75012</v>
      </c>
      <c r="D231" s="6" t="s">
        <v>644</v>
      </c>
      <c r="E231" s="6" t="s">
        <v>711</v>
      </c>
      <c r="F231" s="1"/>
      <c r="G231" s="1"/>
      <c r="H231" s="1"/>
      <c r="I231" s="1"/>
      <c r="J231" s="1" t="str">
        <f t="shared" si="3"/>
        <v xml:space="preserve">   </v>
      </c>
    </row>
    <row r="232" spans="1:10" hidden="1" x14ac:dyDescent="0.25">
      <c r="A232" s="6" t="s">
        <v>232</v>
      </c>
      <c r="B232" s="6" t="s">
        <v>233</v>
      </c>
      <c r="C232" s="10">
        <v>75009</v>
      </c>
      <c r="D232" s="6" t="s">
        <v>644</v>
      </c>
      <c r="E232" s="6" t="s">
        <v>710</v>
      </c>
      <c r="F232" s="1"/>
      <c r="G232" s="1"/>
      <c r="H232" s="1"/>
      <c r="I232" s="1"/>
      <c r="J232" s="1" t="str">
        <f t="shared" si="3"/>
        <v xml:space="preserve">   </v>
      </c>
    </row>
    <row r="233" spans="1:10" hidden="1" x14ac:dyDescent="0.25">
      <c r="A233" s="6" t="s">
        <v>220</v>
      </c>
      <c r="B233" s="6" t="s">
        <v>221</v>
      </c>
      <c r="C233" s="10">
        <v>75009</v>
      </c>
      <c r="D233" s="6" t="s">
        <v>644</v>
      </c>
      <c r="E233" s="6" t="s">
        <v>710</v>
      </c>
      <c r="F233" s="1"/>
      <c r="G233" s="1"/>
      <c r="H233" s="1"/>
      <c r="I233" s="1"/>
      <c r="J233" s="1" t="str">
        <f t="shared" si="3"/>
        <v xml:space="preserve">   </v>
      </c>
    </row>
    <row r="234" spans="1:10" hidden="1" x14ac:dyDescent="0.25">
      <c r="A234" s="6" t="s">
        <v>290</v>
      </c>
      <c r="B234" s="6" t="s">
        <v>291</v>
      </c>
      <c r="C234" s="10">
        <v>75019</v>
      </c>
      <c r="D234" s="6" t="s">
        <v>644</v>
      </c>
      <c r="E234" s="6" t="s">
        <v>710</v>
      </c>
      <c r="F234" s="1"/>
      <c r="G234" s="1"/>
      <c r="H234" s="1"/>
      <c r="I234" s="1"/>
      <c r="J234" s="1" t="str">
        <f t="shared" si="3"/>
        <v xml:space="preserve">   </v>
      </c>
    </row>
    <row r="235" spans="1:10" hidden="1" x14ac:dyDescent="0.25">
      <c r="A235" s="6" t="s">
        <v>10</v>
      </c>
      <c r="B235" s="7" t="s">
        <v>11</v>
      </c>
      <c r="C235" s="9">
        <v>75020</v>
      </c>
      <c r="D235" s="6" t="s">
        <v>644</v>
      </c>
      <c r="E235" s="6" t="s">
        <v>710</v>
      </c>
      <c r="F235" s="1"/>
      <c r="G235" s="1"/>
      <c r="H235" s="1"/>
      <c r="I235" s="1"/>
      <c r="J235" s="1" t="str">
        <f t="shared" si="3"/>
        <v xml:space="preserve">   </v>
      </c>
    </row>
    <row r="236" spans="1:10" hidden="1" x14ac:dyDescent="0.25">
      <c r="A236" s="6" t="s">
        <v>38</v>
      </c>
      <c r="B236" s="6" t="s">
        <v>39</v>
      </c>
      <c r="C236" s="10">
        <v>75014</v>
      </c>
      <c r="D236" s="6" t="s">
        <v>644</v>
      </c>
      <c r="E236" s="6" t="s">
        <v>711</v>
      </c>
      <c r="F236" s="1"/>
      <c r="G236" s="1"/>
      <c r="H236" s="1"/>
      <c r="I236" s="1"/>
      <c r="J236" s="1" t="str">
        <f t="shared" si="3"/>
        <v xml:space="preserve">   </v>
      </c>
    </row>
    <row r="237" spans="1:10" hidden="1" x14ac:dyDescent="0.25">
      <c r="A237" s="6" t="s">
        <v>84</v>
      </c>
      <c r="B237" s="6" t="s">
        <v>85</v>
      </c>
      <c r="C237" s="10">
        <v>75011</v>
      </c>
      <c r="D237" s="6" t="s">
        <v>644</v>
      </c>
      <c r="E237" s="6" t="s">
        <v>710</v>
      </c>
      <c r="F237" s="1"/>
      <c r="G237" s="1"/>
      <c r="H237" s="1"/>
      <c r="I237" s="1"/>
      <c r="J237" s="1" t="str">
        <f t="shared" si="3"/>
        <v xml:space="preserve">   </v>
      </c>
    </row>
    <row r="238" spans="1:10" hidden="1" x14ac:dyDescent="0.25">
      <c r="A238" s="6" t="s">
        <v>346</v>
      </c>
      <c r="B238" s="7" t="s">
        <v>347</v>
      </c>
      <c r="C238" s="9">
        <v>75018</v>
      </c>
      <c r="D238" s="7" t="s">
        <v>644</v>
      </c>
      <c r="E238" s="6" t="s">
        <v>710</v>
      </c>
      <c r="F238" s="1"/>
      <c r="G238" s="1"/>
      <c r="H238" s="1"/>
      <c r="I238" s="1"/>
      <c r="J238" s="1" t="str">
        <f t="shared" si="3"/>
        <v xml:space="preserve">   </v>
      </c>
    </row>
    <row r="239" spans="1:10" hidden="1" x14ac:dyDescent="0.25">
      <c r="A239" s="6" t="s">
        <v>318</v>
      </c>
      <c r="B239" s="6" t="s">
        <v>319</v>
      </c>
      <c r="C239" s="10">
        <v>75018</v>
      </c>
      <c r="D239" s="6" t="s">
        <v>644</v>
      </c>
      <c r="E239" s="6" t="s">
        <v>710</v>
      </c>
      <c r="F239" s="1"/>
      <c r="G239" s="1"/>
      <c r="H239" s="1"/>
      <c r="I239" s="1"/>
      <c r="J239" s="1" t="str">
        <f t="shared" si="3"/>
        <v xml:space="preserve">   </v>
      </c>
    </row>
    <row r="240" spans="1:10" hidden="1" x14ac:dyDescent="0.25">
      <c r="A240" s="6" t="s">
        <v>310</v>
      </c>
      <c r="B240" s="6" t="s">
        <v>311</v>
      </c>
      <c r="C240" s="10">
        <v>75012</v>
      </c>
      <c r="D240" s="6" t="s">
        <v>644</v>
      </c>
      <c r="E240" s="6" t="s">
        <v>711</v>
      </c>
      <c r="F240" s="1"/>
      <c r="G240" s="1"/>
      <c r="H240" s="1"/>
      <c r="I240" s="1"/>
      <c r="J240" s="1" t="str">
        <f t="shared" si="3"/>
        <v xml:space="preserve">   </v>
      </c>
    </row>
    <row r="241" spans="1:10" hidden="1" x14ac:dyDescent="0.25">
      <c r="A241" s="6" t="s">
        <v>338</v>
      </c>
      <c r="B241" s="6" t="s">
        <v>339</v>
      </c>
      <c r="C241" s="10">
        <v>75014</v>
      </c>
      <c r="D241" s="6" t="s">
        <v>644</v>
      </c>
      <c r="E241" s="6" t="s">
        <v>711</v>
      </c>
      <c r="F241" s="1"/>
      <c r="G241" s="1"/>
      <c r="H241" s="1"/>
      <c r="I241" s="1"/>
      <c r="J241" s="1" t="str">
        <f t="shared" si="3"/>
        <v xml:space="preserve">   </v>
      </c>
    </row>
    <row r="242" spans="1:10" hidden="1" x14ac:dyDescent="0.25">
      <c r="A242" s="6" t="s">
        <v>100</v>
      </c>
      <c r="B242" s="6" t="s">
        <v>101</v>
      </c>
      <c r="C242" s="10">
        <v>75020</v>
      </c>
      <c r="D242" s="6" t="s">
        <v>644</v>
      </c>
      <c r="E242" s="6" t="s">
        <v>710</v>
      </c>
      <c r="F242" s="1"/>
      <c r="G242" s="1"/>
      <c r="H242" s="1"/>
      <c r="I242" s="1"/>
      <c r="J242" s="1" t="str">
        <f t="shared" si="3"/>
        <v xml:space="preserve">   </v>
      </c>
    </row>
    <row r="243" spans="1:10" hidden="1" x14ac:dyDescent="0.25">
      <c r="A243" s="6" t="s">
        <v>334</v>
      </c>
      <c r="B243" s="6" t="s">
        <v>335</v>
      </c>
      <c r="C243" s="10">
        <v>75007</v>
      </c>
      <c r="D243" s="6" t="s">
        <v>644</v>
      </c>
      <c r="E243" s="6" t="s">
        <v>711</v>
      </c>
      <c r="F243" s="1"/>
      <c r="G243" s="1"/>
      <c r="H243" s="1"/>
      <c r="I243" s="1"/>
      <c r="J243" s="1" t="str">
        <f t="shared" si="3"/>
        <v xml:space="preserve">   </v>
      </c>
    </row>
    <row r="244" spans="1:10" hidden="1" x14ac:dyDescent="0.25">
      <c r="A244" s="6" t="s">
        <v>206</v>
      </c>
      <c r="B244" s="6" t="s">
        <v>207</v>
      </c>
      <c r="C244" s="10">
        <v>75013</v>
      </c>
      <c r="D244" s="6" t="s">
        <v>644</v>
      </c>
      <c r="E244" s="6" t="s">
        <v>711</v>
      </c>
      <c r="F244" s="1"/>
      <c r="G244" s="1"/>
      <c r="H244" s="1"/>
      <c r="I244" s="1"/>
      <c r="J244" s="1" t="str">
        <f t="shared" si="3"/>
        <v xml:space="preserve">   </v>
      </c>
    </row>
    <row r="245" spans="1:10" hidden="1" x14ac:dyDescent="0.25">
      <c r="A245" s="6" t="s">
        <v>228</v>
      </c>
      <c r="B245" s="6" t="s">
        <v>229</v>
      </c>
      <c r="C245" s="10">
        <v>75010</v>
      </c>
      <c r="D245" s="6" t="s">
        <v>644</v>
      </c>
      <c r="E245" s="6" t="s">
        <v>710</v>
      </c>
      <c r="F245" s="1"/>
      <c r="G245" s="1"/>
      <c r="H245" s="1"/>
      <c r="I245" s="1"/>
      <c r="J245" s="1" t="str">
        <f t="shared" si="3"/>
        <v xml:space="preserve">   </v>
      </c>
    </row>
    <row r="246" spans="1:10" hidden="1" x14ac:dyDescent="0.25">
      <c r="A246" s="6" t="s">
        <v>86</v>
      </c>
      <c r="B246" s="6" t="s">
        <v>87</v>
      </c>
      <c r="C246" s="10">
        <v>75012</v>
      </c>
      <c r="D246" s="6" t="s">
        <v>644</v>
      </c>
      <c r="E246" s="6" t="s">
        <v>711</v>
      </c>
      <c r="F246" s="1"/>
      <c r="G246" s="1"/>
      <c r="H246" s="1"/>
      <c r="I246" s="1"/>
      <c r="J246" s="1" t="str">
        <f t="shared" si="3"/>
        <v xml:space="preserve">   </v>
      </c>
    </row>
    <row r="247" spans="1:10" hidden="1" x14ac:dyDescent="0.25">
      <c r="A247" s="6" t="s">
        <v>286</v>
      </c>
      <c r="B247" s="6" t="s">
        <v>287</v>
      </c>
      <c r="C247" s="10">
        <v>75011</v>
      </c>
      <c r="D247" s="6" t="s">
        <v>644</v>
      </c>
      <c r="E247" s="6" t="s">
        <v>710</v>
      </c>
      <c r="F247" s="1"/>
      <c r="G247" s="1"/>
      <c r="H247" s="1"/>
      <c r="I247" s="1"/>
      <c r="J247" s="1" t="str">
        <f t="shared" si="3"/>
        <v xml:space="preserve">   </v>
      </c>
    </row>
    <row r="248" spans="1:10" hidden="1" x14ac:dyDescent="0.25">
      <c r="A248" s="6" t="s">
        <v>62</v>
      </c>
      <c r="B248" s="6" t="s">
        <v>63</v>
      </c>
      <c r="C248" s="10">
        <v>75013</v>
      </c>
      <c r="D248" s="6" t="s">
        <v>644</v>
      </c>
      <c r="E248" s="6" t="s">
        <v>711</v>
      </c>
      <c r="F248" s="1"/>
      <c r="G248" s="1"/>
      <c r="H248" s="1"/>
      <c r="I248" s="1"/>
      <c r="J248" s="1" t="str">
        <f t="shared" si="3"/>
        <v xml:space="preserve">   </v>
      </c>
    </row>
    <row r="249" spans="1:10" hidden="1" x14ac:dyDescent="0.25">
      <c r="A249" s="6" t="s">
        <v>80</v>
      </c>
      <c r="B249" s="6" t="s">
        <v>81</v>
      </c>
      <c r="C249" s="10">
        <v>75009</v>
      </c>
      <c r="D249" s="6" t="s">
        <v>644</v>
      </c>
      <c r="E249" s="6" t="s">
        <v>710</v>
      </c>
      <c r="F249" s="1"/>
      <c r="G249" s="1"/>
      <c r="H249" s="1"/>
      <c r="I249" s="1"/>
      <c r="J249" s="1" t="str">
        <f t="shared" si="3"/>
        <v xml:space="preserve">   </v>
      </c>
    </row>
    <row r="250" spans="1:10" hidden="1" x14ac:dyDescent="0.25">
      <c r="A250" s="6" t="s">
        <v>144</v>
      </c>
      <c r="B250" s="6" t="s">
        <v>145</v>
      </c>
      <c r="C250" s="10">
        <v>75007</v>
      </c>
      <c r="D250" s="6" t="s">
        <v>644</v>
      </c>
      <c r="E250" s="6" t="s">
        <v>711</v>
      </c>
      <c r="F250" s="1"/>
      <c r="G250" s="1"/>
      <c r="H250" s="1"/>
      <c r="I250" s="1"/>
      <c r="J250" s="1" t="str">
        <f t="shared" si="3"/>
        <v xml:space="preserve">   </v>
      </c>
    </row>
    <row r="251" spans="1:10" hidden="1" x14ac:dyDescent="0.25">
      <c r="A251" s="6" t="s">
        <v>56</v>
      </c>
      <c r="B251" s="6" t="s">
        <v>57</v>
      </c>
      <c r="C251" s="10">
        <v>75020</v>
      </c>
      <c r="D251" s="6" t="s">
        <v>644</v>
      </c>
      <c r="E251" s="6" t="s">
        <v>710</v>
      </c>
      <c r="F251" s="1"/>
      <c r="G251" s="1"/>
      <c r="H251" s="1"/>
      <c r="I251" s="1"/>
      <c r="J251" s="1" t="str">
        <f t="shared" si="3"/>
        <v xml:space="preserve">   </v>
      </c>
    </row>
    <row r="252" spans="1:10" hidden="1" x14ac:dyDescent="0.25">
      <c r="A252" s="6" t="s">
        <v>304</v>
      </c>
      <c r="B252" s="6" t="s">
        <v>305</v>
      </c>
      <c r="C252" s="10">
        <v>75020</v>
      </c>
      <c r="D252" s="6" t="s">
        <v>644</v>
      </c>
      <c r="E252" s="6" t="s">
        <v>710</v>
      </c>
      <c r="F252" s="1"/>
      <c r="G252" s="1"/>
      <c r="H252" s="1"/>
      <c r="I252" s="1"/>
      <c r="J252" s="1" t="str">
        <f t="shared" si="3"/>
        <v xml:space="preserve">   </v>
      </c>
    </row>
    <row r="253" spans="1:10" hidden="1" x14ac:dyDescent="0.25">
      <c r="A253" s="6" t="s">
        <v>246</v>
      </c>
      <c r="B253" s="6" t="s">
        <v>247</v>
      </c>
      <c r="C253" s="10">
        <v>75015</v>
      </c>
      <c r="D253" s="6" t="s">
        <v>644</v>
      </c>
      <c r="E253" s="6" t="s">
        <v>711</v>
      </c>
      <c r="F253" s="1"/>
      <c r="G253" s="1"/>
      <c r="H253" s="1"/>
      <c r="I253" s="1"/>
      <c r="J253" s="1" t="str">
        <f t="shared" si="3"/>
        <v xml:space="preserve">   </v>
      </c>
    </row>
    <row r="254" spans="1:10" hidden="1" x14ac:dyDescent="0.25">
      <c r="A254" s="6" t="s">
        <v>276</v>
      </c>
      <c r="B254" s="6" t="s">
        <v>277</v>
      </c>
      <c r="C254" s="10">
        <v>75010</v>
      </c>
      <c r="D254" s="6" t="s">
        <v>644</v>
      </c>
      <c r="E254" s="6" t="s">
        <v>710</v>
      </c>
      <c r="F254" s="1"/>
      <c r="G254" s="1"/>
      <c r="H254" s="1"/>
      <c r="I254" s="1"/>
      <c r="J254" s="1" t="str">
        <f t="shared" si="3"/>
        <v xml:space="preserve">   </v>
      </c>
    </row>
    <row r="255" spans="1:10" hidden="1" x14ac:dyDescent="0.25">
      <c r="A255" s="6" t="s">
        <v>284</v>
      </c>
      <c r="B255" s="6" t="s">
        <v>285</v>
      </c>
      <c r="C255" s="10">
        <v>75008</v>
      </c>
      <c r="D255" s="6" t="s">
        <v>644</v>
      </c>
      <c r="E255" s="6" t="s">
        <v>710</v>
      </c>
      <c r="F255" s="1"/>
      <c r="G255" s="1"/>
      <c r="H255" s="1"/>
      <c r="I255" s="1"/>
      <c r="J255" s="1" t="str">
        <f t="shared" si="3"/>
        <v xml:space="preserve">   </v>
      </c>
    </row>
    <row r="256" spans="1:10" hidden="1" x14ac:dyDescent="0.25">
      <c r="A256" s="6" t="s">
        <v>44</v>
      </c>
      <c r="B256" s="6" t="s">
        <v>45</v>
      </c>
      <c r="C256" s="10">
        <v>75011</v>
      </c>
      <c r="D256" s="6" t="s">
        <v>644</v>
      </c>
      <c r="E256" s="6" t="s">
        <v>710</v>
      </c>
      <c r="F256" s="1"/>
      <c r="G256" s="1"/>
      <c r="H256" s="1"/>
      <c r="I256" s="1"/>
      <c r="J256" s="1" t="str">
        <f t="shared" si="3"/>
        <v xml:space="preserve">   </v>
      </c>
    </row>
    <row r="257" spans="1:10" hidden="1" x14ac:dyDescent="0.25">
      <c r="A257" s="6" t="s">
        <v>226</v>
      </c>
      <c r="B257" s="6" t="s">
        <v>227</v>
      </c>
      <c r="C257" s="10">
        <v>75011</v>
      </c>
      <c r="D257" s="6" t="s">
        <v>644</v>
      </c>
      <c r="E257" s="6" t="s">
        <v>710</v>
      </c>
      <c r="F257" s="1"/>
      <c r="G257" s="1"/>
      <c r="H257" s="1"/>
      <c r="I257" s="1"/>
      <c r="J257" s="1" t="str">
        <f t="shared" si="3"/>
        <v xml:space="preserve">   </v>
      </c>
    </row>
    <row r="258" spans="1:10" hidden="1" x14ac:dyDescent="0.25">
      <c r="A258" s="6" t="s">
        <v>256</v>
      </c>
      <c r="B258" s="6" t="s">
        <v>257</v>
      </c>
      <c r="C258" s="10">
        <v>75003</v>
      </c>
      <c r="D258" s="6" t="s">
        <v>644</v>
      </c>
      <c r="E258" s="6" t="s">
        <v>710</v>
      </c>
      <c r="F258" s="1"/>
      <c r="G258" s="1"/>
      <c r="H258" s="1"/>
      <c r="I258" s="1"/>
      <c r="J258" s="1" t="str">
        <f t="shared" si="3"/>
        <v xml:space="preserve">   </v>
      </c>
    </row>
    <row r="259" spans="1:10" hidden="1" x14ac:dyDescent="0.25">
      <c r="A259" s="6" t="s">
        <v>134</v>
      </c>
      <c r="B259" s="6" t="s">
        <v>135</v>
      </c>
      <c r="C259" s="10">
        <v>75010</v>
      </c>
      <c r="D259" s="6" t="s">
        <v>644</v>
      </c>
      <c r="E259" s="6" t="s">
        <v>710</v>
      </c>
      <c r="F259" s="1"/>
      <c r="G259" s="1"/>
      <c r="H259" s="1"/>
      <c r="I259" s="1"/>
      <c r="J259" s="1" t="str">
        <f t="shared" ref="J259:J320" si="4">F259&amp;" "&amp;G259&amp;" "&amp;H259&amp;" "&amp;I259</f>
        <v xml:space="preserve">   </v>
      </c>
    </row>
    <row r="260" spans="1:10" hidden="1" x14ac:dyDescent="0.25">
      <c r="A260" s="6" t="s">
        <v>138</v>
      </c>
      <c r="B260" s="6" t="s">
        <v>139</v>
      </c>
      <c r="C260" s="10">
        <v>75015</v>
      </c>
      <c r="D260" s="6" t="s">
        <v>644</v>
      </c>
      <c r="E260" s="6" t="s">
        <v>711</v>
      </c>
      <c r="F260" s="1"/>
      <c r="G260" s="1"/>
      <c r="H260" s="1"/>
      <c r="I260" s="1"/>
      <c r="J260" s="1" t="str">
        <f t="shared" si="4"/>
        <v xml:space="preserve">   </v>
      </c>
    </row>
    <row r="261" spans="1:10" hidden="1" x14ac:dyDescent="0.25">
      <c r="A261" s="6" t="s">
        <v>108</v>
      </c>
      <c r="B261" s="6" t="s">
        <v>109</v>
      </c>
      <c r="C261" s="10">
        <v>75002</v>
      </c>
      <c r="D261" s="6" t="s">
        <v>644</v>
      </c>
      <c r="E261" s="6" t="s">
        <v>710</v>
      </c>
      <c r="F261" s="1"/>
      <c r="G261" s="1"/>
      <c r="H261" s="1"/>
      <c r="I261" s="1"/>
      <c r="J261" s="1" t="str">
        <f t="shared" si="4"/>
        <v xml:space="preserve">   </v>
      </c>
    </row>
    <row r="262" spans="1:10" hidden="1" x14ac:dyDescent="0.25">
      <c r="A262" s="6" t="s">
        <v>212</v>
      </c>
      <c r="B262" s="6" t="s">
        <v>213</v>
      </c>
      <c r="C262" s="10">
        <v>75006</v>
      </c>
      <c r="D262" s="6" t="s">
        <v>644</v>
      </c>
      <c r="E262" s="6" t="s">
        <v>711</v>
      </c>
      <c r="F262" s="1"/>
      <c r="G262" s="1"/>
      <c r="H262" s="1"/>
      <c r="I262" s="1"/>
      <c r="J262" s="1" t="str">
        <f t="shared" si="4"/>
        <v xml:space="preserve">   </v>
      </c>
    </row>
    <row r="263" spans="1:10" hidden="1" x14ac:dyDescent="0.25">
      <c r="A263" s="6" t="s">
        <v>164</v>
      </c>
      <c r="B263" s="6" t="s">
        <v>165</v>
      </c>
      <c r="C263" s="10">
        <v>75019</v>
      </c>
      <c r="D263" s="6" t="s">
        <v>644</v>
      </c>
      <c r="E263" s="6" t="s">
        <v>710</v>
      </c>
      <c r="F263" s="1"/>
      <c r="G263" s="1"/>
      <c r="H263" s="1"/>
      <c r="I263" s="1"/>
      <c r="J263" s="1" t="str">
        <f t="shared" si="4"/>
        <v xml:space="preserve">   </v>
      </c>
    </row>
    <row r="264" spans="1:10" hidden="1" x14ac:dyDescent="0.25">
      <c r="A264" s="6" t="s">
        <v>234</v>
      </c>
      <c r="B264" s="6" t="s">
        <v>235</v>
      </c>
      <c r="C264" s="10">
        <v>75005</v>
      </c>
      <c r="D264" s="6" t="s">
        <v>644</v>
      </c>
      <c r="E264" s="6" t="s">
        <v>711</v>
      </c>
      <c r="F264" s="1"/>
      <c r="G264" s="1"/>
      <c r="H264" s="1"/>
      <c r="I264" s="1"/>
      <c r="J264" s="1" t="str">
        <f t="shared" si="4"/>
        <v xml:space="preserve">   </v>
      </c>
    </row>
    <row r="265" spans="1:10" hidden="1" x14ac:dyDescent="0.25">
      <c r="A265" s="6" t="s">
        <v>308</v>
      </c>
      <c r="B265" s="6" t="s">
        <v>309</v>
      </c>
      <c r="C265" s="10">
        <v>75012</v>
      </c>
      <c r="D265" s="6" t="s">
        <v>644</v>
      </c>
      <c r="E265" s="6" t="s">
        <v>711</v>
      </c>
      <c r="F265" s="1"/>
      <c r="G265" s="1"/>
      <c r="H265" s="1"/>
      <c r="I265" s="1"/>
      <c r="J265" s="1" t="str">
        <f t="shared" si="4"/>
        <v xml:space="preserve">   </v>
      </c>
    </row>
    <row r="266" spans="1:10" hidden="1" x14ac:dyDescent="0.25">
      <c r="A266" s="6" t="s">
        <v>270</v>
      </c>
      <c r="B266" s="6" t="s">
        <v>271</v>
      </c>
      <c r="C266" s="10">
        <v>75006</v>
      </c>
      <c r="D266" s="6" t="s">
        <v>644</v>
      </c>
      <c r="E266" s="6" t="s">
        <v>711</v>
      </c>
      <c r="F266" s="1"/>
      <c r="G266" s="1"/>
      <c r="H266" s="1"/>
      <c r="I266" s="1"/>
      <c r="J266" s="1" t="str">
        <f t="shared" si="4"/>
        <v xml:space="preserve">   </v>
      </c>
    </row>
    <row r="267" spans="1:10" hidden="1" x14ac:dyDescent="0.25">
      <c r="A267" s="6" t="s">
        <v>22</v>
      </c>
      <c r="B267" s="7" t="s">
        <v>23</v>
      </c>
      <c r="C267" s="9">
        <v>75012</v>
      </c>
      <c r="D267" s="6" t="s">
        <v>644</v>
      </c>
      <c r="E267" s="6" t="s">
        <v>711</v>
      </c>
      <c r="F267" s="1"/>
      <c r="G267" s="1"/>
      <c r="H267" s="1"/>
      <c r="I267" s="1"/>
      <c r="J267" s="1" t="str">
        <f t="shared" si="4"/>
        <v xml:space="preserve">   </v>
      </c>
    </row>
    <row r="268" spans="1:10" hidden="1" x14ac:dyDescent="0.25">
      <c r="A268" s="6" t="s">
        <v>240</v>
      </c>
      <c r="B268" s="6" t="s">
        <v>241</v>
      </c>
      <c r="C268" s="10">
        <v>75020</v>
      </c>
      <c r="D268" s="6" t="s">
        <v>644</v>
      </c>
      <c r="E268" s="6" t="s">
        <v>710</v>
      </c>
      <c r="F268" s="1"/>
      <c r="G268" s="1"/>
      <c r="H268" s="1"/>
      <c r="I268" s="1"/>
      <c r="J268" s="1" t="str">
        <f t="shared" si="4"/>
        <v xml:space="preserve">   </v>
      </c>
    </row>
    <row r="269" spans="1:10" hidden="1" x14ac:dyDescent="0.25">
      <c r="A269" s="6" t="s">
        <v>222</v>
      </c>
      <c r="B269" s="6" t="s">
        <v>223</v>
      </c>
      <c r="C269" s="10">
        <v>75003</v>
      </c>
      <c r="D269" s="6" t="s">
        <v>644</v>
      </c>
      <c r="E269" s="6" t="s">
        <v>710</v>
      </c>
      <c r="F269" s="1"/>
      <c r="G269" s="1"/>
      <c r="H269" s="1"/>
      <c r="I269" s="1"/>
      <c r="J269" s="1" t="str">
        <f t="shared" si="4"/>
        <v xml:space="preserve">   </v>
      </c>
    </row>
    <row r="270" spans="1:10" hidden="1" x14ac:dyDescent="0.25">
      <c r="A270" s="6" t="s">
        <v>200</v>
      </c>
      <c r="B270" s="6" t="s">
        <v>201</v>
      </c>
      <c r="C270" s="10">
        <v>75017</v>
      </c>
      <c r="D270" s="6" t="s">
        <v>644</v>
      </c>
      <c r="E270" s="6" t="s">
        <v>710</v>
      </c>
      <c r="F270" s="1"/>
      <c r="G270" s="1"/>
      <c r="H270" s="1"/>
      <c r="I270" s="1"/>
      <c r="J270" s="1" t="str">
        <f t="shared" si="4"/>
        <v xml:space="preserve">   </v>
      </c>
    </row>
    <row r="271" spans="1:10" hidden="1" x14ac:dyDescent="0.25">
      <c r="A271" s="6" t="s">
        <v>104</v>
      </c>
      <c r="B271" s="6" t="s">
        <v>105</v>
      </c>
      <c r="C271" s="10">
        <v>75009</v>
      </c>
      <c r="D271" s="6" t="s">
        <v>644</v>
      </c>
      <c r="E271" s="6" t="s">
        <v>710</v>
      </c>
      <c r="F271" s="1"/>
      <c r="G271" s="1"/>
      <c r="H271" s="1"/>
      <c r="I271" s="1"/>
      <c r="J271" s="1" t="str">
        <f t="shared" si="4"/>
        <v xml:space="preserve">   </v>
      </c>
    </row>
    <row r="272" spans="1:10" hidden="1" x14ac:dyDescent="0.25">
      <c r="A272" s="6" t="s">
        <v>262</v>
      </c>
      <c r="B272" s="6" t="s">
        <v>263</v>
      </c>
      <c r="C272" s="10">
        <v>75116</v>
      </c>
      <c r="D272" s="6" t="s">
        <v>644</v>
      </c>
      <c r="E272" s="6" t="s">
        <v>711</v>
      </c>
      <c r="F272" s="1"/>
      <c r="G272" s="1"/>
      <c r="H272" s="1"/>
      <c r="I272" s="1"/>
      <c r="J272" s="1" t="str">
        <f t="shared" si="4"/>
        <v xml:space="preserve">   </v>
      </c>
    </row>
    <row r="273" spans="1:10" hidden="1" x14ac:dyDescent="0.25">
      <c r="A273" s="6" t="s">
        <v>188</v>
      </c>
      <c r="B273" s="6" t="s">
        <v>189</v>
      </c>
      <c r="C273" s="10">
        <v>75009</v>
      </c>
      <c r="D273" s="6" t="s">
        <v>644</v>
      </c>
      <c r="E273" s="6" t="s">
        <v>710</v>
      </c>
      <c r="F273" s="1"/>
      <c r="G273" s="1"/>
      <c r="H273" s="1"/>
      <c r="I273" s="1"/>
      <c r="J273" s="1" t="str">
        <f t="shared" si="4"/>
        <v xml:space="preserve">   </v>
      </c>
    </row>
    <row r="274" spans="1:10" hidden="1" x14ac:dyDescent="0.25">
      <c r="A274" s="6" t="s">
        <v>106</v>
      </c>
      <c r="B274" s="6" t="s">
        <v>107</v>
      </c>
      <c r="C274" s="10">
        <v>75018</v>
      </c>
      <c r="D274" s="6" t="s">
        <v>644</v>
      </c>
      <c r="E274" s="6" t="s">
        <v>710</v>
      </c>
      <c r="F274" s="1"/>
      <c r="G274" s="1"/>
      <c r="H274" s="1"/>
      <c r="I274" s="1"/>
      <c r="J274" s="1" t="str">
        <f t="shared" si="4"/>
        <v xml:space="preserve">   </v>
      </c>
    </row>
    <row r="275" spans="1:10" hidden="1" x14ac:dyDescent="0.25">
      <c r="A275" s="6" t="s">
        <v>194</v>
      </c>
      <c r="B275" s="6" t="s">
        <v>195</v>
      </c>
      <c r="C275" s="10">
        <v>75116</v>
      </c>
      <c r="D275" s="6" t="s">
        <v>644</v>
      </c>
      <c r="E275" s="6" t="s">
        <v>711</v>
      </c>
      <c r="F275" s="1"/>
      <c r="G275" s="1"/>
      <c r="H275" s="1"/>
      <c r="I275" s="1"/>
      <c r="J275" s="1" t="str">
        <f t="shared" si="4"/>
        <v xml:space="preserve">   </v>
      </c>
    </row>
    <row r="276" spans="1:10" hidden="1" x14ac:dyDescent="0.25">
      <c r="A276" s="6" t="s">
        <v>66</v>
      </c>
      <c r="B276" s="6" t="s">
        <v>67</v>
      </c>
      <c r="C276" s="10">
        <v>75015</v>
      </c>
      <c r="D276" s="6" t="s">
        <v>644</v>
      </c>
      <c r="E276" s="6" t="s">
        <v>711</v>
      </c>
      <c r="F276" s="1"/>
      <c r="G276" s="1"/>
      <c r="H276" s="1"/>
      <c r="I276" s="1"/>
      <c r="J276" s="1" t="str">
        <f t="shared" si="4"/>
        <v xml:space="preserve">   </v>
      </c>
    </row>
    <row r="277" spans="1:10" hidden="1" x14ac:dyDescent="0.25">
      <c r="A277" s="6" t="s">
        <v>190</v>
      </c>
      <c r="B277" s="6" t="s">
        <v>191</v>
      </c>
      <c r="C277" s="10">
        <v>75015</v>
      </c>
      <c r="D277" s="6" t="s">
        <v>644</v>
      </c>
      <c r="E277" s="6" t="s">
        <v>711</v>
      </c>
      <c r="F277" s="1"/>
      <c r="G277" s="1"/>
      <c r="H277" s="1"/>
      <c r="I277" s="1"/>
      <c r="J277" s="1" t="str">
        <f t="shared" si="4"/>
        <v xml:space="preserve">   </v>
      </c>
    </row>
    <row r="278" spans="1:10" hidden="1" x14ac:dyDescent="0.25">
      <c r="A278" s="6" t="s">
        <v>566</v>
      </c>
      <c r="B278" s="6" t="s">
        <v>567</v>
      </c>
      <c r="C278" s="10">
        <v>93380</v>
      </c>
      <c r="D278" s="6" t="s">
        <v>566</v>
      </c>
      <c r="E278" s="6" t="s">
        <v>694</v>
      </c>
      <c r="F278" s="1"/>
      <c r="G278" s="1"/>
      <c r="H278" s="1"/>
      <c r="I278" s="1"/>
      <c r="J278" s="1" t="str">
        <f t="shared" si="4"/>
        <v xml:space="preserve">   </v>
      </c>
    </row>
    <row r="279" spans="1:10" hidden="1" x14ac:dyDescent="0.25">
      <c r="A279" s="6" t="s">
        <v>496</v>
      </c>
      <c r="B279" s="6" t="s">
        <v>497</v>
      </c>
      <c r="C279" s="10">
        <v>77340</v>
      </c>
      <c r="D279" s="6" t="s">
        <v>496</v>
      </c>
      <c r="E279" s="6" t="s">
        <v>693</v>
      </c>
      <c r="F279" s="1"/>
      <c r="G279" s="1"/>
      <c r="H279" s="1"/>
      <c r="I279" s="1"/>
      <c r="J279" s="1" t="str">
        <f t="shared" si="4"/>
        <v xml:space="preserve">   </v>
      </c>
    </row>
    <row r="280" spans="1:10" hidden="1" x14ac:dyDescent="0.25">
      <c r="A280" s="6" t="s">
        <v>498</v>
      </c>
      <c r="B280" s="6" t="s">
        <v>499</v>
      </c>
      <c r="C280" s="10">
        <v>77160</v>
      </c>
      <c r="D280" s="6" t="s">
        <v>498</v>
      </c>
      <c r="E280" s="6" t="s">
        <v>693</v>
      </c>
      <c r="F280" s="1"/>
      <c r="G280" s="1"/>
      <c r="H280" s="1"/>
      <c r="I280" s="1"/>
      <c r="J280" s="1" t="str">
        <f t="shared" si="4"/>
        <v xml:space="preserve">   </v>
      </c>
    </row>
    <row r="281" spans="1:10" hidden="1" x14ac:dyDescent="0.25">
      <c r="A281" s="6" t="s">
        <v>500</v>
      </c>
      <c r="B281" s="6" t="s">
        <v>501</v>
      </c>
      <c r="C281" s="10">
        <v>77680</v>
      </c>
      <c r="D281" s="6" t="s">
        <v>500</v>
      </c>
      <c r="E281" s="6" t="s">
        <v>693</v>
      </c>
      <c r="F281" s="1"/>
      <c r="G281" s="1"/>
      <c r="H281" s="1"/>
      <c r="I281" s="1"/>
      <c r="J281" s="1" t="str">
        <f t="shared" si="4"/>
        <v xml:space="preserve">   </v>
      </c>
    </row>
    <row r="282" spans="1:10" hidden="1" x14ac:dyDescent="0.25">
      <c r="A282" s="6" t="s">
        <v>570</v>
      </c>
      <c r="B282" s="6" t="s">
        <v>571</v>
      </c>
      <c r="C282" s="10">
        <v>93230</v>
      </c>
      <c r="D282" s="6" t="s">
        <v>570</v>
      </c>
      <c r="E282" s="6" t="s">
        <v>694</v>
      </c>
      <c r="F282" s="1"/>
      <c r="G282" s="1"/>
      <c r="H282" s="1"/>
      <c r="I282" s="1"/>
      <c r="J282" s="1" t="str">
        <f t="shared" si="4"/>
        <v xml:space="preserve">   </v>
      </c>
    </row>
    <row r="283" spans="1:10" hidden="1" x14ac:dyDescent="0.25">
      <c r="A283" s="6" t="s">
        <v>626</v>
      </c>
      <c r="B283" s="6" t="s">
        <v>627</v>
      </c>
      <c r="C283" s="10">
        <v>93110</v>
      </c>
      <c r="D283" s="6" t="s">
        <v>686</v>
      </c>
      <c r="E283" s="6" t="s">
        <v>694</v>
      </c>
      <c r="F283" s="1"/>
      <c r="G283" s="1"/>
      <c r="H283" s="1"/>
      <c r="I283" s="1"/>
      <c r="J283" s="1" t="str">
        <f t="shared" si="4"/>
        <v xml:space="preserve">   </v>
      </c>
    </row>
    <row r="284" spans="1:10" hidden="1" x14ac:dyDescent="0.25">
      <c r="A284" s="6" t="s">
        <v>572</v>
      </c>
      <c r="B284" s="6" t="s">
        <v>573</v>
      </c>
      <c r="C284" s="10">
        <v>93110</v>
      </c>
      <c r="D284" s="6" t="s">
        <v>686</v>
      </c>
      <c r="E284" s="6" t="s">
        <v>694</v>
      </c>
      <c r="F284" s="1"/>
      <c r="G284" s="1"/>
      <c r="H284" s="1"/>
      <c r="I284" s="1"/>
      <c r="J284" s="1" t="str">
        <f t="shared" si="4"/>
        <v xml:space="preserve">   </v>
      </c>
    </row>
    <row r="285" spans="1:10" hidden="1" x14ac:dyDescent="0.25">
      <c r="A285" s="6" t="s">
        <v>632</v>
      </c>
      <c r="B285" s="6" t="s">
        <v>633</v>
      </c>
      <c r="C285" s="10">
        <v>93200</v>
      </c>
      <c r="D285" s="6" t="s">
        <v>687</v>
      </c>
      <c r="E285" s="6" t="s">
        <v>694</v>
      </c>
      <c r="F285" s="1"/>
      <c r="G285" s="1"/>
      <c r="H285" s="1"/>
      <c r="I285" s="1"/>
      <c r="J285" s="1" t="str">
        <f t="shared" si="4"/>
        <v xml:space="preserve">   </v>
      </c>
    </row>
    <row r="286" spans="1:10" hidden="1" x14ac:dyDescent="0.25">
      <c r="A286" s="6" t="s">
        <v>574</v>
      </c>
      <c r="B286" s="6" t="s">
        <v>575</v>
      </c>
      <c r="C286" s="10">
        <v>93200</v>
      </c>
      <c r="D286" s="6" t="s">
        <v>687</v>
      </c>
      <c r="E286" s="6" t="s">
        <v>694</v>
      </c>
      <c r="F286" s="1"/>
      <c r="G286" s="1"/>
      <c r="H286" s="1"/>
      <c r="I286" s="1"/>
      <c r="J286" s="1" t="str">
        <f t="shared" si="4"/>
        <v xml:space="preserve">   </v>
      </c>
    </row>
    <row r="287" spans="1:10" hidden="1" x14ac:dyDescent="0.25">
      <c r="A287" s="6" t="s">
        <v>636</v>
      </c>
      <c r="B287" s="6" t="s">
        <v>637</v>
      </c>
      <c r="C287" s="10">
        <v>93200</v>
      </c>
      <c r="D287" s="6" t="s">
        <v>687</v>
      </c>
      <c r="E287" s="6" t="s">
        <v>694</v>
      </c>
      <c r="F287" s="1"/>
      <c r="G287" s="1"/>
      <c r="H287" s="1"/>
      <c r="I287" s="1"/>
      <c r="J287" s="1" t="str">
        <f t="shared" si="4"/>
        <v xml:space="preserve">   </v>
      </c>
    </row>
    <row r="288" spans="1:10" hidden="1" x14ac:dyDescent="0.25">
      <c r="A288" s="6" t="s">
        <v>502</v>
      </c>
      <c r="B288" s="6" t="s">
        <v>503</v>
      </c>
      <c r="C288" s="10">
        <v>77310</v>
      </c>
      <c r="D288" s="6" t="s">
        <v>666</v>
      </c>
      <c r="E288" s="6" t="s">
        <v>693</v>
      </c>
      <c r="F288" s="1"/>
      <c r="G288" s="1"/>
      <c r="H288" s="1"/>
      <c r="I288" s="1"/>
      <c r="J288" s="1" t="str">
        <f t="shared" si="4"/>
        <v xml:space="preserve">   </v>
      </c>
    </row>
    <row r="289" spans="1:10" hidden="1" x14ac:dyDescent="0.25">
      <c r="A289" s="6" t="s">
        <v>398</v>
      </c>
      <c r="B289" s="6" t="s">
        <v>399</v>
      </c>
      <c r="C289" s="10">
        <v>94160</v>
      </c>
      <c r="D289" s="6" t="s">
        <v>653</v>
      </c>
      <c r="E289" s="6" t="s">
        <v>692</v>
      </c>
      <c r="F289" s="1"/>
      <c r="G289" s="1"/>
      <c r="H289" s="1"/>
      <c r="I289" s="1"/>
      <c r="J289" s="1" t="str">
        <f t="shared" si="4"/>
        <v xml:space="preserve">   </v>
      </c>
    </row>
    <row r="290" spans="1:10" hidden="1" x14ac:dyDescent="0.25">
      <c r="A290" s="6" t="s">
        <v>432</v>
      </c>
      <c r="B290" s="6" t="s">
        <v>433</v>
      </c>
      <c r="C290" s="10">
        <v>94100</v>
      </c>
      <c r="D290" s="6" t="s">
        <v>654</v>
      </c>
      <c r="E290" s="6" t="s">
        <v>692</v>
      </c>
      <c r="F290" s="1"/>
      <c r="G290" s="1"/>
      <c r="H290" s="1"/>
      <c r="I290" s="1"/>
      <c r="J290" s="1" t="str">
        <f t="shared" si="4"/>
        <v xml:space="preserve">   </v>
      </c>
    </row>
    <row r="291" spans="1:10" hidden="1" x14ac:dyDescent="0.25">
      <c r="A291" s="6" t="s">
        <v>400</v>
      </c>
      <c r="B291" s="6" t="s">
        <v>401</v>
      </c>
      <c r="C291" s="10">
        <v>94100</v>
      </c>
      <c r="D291" s="6" t="s">
        <v>654</v>
      </c>
      <c r="E291" s="6" t="s">
        <v>692</v>
      </c>
      <c r="F291" s="1"/>
      <c r="G291" s="1"/>
      <c r="H291" s="1"/>
      <c r="I291" s="1"/>
      <c r="J291" s="1" t="str">
        <f t="shared" si="4"/>
        <v xml:space="preserve">   </v>
      </c>
    </row>
    <row r="292" spans="1:10" hidden="1" x14ac:dyDescent="0.25">
      <c r="A292" s="6" t="s">
        <v>624</v>
      </c>
      <c r="B292" s="6" t="s">
        <v>625</v>
      </c>
      <c r="C292" s="10">
        <v>93400</v>
      </c>
      <c r="D292" s="6" t="s">
        <v>688</v>
      </c>
      <c r="E292" s="6" t="s">
        <v>694</v>
      </c>
      <c r="F292" s="1"/>
      <c r="G292" s="1"/>
      <c r="H292" s="1"/>
      <c r="I292" s="1"/>
      <c r="J292" s="1" t="str">
        <f t="shared" si="4"/>
        <v xml:space="preserve">   </v>
      </c>
    </row>
    <row r="293" spans="1:10" hidden="1" x14ac:dyDescent="0.25">
      <c r="A293" s="6" t="s">
        <v>576</v>
      </c>
      <c r="B293" s="6" t="s">
        <v>577</v>
      </c>
      <c r="C293" s="10">
        <v>93400</v>
      </c>
      <c r="D293" s="6" t="s">
        <v>688</v>
      </c>
      <c r="E293" s="6" t="s">
        <v>694</v>
      </c>
      <c r="F293" s="1"/>
      <c r="G293" s="1"/>
      <c r="H293" s="1"/>
      <c r="I293" s="1"/>
      <c r="J293" s="1" t="str">
        <f t="shared" si="4"/>
        <v xml:space="preserve">   </v>
      </c>
    </row>
    <row r="294" spans="1:10" hidden="1" x14ac:dyDescent="0.25">
      <c r="A294" s="6" t="s">
        <v>516</v>
      </c>
      <c r="B294" s="6" t="s">
        <v>517</v>
      </c>
      <c r="C294" s="10">
        <v>77176</v>
      </c>
      <c r="D294" s="6" t="s">
        <v>516</v>
      </c>
      <c r="E294" s="6" t="s">
        <v>693</v>
      </c>
      <c r="F294" s="1"/>
      <c r="G294" s="1"/>
      <c r="H294" s="1"/>
      <c r="I294" s="1"/>
      <c r="J294" s="1" t="str">
        <f t="shared" si="4"/>
        <v xml:space="preserve">   </v>
      </c>
    </row>
    <row r="295" spans="1:10" hidden="1" x14ac:dyDescent="0.25">
      <c r="A295" s="6" t="s">
        <v>578</v>
      </c>
      <c r="B295" s="6" t="s">
        <v>579</v>
      </c>
      <c r="C295" s="10">
        <v>93270</v>
      </c>
      <c r="D295" s="6" t="s">
        <v>683</v>
      </c>
      <c r="E295" s="6" t="s">
        <v>694</v>
      </c>
      <c r="F295" s="1"/>
      <c r="G295" s="1"/>
      <c r="H295" s="1"/>
      <c r="I295" s="1"/>
      <c r="J295" s="1" t="str">
        <f t="shared" si="4"/>
        <v xml:space="preserve">   </v>
      </c>
    </row>
    <row r="296" spans="1:10" hidden="1" x14ac:dyDescent="0.25">
      <c r="A296" s="6" t="s">
        <v>560</v>
      </c>
      <c r="B296" s="6" t="s">
        <v>561</v>
      </c>
      <c r="C296" s="10">
        <v>93270</v>
      </c>
      <c r="D296" s="6" t="s">
        <v>683</v>
      </c>
      <c r="E296" s="6" t="s">
        <v>694</v>
      </c>
      <c r="F296" s="1"/>
      <c r="G296" s="1"/>
      <c r="H296" s="1"/>
      <c r="I296" s="1"/>
      <c r="J296" s="1" t="str">
        <f t="shared" si="4"/>
        <v xml:space="preserve">   </v>
      </c>
    </row>
    <row r="297" spans="1:10" hidden="1" x14ac:dyDescent="0.25">
      <c r="A297" s="6" t="s">
        <v>723</v>
      </c>
      <c r="B297" s="6" t="s">
        <v>724</v>
      </c>
      <c r="C297" s="10">
        <v>94100</v>
      </c>
      <c r="D297" s="6" t="s">
        <v>725</v>
      </c>
      <c r="E297" s="6"/>
      <c r="F297" s="1"/>
      <c r="G297" s="1"/>
      <c r="H297" s="1"/>
      <c r="I297" s="1"/>
      <c r="J297" s="1" t="str">
        <f t="shared" si="4"/>
        <v xml:space="preserve">   </v>
      </c>
    </row>
    <row r="298" spans="1:10" hidden="1" x14ac:dyDescent="0.25">
      <c r="A298" s="6" t="s">
        <v>604</v>
      </c>
      <c r="B298" s="6" t="s">
        <v>605</v>
      </c>
      <c r="C298" s="10">
        <v>93210</v>
      </c>
      <c r="D298" s="6" t="s">
        <v>690</v>
      </c>
      <c r="E298" s="6" t="s">
        <v>694</v>
      </c>
      <c r="F298" s="1"/>
      <c r="G298" s="1"/>
      <c r="H298" s="1"/>
      <c r="I298" s="1"/>
      <c r="J298" s="1" t="str">
        <f t="shared" si="4"/>
        <v xml:space="preserve">   </v>
      </c>
    </row>
    <row r="299" spans="1:10" hidden="1" x14ac:dyDescent="0.25">
      <c r="A299" s="6" t="s">
        <v>630</v>
      </c>
      <c r="B299" s="6" t="s">
        <v>631</v>
      </c>
      <c r="C299" s="10">
        <v>93240</v>
      </c>
      <c r="D299" s="6" t="s">
        <v>689</v>
      </c>
      <c r="E299" s="6" t="s">
        <v>694</v>
      </c>
      <c r="F299" s="1"/>
      <c r="G299" s="1"/>
      <c r="H299" s="1"/>
      <c r="I299" s="1"/>
      <c r="J299" s="1" t="str">
        <f t="shared" si="4"/>
        <v xml:space="preserve">   </v>
      </c>
    </row>
    <row r="300" spans="1:10" hidden="1" x14ac:dyDescent="0.25">
      <c r="A300" s="6" t="s">
        <v>580</v>
      </c>
      <c r="B300" s="6" t="s">
        <v>581</v>
      </c>
      <c r="C300" s="10">
        <v>93240</v>
      </c>
      <c r="D300" s="6" t="s">
        <v>689</v>
      </c>
      <c r="E300" s="6" t="s">
        <v>694</v>
      </c>
      <c r="F300" s="1"/>
      <c r="G300" s="1"/>
      <c r="H300" s="1"/>
      <c r="I300" s="1"/>
      <c r="J300" s="1" t="str">
        <f t="shared" si="4"/>
        <v xml:space="preserve">   </v>
      </c>
    </row>
    <row r="301" spans="1:10" hidden="1" x14ac:dyDescent="0.25">
      <c r="A301" s="6" t="s">
        <v>402</v>
      </c>
      <c r="B301" s="6" t="s">
        <v>403</v>
      </c>
      <c r="C301" s="10">
        <v>94370</v>
      </c>
      <c r="D301" s="6" t="s">
        <v>402</v>
      </c>
      <c r="E301" s="6" t="s">
        <v>692</v>
      </c>
      <c r="F301" s="1"/>
      <c r="G301" s="1"/>
      <c r="H301" s="1"/>
      <c r="I301" s="1"/>
      <c r="J301" s="1" t="str">
        <f t="shared" si="4"/>
        <v xml:space="preserve">   </v>
      </c>
    </row>
    <row r="302" spans="1:10" hidden="1" x14ac:dyDescent="0.25">
      <c r="A302" s="6" t="s">
        <v>404</v>
      </c>
      <c r="B302" s="6" t="s">
        <v>405</v>
      </c>
      <c r="C302" s="10">
        <v>94320</v>
      </c>
      <c r="D302" s="6" t="s">
        <v>404</v>
      </c>
      <c r="E302" s="6" t="s">
        <v>692</v>
      </c>
      <c r="F302" s="1"/>
      <c r="G302" s="1"/>
      <c r="H302" s="1"/>
      <c r="I302" s="1"/>
      <c r="J302" s="1" t="str">
        <f t="shared" si="4"/>
        <v xml:space="preserve">   </v>
      </c>
    </row>
    <row r="303" spans="1:10" hidden="1" x14ac:dyDescent="0.25">
      <c r="A303" s="6" t="s">
        <v>504</v>
      </c>
      <c r="B303" s="6" t="s">
        <v>505</v>
      </c>
      <c r="C303" s="10">
        <v>77200</v>
      </c>
      <c r="D303" s="6" t="s">
        <v>504</v>
      </c>
      <c r="E303" s="6" t="s">
        <v>693</v>
      </c>
      <c r="F303" s="1"/>
      <c r="G303" s="1"/>
      <c r="H303" s="1"/>
      <c r="I303" s="1"/>
      <c r="J303" s="1" t="str">
        <f t="shared" si="4"/>
        <v xml:space="preserve">   </v>
      </c>
    </row>
    <row r="304" spans="1:10" hidden="1" x14ac:dyDescent="0.25">
      <c r="A304" s="6" t="s">
        <v>506</v>
      </c>
      <c r="B304" s="6" t="s">
        <v>507</v>
      </c>
      <c r="C304" s="10">
        <v>77220</v>
      </c>
      <c r="D304" s="6" t="s">
        <v>506</v>
      </c>
      <c r="E304" s="6" t="s">
        <v>693</v>
      </c>
      <c r="F304" s="1"/>
      <c r="G304" s="1"/>
      <c r="H304" s="1"/>
      <c r="I304" s="1"/>
      <c r="J304" s="1" t="str">
        <f t="shared" si="4"/>
        <v xml:space="preserve">   </v>
      </c>
    </row>
    <row r="305" spans="1:10" hidden="1" x14ac:dyDescent="0.25">
      <c r="A305" s="6" t="s">
        <v>582</v>
      </c>
      <c r="B305" s="6" t="s">
        <v>583</v>
      </c>
      <c r="C305" s="10">
        <v>93290</v>
      </c>
      <c r="D305" s="6" t="s">
        <v>582</v>
      </c>
      <c r="E305" s="6" t="s">
        <v>694</v>
      </c>
      <c r="F305" s="1"/>
      <c r="G305" s="1"/>
      <c r="H305" s="1"/>
      <c r="I305" s="1"/>
      <c r="J305" s="1" t="str">
        <f t="shared" si="4"/>
        <v xml:space="preserve">   </v>
      </c>
    </row>
    <row r="306" spans="1:10" hidden="1" x14ac:dyDescent="0.25">
      <c r="A306" s="6" t="s">
        <v>388</v>
      </c>
      <c r="B306" s="6" t="s">
        <v>389</v>
      </c>
      <c r="C306" s="10">
        <v>94120</v>
      </c>
      <c r="D306" s="6" t="s">
        <v>649</v>
      </c>
      <c r="E306" s="6" t="s">
        <v>692</v>
      </c>
      <c r="F306" s="1"/>
      <c r="G306" s="1"/>
      <c r="H306" s="1"/>
      <c r="I306" s="1"/>
      <c r="J306" s="1" t="str">
        <f t="shared" si="4"/>
        <v xml:space="preserve">   </v>
      </c>
    </row>
    <row r="307" spans="1:10" hidden="1" x14ac:dyDescent="0.25">
      <c r="A307" s="6" t="s">
        <v>406</v>
      </c>
      <c r="B307" s="6" t="s">
        <v>407</v>
      </c>
      <c r="C307" s="10">
        <v>94460</v>
      </c>
      <c r="D307" s="6" t="s">
        <v>406</v>
      </c>
      <c r="E307" s="6" t="s">
        <v>692</v>
      </c>
      <c r="F307" s="1"/>
      <c r="G307" s="1"/>
      <c r="H307" s="1"/>
      <c r="I307" s="1"/>
      <c r="J307" s="1" t="str">
        <f t="shared" si="4"/>
        <v xml:space="preserve">   </v>
      </c>
    </row>
    <row r="308" spans="1:10" hidden="1" x14ac:dyDescent="0.25">
      <c r="A308" s="6" t="s">
        <v>408</v>
      </c>
      <c r="B308" s="6" t="s">
        <v>409</v>
      </c>
      <c r="C308" s="10">
        <v>94800</v>
      </c>
      <c r="D308" s="6" t="s">
        <v>655</v>
      </c>
      <c r="E308" s="6" t="s">
        <v>692</v>
      </c>
      <c r="F308" s="1"/>
      <c r="G308" s="1"/>
      <c r="H308" s="1"/>
      <c r="I308" s="1"/>
      <c r="J308" s="1" t="str">
        <f t="shared" si="4"/>
        <v xml:space="preserve">   </v>
      </c>
    </row>
    <row r="309" spans="1:10" hidden="1" x14ac:dyDescent="0.25">
      <c r="A309" s="6" t="s">
        <v>584</v>
      </c>
      <c r="B309" s="6" t="s">
        <v>585</v>
      </c>
      <c r="C309" s="10">
        <v>93250</v>
      </c>
      <c r="D309" s="6" t="s">
        <v>584</v>
      </c>
      <c r="E309" s="6" t="s">
        <v>694</v>
      </c>
      <c r="F309" s="1"/>
      <c r="G309" s="1"/>
      <c r="H309" s="1"/>
      <c r="I309" s="1"/>
      <c r="J309" s="1" t="str">
        <f t="shared" si="4"/>
        <v xml:space="preserve">   </v>
      </c>
    </row>
    <row r="310" spans="1:10" hidden="1" x14ac:dyDescent="0.25">
      <c r="A310" s="6" t="s">
        <v>410</v>
      </c>
      <c r="B310" s="6" t="s">
        <v>411</v>
      </c>
      <c r="C310" s="10">
        <v>94290</v>
      </c>
      <c r="D310" s="6" t="s">
        <v>410</v>
      </c>
      <c r="E310" s="6" t="s">
        <v>692</v>
      </c>
      <c r="F310" s="1"/>
      <c r="G310" s="1"/>
      <c r="H310" s="1"/>
      <c r="I310" s="1"/>
      <c r="J310" s="1" t="str">
        <f t="shared" si="4"/>
        <v xml:space="preserve">   </v>
      </c>
    </row>
    <row r="311" spans="1:10" hidden="1" x14ac:dyDescent="0.25">
      <c r="A311" s="6" t="s">
        <v>412</v>
      </c>
      <c r="B311" s="6" t="s">
        <v>413</v>
      </c>
      <c r="C311" s="10">
        <v>94190</v>
      </c>
      <c r="D311" s="6" t="s">
        <v>656</v>
      </c>
      <c r="E311" s="6" t="s">
        <v>692</v>
      </c>
      <c r="F311" s="1"/>
      <c r="G311" s="1"/>
      <c r="H311" s="1"/>
      <c r="I311" s="1"/>
      <c r="J311" s="1" t="str">
        <f t="shared" si="4"/>
        <v xml:space="preserve">   </v>
      </c>
    </row>
    <row r="312" spans="1:10" hidden="1" x14ac:dyDescent="0.25">
      <c r="A312" s="6" t="s">
        <v>508</v>
      </c>
      <c r="B312" s="6" t="s">
        <v>509</v>
      </c>
      <c r="C312" s="10">
        <v>77270</v>
      </c>
      <c r="D312" s="6" t="s">
        <v>508</v>
      </c>
      <c r="E312" s="6" t="s">
        <v>693</v>
      </c>
      <c r="F312" s="1"/>
      <c r="G312" s="1"/>
      <c r="H312" s="1"/>
      <c r="I312" s="1"/>
      <c r="J312" s="1" t="str">
        <f t="shared" si="4"/>
        <v xml:space="preserve">   </v>
      </c>
    </row>
    <row r="313" spans="1:10" hidden="1" x14ac:dyDescent="0.25">
      <c r="A313" s="6" t="s">
        <v>586</v>
      </c>
      <c r="B313" s="6" t="s">
        <v>587</v>
      </c>
      <c r="C313" s="10">
        <v>93420</v>
      </c>
      <c r="D313" s="6" t="s">
        <v>586</v>
      </c>
      <c r="E313" s="6" t="s">
        <v>694</v>
      </c>
      <c r="F313" s="1"/>
      <c r="G313" s="1"/>
      <c r="H313" s="1"/>
      <c r="I313" s="1"/>
      <c r="J313" s="1" t="str">
        <f t="shared" si="4"/>
        <v xml:space="preserve">   </v>
      </c>
    </row>
    <row r="314" spans="1:10" hidden="1" x14ac:dyDescent="0.25">
      <c r="A314" s="6" t="s">
        <v>588</v>
      </c>
      <c r="B314" s="6" t="s">
        <v>589</v>
      </c>
      <c r="C314" s="10">
        <v>93430</v>
      </c>
      <c r="D314" s="6" t="s">
        <v>588</v>
      </c>
      <c r="E314" s="6" t="s">
        <v>694</v>
      </c>
      <c r="F314" s="1"/>
      <c r="G314" s="1"/>
      <c r="H314" s="1"/>
      <c r="I314" s="1"/>
      <c r="J314" s="1" t="str">
        <f t="shared" si="4"/>
        <v xml:space="preserve">   </v>
      </c>
    </row>
    <row r="315" spans="1:10" hidden="1" x14ac:dyDescent="0.25">
      <c r="A315" s="8" t="s">
        <v>442</v>
      </c>
      <c r="B315" s="6" t="s">
        <v>443</v>
      </c>
      <c r="C315" s="10">
        <v>94300</v>
      </c>
      <c r="D315" s="6" t="s">
        <v>657</v>
      </c>
      <c r="E315" s="6" t="s">
        <v>692</v>
      </c>
      <c r="F315" s="1"/>
      <c r="G315" s="1"/>
      <c r="H315" s="1"/>
      <c r="I315" s="1"/>
      <c r="J315" s="1" t="str">
        <f t="shared" si="4"/>
        <v xml:space="preserve">   </v>
      </c>
    </row>
    <row r="316" spans="1:10" hidden="1" x14ac:dyDescent="0.25">
      <c r="A316" s="6" t="s">
        <v>436</v>
      </c>
      <c r="B316" s="6" t="s">
        <v>437</v>
      </c>
      <c r="C316" s="10">
        <v>94300</v>
      </c>
      <c r="D316" s="6" t="s">
        <v>657</v>
      </c>
      <c r="E316" s="6" t="s">
        <v>692</v>
      </c>
      <c r="F316" s="1"/>
      <c r="G316" s="1"/>
      <c r="H316" s="1"/>
      <c r="I316" s="1"/>
      <c r="J316" s="1" t="str">
        <f t="shared" si="4"/>
        <v xml:space="preserve">   </v>
      </c>
    </row>
    <row r="317" spans="1:10" hidden="1" x14ac:dyDescent="0.25">
      <c r="A317" s="6" t="s">
        <v>414</v>
      </c>
      <c r="B317" s="6" t="s">
        <v>415</v>
      </c>
      <c r="C317" s="10">
        <v>94300</v>
      </c>
      <c r="D317" s="6" t="s">
        <v>657</v>
      </c>
      <c r="E317" s="6" t="s">
        <v>692</v>
      </c>
      <c r="F317" s="1"/>
      <c r="G317" s="1"/>
      <c r="H317" s="1"/>
      <c r="I317" s="1"/>
      <c r="J317" s="1" t="str">
        <f t="shared" si="4"/>
        <v xml:space="preserve">   </v>
      </c>
    </row>
    <row r="318" spans="1:10" hidden="1" x14ac:dyDescent="0.25">
      <c r="A318" s="6" t="s">
        <v>452</v>
      </c>
      <c r="B318" s="6" t="s">
        <v>453</v>
      </c>
      <c r="C318" s="10">
        <v>94400</v>
      </c>
      <c r="D318" s="6" t="s">
        <v>658</v>
      </c>
      <c r="E318" s="6" t="s">
        <v>692</v>
      </c>
      <c r="F318" s="1"/>
      <c r="G318" s="1"/>
      <c r="H318" s="1"/>
      <c r="I318" s="1"/>
      <c r="J318" s="1" t="str">
        <f t="shared" si="4"/>
        <v xml:space="preserve">   </v>
      </c>
    </row>
    <row r="319" spans="1:10" hidden="1" x14ac:dyDescent="0.25">
      <c r="A319" s="6" t="s">
        <v>430</v>
      </c>
      <c r="B319" s="6" t="s">
        <v>431</v>
      </c>
      <c r="C319" s="10">
        <v>94400</v>
      </c>
      <c r="D319" s="6" t="s">
        <v>658</v>
      </c>
      <c r="E319" s="6" t="s">
        <v>692</v>
      </c>
      <c r="F319" s="1"/>
      <c r="G319" s="1"/>
      <c r="H319" s="1"/>
      <c r="I319" s="1"/>
      <c r="J319" s="1" t="str">
        <f t="shared" si="4"/>
        <v xml:space="preserve">   </v>
      </c>
    </row>
    <row r="320" spans="1:10" hidden="1" x14ac:dyDescent="0.25">
      <c r="A320" s="6" t="s">
        <v>416</v>
      </c>
      <c r="B320" s="6" t="s">
        <v>417</v>
      </c>
      <c r="C320" s="10">
        <v>94400</v>
      </c>
      <c r="D320" s="6" t="s">
        <v>658</v>
      </c>
      <c r="E320" s="6" t="s">
        <v>692</v>
      </c>
      <c r="F320" s="1"/>
      <c r="G320" s="1"/>
      <c r="H320" s="1"/>
      <c r="I320" s="1"/>
      <c r="J320" s="1" t="str">
        <f t="shared" si="4"/>
        <v xml:space="preserve">   </v>
      </c>
    </row>
  </sheetData>
  <autoFilter ref="A1:I320">
    <filterColumn colId="2">
      <filters>
        <filter val="94470"/>
      </filters>
    </filterColumn>
  </autoFilter>
  <sortState ref="A2:E318">
    <sortCondition ref="A2:A31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66"/>
  <sheetViews>
    <sheetView workbookViewId="0">
      <selection activeCell="H8" sqref="H8"/>
    </sheetView>
  </sheetViews>
  <sheetFormatPr baseColWidth="10" defaultRowHeight="15" x14ac:dyDescent="0.25"/>
  <cols>
    <col min="6" max="6" width="27.140625" bestFit="1" customWidth="1"/>
  </cols>
  <sheetData>
    <row r="1" spans="1:13" x14ac:dyDescent="0.25">
      <c r="A1" s="24" t="s">
        <v>1</v>
      </c>
      <c r="B1" s="24" t="s">
        <v>713</v>
      </c>
      <c r="C1" s="24" t="s">
        <v>714</v>
      </c>
      <c r="D1" s="24" t="s">
        <v>715</v>
      </c>
      <c r="E1" s="24" t="s">
        <v>717</v>
      </c>
      <c r="F1" s="24" t="s">
        <v>716</v>
      </c>
      <c r="H1" s="24" t="s">
        <v>788</v>
      </c>
      <c r="J1" s="32" t="s">
        <v>731</v>
      </c>
      <c r="K1" s="24" t="s">
        <v>732</v>
      </c>
      <c r="M1" s="24" t="s">
        <v>746</v>
      </c>
    </row>
    <row r="2" spans="1:13" x14ac:dyDescent="0.25">
      <c r="A2" s="5">
        <v>43101</v>
      </c>
      <c r="B2">
        <f>DAY(A2)</f>
        <v>1</v>
      </c>
      <c r="C2">
        <f>MONTH(A2)</f>
        <v>1</v>
      </c>
      <c r="D2">
        <f>YEAR(A2)</f>
        <v>2018</v>
      </c>
      <c r="E2" t="str">
        <f>D2&amp;"-"&amp;TEXT(A2-DATE(YEAR(A2),1,1)+1,"000")</f>
        <v>2018-001</v>
      </c>
      <c r="F2" t="str">
        <f t="shared" ref="F2:F65" si="0">TEXT(A2,"jjjj jj mmmm aaaa")</f>
        <v>lundi 01 janvier 2018</v>
      </c>
      <c r="H2" s="100">
        <v>43101</v>
      </c>
      <c r="J2" s="33" t="s">
        <v>753</v>
      </c>
      <c r="K2" s="1" t="s">
        <v>756</v>
      </c>
      <c r="M2" s="1" t="s">
        <v>747</v>
      </c>
    </row>
    <row r="3" spans="1:13" x14ac:dyDescent="0.25">
      <c r="A3" s="5">
        <v>43102</v>
      </c>
      <c r="B3">
        <f t="shared" ref="B3:B66" si="1">DAY(A3)</f>
        <v>2</v>
      </c>
      <c r="C3">
        <f t="shared" ref="C3:C5" si="2">MONTH(A3)</f>
        <v>1</v>
      </c>
      <c r="D3">
        <f t="shared" ref="D3:D5" si="3">YEAR(A3)</f>
        <v>2018</v>
      </c>
      <c r="E3" t="str">
        <f t="shared" ref="E3:E66" si="4">D3&amp;"-"&amp;TEXT(A3-DATE(YEAR(A3),1,1)+1,"000")</f>
        <v>2018-002</v>
      </c>
      <c r="F3" t="str">
        <f t="shared" si="0"/>
        <v>mardi 02 janvier 2018</v>
      </c>
      <c r="H3" s="100">
        <v>43132</v>
      </c>
      <c r="J3" s="33" t="s">
        <v>754</v>
      </c>
      <c r="K3" s="1" t="s">
        <v>757</v>
      </c>
      <c r="M3" s="1" t="s">
        <v>748</v>
      </c>
    </row>
    <row r="4" spans="1:13" x14ac:dyDescent="0.25">
      <c r="A4" s="5">
        <v>43103</v>
      </c>
      <c r="B4">
        <f t="shared" si="1"/>
        <v>3</v>
      </c>
      <c r="C4">
        <f t="shared" si="2"/>
        <v>1</v>
      </c>
      <c r="D4">
        <f t="shared" si="3"/>
        <v>2018</v>
      </c>
      <c r="E4" t="str">
        <f t="shared" si="4"/>
        <v>2018-003</v>
      </c>
      <c r="F4" t="str">
        <f t="shared" si="0"/>
        <v>mercredi 03 janvier 2018</v>
      </c>
      <c r="H4" s="100">
        <v>43160</v>
      </c>
      <c r="J4" s="33" t="s">
        <v>755</v>
      </c>
      <c r="K4" s="1" t="s">
        <v>758</v>
      </c>
      <c r="M4" s="1" t="s">
        <v>693</v>
      </c>
    </row>
    <row r="5" spans="1:13" x14ac:dyDescent="0.25">
      <c r="A5" s="5">
        <v>43104</v>
      </c>
      <c r="B5">
        <f t="shared" si="1"/>
        <v>4</v>
      </c>
      <c r="C5">
        <f t="shared" si="2"/>
        <v>1</v>
      </c>
      <c r="D5">
        <f t="shared" si="3"/>
        <v>2018</v>
      </c>
      <c r="E5" t="str">
        <f t="shared" si="4"/>
        <v>2018-004</v>
      </c>
      <c r="F5" t="str">
        <f t="shared" si="0"/>
        <v>jeudi 04 janvier 2018</v>
      </c>
      <c r="H5" s="100">
        <v>43191</v>
      </c>
      <c r="K5" s="1" t="s">
        <v>759</v>
      </c>
      <c r="M5" s="1" t="s">
        <v>749</v>
      </c>
    </row>
    <row r="6" spans="1:13" x14ac:dyDescent="0.25">
      <c r="A6" s="5">
        <v>43105</v>
      </c>
      <c r="B6">
        <f t="shared" si="1"/>
        <v>5</v>
      </c>
      <c r="C6">
        <f t="shared" ref="C6:C69" si="5">MONTH(A6)</f>
        <v>1</v>
      </c>
      <c r="D6">
        <f t="shared" ref="D6:D69" si="6">YEAR(A6)</f>
        <v>2018</v>
      </c>
      <c r="E6" t="str">
        <f t="shared" si="4"/>
        <v>2018-005</v>
      </c>
      <c r="F6" t="str">
        <f t="shared" si="0"/>
        <v>vendredi 05 janvier 2018</v>
      </c>
      <c r="H6" s="100">
        <v>43221</v>
      </c>
      <c r="K6" s="1" t="s">
        <v>760</v>
      </c>
      <c r="M6" s="1" t="s">
        <v>694</v>
      </c>
    </row>
    <row r="7" spans="1:13" x14ac:dyDescent="0.25">
      <c r="A7" s="5">
        <v>43106</v>
      </c>
      <c r="B7">
        <f t="shared" si="1"/>
        <v>6</v>
      </c>
      <c r="C7">
        <f t="shared" si="5"/>
        <v>1</v>
      </c>
      <c r="D7">
        <f t="shared" si="6"/>
        <v>2018</v>
      </c>
      <c r="E7" t="str">
        <f t="shared" si="4"/>
        <v>2018-006</v>
      </c>
      <c r="F7" t="str">
        <f t="shared" si="0"/>
        <v>samedi 06 janvier 2018</v>
      </c>
      <c r="H7" s="100">
        <v>43252</v>
      </c>
      <c r="M7" s="1" t="s">
        <v>692</v>
      </c>
    </row>
    <row r="8" spans="1:13" x14ac:dyDescent="0.25">
      <c r="A8" s="5">
        <v>43107</v>
      </c>
      <c r="B8">
        <f t="shared" si="1"/>
        <v>7</v>
      </c>
      <c r="C8">
        <f t="shared" si="5"/>
        <v>1</v>
      </c>
      <c r="D8">
        <f t="shared" si="6"/>
        <v>2018</v>
      </c>
      <c r="E8" t="str">
        <f t="shared" si="4"/>
        <v>2018-007</v>
      </c>
      <c r="F8" t="str">
        <f t="shared" si="0"/>
        <v>dimanche 07 janvier 2018</v>
      </c>
      <c r="H8" s="100">
        <v>43282</v>
      </c>
    </row>
    <row r="9" spans="1:13" x14ac:dyDescent="0.25">
      <c r="A9" s="5">
        <v>43108</v>
      </c>
      <c r="B9">
        <f t="shared" si="1"/>
        <v>8</v>
      </c>
      <c r="C9">
        <f t="shared" si="5"/>
        <v>1</v>
      </c>
      <c r="D9">
        <f t="shared" si="6"/>
        <v>2018</v>
      </c>
      <c r="E9" t="str">
        <f t="shared" si="4"/>
        <v>2018-008</v>
      </c>
      <c r="F9" t="str">
        <f t="shared" si="0"/>
        <v>lundi 08 janvier 2018</v>
      </c>
      <c r="H9" s="100">
        <v>43313</v>
      </c>
    </row>
    <row r="10" spans="1:13" x14ac:dyDescent="0.25">
      <c r="A10" s="5">
        <v>43109</v>
      </c>
      <c r="B10">
        <f t="shared" si="1"/>
        <v>9</v>
      </c>
      <c r="C10">
        <f t="shared" si="5"/>
        <v>1</v>
      </c>
      <c r="D10">
        <f t="shared" si="6"/>
        <v>2018</v>
      </c>
      <c r="E10" t="str">
        <f t="shared" si="4"/>
        <v>2018-009</v>
      </c>
      <c r="F10" t="str">
        <f t="shared" si="0"/>
        <v>mardi 09 janvier 2018</v>
      </c>
      <c r="H10" s="100">
        <v>43344</v>
      </c>
    </row>
    <row r="11" spans="1:13" x14ac:dyDescent="0.25">
      <c r="A11" s="5">
        <v>43110</v>
      </c>
      <c r="B11">
        <f t="shared" si="1"/>
        <v>10</v>
      </c>
      <c r="C11">
        <f t="shared" si="5"/>
        <v>1</v>
      </c>
      <c r="D11">
        <f t="shared" si="6"/>
        <v>2018</v>
      </c>
      <c r="E11" t="str">
        <f t="shared" si="4"/>
        <v>2018-010</v>
      </c>
      <c r="F11" t="str">
        <f t="shared" si="0"/>
        <v>mercredi 10 janvier 2018</v>
      </c>
      <c r="H11" s="100">
        <v>43374</v>
      </c>
    </row>
    <row r="12" spans="1:13" x14ac:dyDescent="0.25">
      <c r="A12" s="5">
        <v>43111</v>
      </c>
      <c r="B12">
        <f t="shared" si="1"/>
        <v>11</v>
      </c>
      <c r="C12">
        <f t="shared" si="5"/>
        <v>1</v>
      </c>
      <c r="D12">
        <f t="shared" si="6"/>
        <v>2018</v>
      </c>
      <c r="E12" t="str">
        <f t="shared" si="4"/>
        <v>2018-011</v>
      </c>
      <c r="F12" t="str">
        <f t="shared" si="0"/>
        <v>jeudi 11 janvier 2018</v>
      </c>
      <c r="H12" s="100">
        <v>43405</v>
      </c>
    </row>
    <row r="13" spans="1:13" x14ac:dyDescent="0.25">
      <c r="A13" s="5">
        <v>43112</v>
      </c>
      <c r="B13">
        <f t="shared" si="1"/>
        <v>12</v>
      </c>
      <c r="C13">
        <f t="shared" si="5"/>
        <v>1</v>
      </c>
      <c r="D13">
        <f t="shared" si="6"/>
        <v>2018</v>
      </c>
      <c r="E13" t="str">
        <f t="shared" si="4"/>
        <v>2018-012</v>
      </c>
      <c r="F13" t="str">
        <f t="shared" si="0"/>
        <v>vendredi 12 janvier 2018</v>
      </c>
      <c r="H13" s="100">
        <v>43435</v>
      </c>
    </row>
    <row r="14" spans="1:13" x14ac:dyDescent="0.25">
      <c r="A14" s="5">
        <v>43113</v>
      </c>
      <c r="B14">
        <f t="shared" si="1"/>
        <v>13</v>
      </c>
      <c r="C14">
        <f t="shared" si="5"/>
        <v>1</v>
      </c>
      <c r="D14">
        <f t="shared" si="6"/>
        <v>2018</v>
      </c>
      <c r="E14" t="str">
        <f t="shared" si="4"/>
        <v>2018-013</v>
      </c>
      <c r="F14" t="str">
        <f t="shared" si="0"/>
        <v>samedi 13 janvier 2018</v>
      </c>
    </row>
    <row r="15" spans="1:13" x14ac:dyDescent="0.25">
      <c r="A15" s="5">
        <v>43114</v>
      </c>
      <c r="B15">
        <f t="shared" si="1"/>
        <v>14</v>
      </c>
      <c r="C15">
        <f t="shared" si="5"/>
        <v>1</v>
      </c>
      <c r="D15">
        <f t="shared" si="6"/>
        <v>2018</v>
      </c>
      <c r="E15" t="str">
        <f t="shared" si="4"/>
        <v>2018-014</v>
      </c>
      <c r="F15" t="str">
        <f t="shared" si="0"/>
        <v>dimanche 14 janvier 2018</v>
      </c>
    </row>
    <row r="16" spans="1:13" x14ac:dyDescent="0.25">
      <c r="A16" s="5">
        <v>43115</v>
      </c>
      <c r="B16">
        <f t="shared" si="1"/>
        <v>15</v>
      </c>
      <c r="C16">
        <f t="shared" si="5"/>
        <v>1</v>
      </c>
      <c r="D16">
        <f t="shared" si="6"/>
        <v>2018</v>
      </c>
      <c r="E16" t="str">
        <f t="shared" si="4"/>
        <v>2018-015</v>
      </c>
      <c r="F16" t="str">
        <f t="shared" si="0"/>
        <v>lundi 15 janvier 2018</v>
      </c>
    </row>
    <row r="17" spans="1:6" x14ac:dyDescent="0.25">
      <c r="A17" s="5">
        <v>43116</v>
      </c>
      <c r="B17">
        <f t="shared" si="1"/>
        <v>16</v>
      </c>
      <c r="C17">
        <f t="shared" si="5"/>
        <v>1</v>
      </c>
      <c r="D17">
        <f t="shared" si="6"/>
        <v>2018</v>
      </c>
      <c r="E17" t="str">
        <f t="shared" si="4"/>
        <v>2018-016</v>
      </c>
      <c r="F17" t="str">
        <f t="shared" si="0"/>
        <v>mardi 16 janvier 2018</v>
      </c>
    </row>
    <row r="18" spans="1:6" x14ac:dyDescent="0.25">
      <c r="A18" s="5">
        <v>43117</v>
      </c>
      <c r="B18">
        <f t="shared" si="1"/>
        <v>17</v>
      </c>
      <c r="C18">
        <f t="shared" si="5"/>
        <v>1</v>
      </c>
      <c r="D18">
        <f t="shared" si="6"/>
        <v>2018</v>
      </c>
      <c r="E18" t="str">
        <f t="shared" si="4"/>
        <v>2018-017</v>
      </c>
      <c r="F18" t="str">
        <f t="shared" si="0"/>
        <v>mercredi 17 janvier 2018</v>
      </c>
    </row>
    <row r="19" spans="1:6" x14ac:dyDescent="0.25">
      <c r="A19" s="5">
        <v>43118</v>
      </c>
      <c r="B19">
        <f t="shared" si="1"/>
        <v>18</v>
      </c>
      <c r="C19">
        <f t="shared" si="5"/>
        <v>1</v>
      </c>
      <c r="D19">
        <f t="shared" si="6"/>
        <v>2018</v>
      </c>
      <c r="E19" t="str">
        <f t="shared" si="4"/>
        <v>2018-018</v>
      </c>
      <c r="F19" t="str">
        <f t="shared" si="0"/>
        <v>jeudi 18 janvier 2018</v>
      </c>
    </row>
    <row r="20" spans="1:6" x14ac:dyDescent="0.25">
      <c r="A20" s="5">
        <v>43119</v>
      </c>
      <c r="B20">
        <f t="shared" si="1"/>
        <v>19</v>
      </c>
      <c r="C20">
        <f t="shared" si="5"/>
        <v>1</v>
      </c>
      <c r="D20">
        <f t="shared" si="6"/>
        <v>2018</v>
      </c>
      <c r="E20" t="str">
        <f t="shared" si="4"/>
        <v>2018-019</v>
      </c>
      <c r="F20" t="str">
        <f t="shared" si="0"/>
        <v>vendredi 19 janvier 2018</v>
      </c>
    </row>
    <row r="21" spans="1:6" x14ac:dyDescent="0.25">
      <c r="A21" s="5">
        <v>43120</v>
      </c>
      <c r="B21">
        <f t="shared" si="1"/>
        <v>20</v>
      </c>
      <c r="C21">
        <f t="shared" si="5"/>
        <v>1</v>
      </c>
      <c r="D21">
        <f t="shared" si="6"/>
        <v>2018</v>
      </c>
      <c r="E21" t="str">
        <f t="shared" si="4"/>
        <v>2018-020</v>
      </c>
      <c r="F21" t="str">
        <f t="shared" si="0"/>
        <v>samedi 20 janvier 2018</v>
      </c>
    </row>
    <row r="22" spans="1:6" x14ac:dyDescent="0.25">
      <c r="A22" s="5">
        <v>43121</v>
      </c>
      <c r="B22">
        <f t="shared" si="1"/>
        <v>21</v>
      </c>
      <c r="C22">
        <f t="shared" si="5"/>
        <v>1</v>
      </c>
      <c r="D22">
        <f t="shared" si="6"/>
        <v>2018</v>
      </c>
      <c r="E22" t="str">
        <f t="shared" si="4"/>
        <v>2018-021</v>
      </c>
      <c r="F22" t="str">
        <f t="shared" si="0"/>
        <v>dimanche 21 janvier 2018</v>
      </c>
    </row>
    <row r="23" spans="1:6" x14ac:dyDescent="0.25">
      <c r="A23" s="5">
        <v>43122</v>
      </c>
      <c r="B23">
        <f t="shared" si="1"/>
        <v>22</v>
      </c>
      <c r="C23">
        <f t="shared" si="5"/>
        <v>1</v>
      </c>
      <c r="D23">
        <f t="shared" si="6"/>
        <v>2018</v>
      </c>
      <c r="E23" t="str">
        <f t="shared" si="4"/>
        <v>2018-022</v>
      </c>
      <c r="F23" t="str">
        <f t="shared" si="0"/>
        <v>lundi 22 janvier 2018</v>
      </c>
    </row>
    <row r="24" spans="1:6" x14ac:dyDescent="0.25">
      <c r="A24" s="5">
        <v>43123</v>
      </c>
      <c r="B24">
        <f t="shared" si="1"/>
        <v>23</v>
      </c>
      <c r="C24">
        <f t="shared" si="5"/>
        <v>1</v>
      </c>
      <c r="D24">
        <f t="shared" si="6"/>
        <v>2018</v>
      </c>
      <c r="E24" t="str">
        <f t="shared" si="4"/>
        <v>2018-023</v>
      </c>
      <c r="F24" t="str">
        <f t="shared" si="0"/>
        <v>mardi 23 janvier 2018</v>
      </c>
    </row>
    <row r="25" spans="1:6" x14ac:dyDescent="0.25">
      <c r="A25" s="5">
        <v>43124</v>
      </c>
      <c r="B25">
        <f t="shared" si="1"/>
        <v>24</v>
      </c>
      <c r="C25">
        <f t="shared" si="5"/>
        <v>1</v>
      </c>
      <c r="D25">
        <f t="shared" si="6"/>
        <v>2018</v>
      </c>
      <c r="E25" t="str">
        <f t="shared" si="4"/>
        <v>2018-024</v>
      </c>
      <c r="F25" t="str">
        <f t="shared" si="0"/>
        <v>mercredi 24 janvier 2018</v>
      </c>
    </row>
    <row r="26" spans="1:6" x14ac:dyDescent="0.25">
      <c r="A26" s="5">
        <v>43125</v>
      </c>
      <c r="B26">
        <f t="shared" si="1"/>
        <v>25</v>
      </c>
      <c r="C26">
        <f t="shared" si="5"/>
        <v>1</v>
      </c>
      <c r="D26">
        <f t="shared" si="6"/>
        <v>2018</v>
      </c>
      <c r="E26" t="str">
        <f t="shared" si="4"/>
        <v>2018-025</v>
      </c>
      <c r="F26" t="str">
        <f t="shared" si="0"/>
        <v>jeudi 25 janvier 2018</v>
      </c>
    </row>
    <row r="27" spans="1:6" x14ac:dyDescent="0.25">
      <c r="A27" s="5">
        <v>43126</v>
      </c>
      <c r="B27">
        <f t="shared" si="1"/>
        <v>26</v>
      </c>
      <c r="C27">
        <f t="shared" si="5"/>
        <v>1</v>
      </c>
      <c r="D27">
        <f t="shared" si="6"/>
        <v>2018</v>
      </c>
      <c r="E27" t="str">
        <f t="shared" si="4"/>
        <v>2018-026</v>
      </c>
      <c r="F27" t="str">
        <f t="shared" si="0"/>
        <v>vendredi 26 janvier 2018</v>
      </c>
    </row>
    <row r="28" spans="1:6" x14ac:dyDescent="0.25">
      <c r="A28" s="5">
        <v>43127</v>
      </c>
      <c r="B28">
        <f t="shared" si="1"/>
        <v>27</v>
      </c>
      <c r="C28">
        <f t="shared" si="5"/>
        <v>1</v>
      </c>
      <c r="D28">
        <f t="shared" si="6"/>
        <v>2018</v>
      </c>
      <c r="E28" t="str">
        <f t="shared" si="4"/>
        <v>2018-027</v>
      </c>
      <c r="F28" t="str">
        <f t="shared" si="0"/>
        <v>samedi 27 janvier 2018</v>
      </c>
    </row>
    <row r="29" spans="1:6" x14ac:dyDescent="0.25">
      <c r="A29" s="5">
        <v>43128</v>
      </c>
      <c r="B29">
        <f t="shared" si="1"/>
        <v>28</v>
      </c>
      <c r="C29">
        <f t="shared" si="5"/>
        <v>1</v>
      </c>
      <c r="D29">
        <f t="shared" si="6"/>
        <v>2018</v>
      </c>
      <c r="E29" t="str">
        <f t="shared" si="4"/>
        <v>2018-028</v>
      </c>
      <c r="F29" t="str">
        <f t="shared" si="0"/>
        <v>dimanche 28 janvier 2018</v>
      </c>
    </row>
    <row r="30" spans="1:6" x14ac:dyDescent="0.25">
      <c r="A30" s="5">
        <v>43129</v>
      </c>
      <c r="B30">
        <f t="shared" si="1"/>
        <v>29</v>
      </c>
      <c r="C30">
        <f t="shared" si="5"/>
        <v>1</v>
      </c>
      <c r="D30">
        <f t="shared" si="6"/>
        <v>2018</v>
      </c>
      <c r="E30" t="str">
        <f t="shared" si="4"/>
        <v>2018-029</v>
      </c>
      <c r="F30" t="str">
        <f t="shared" si="0"/>
        <v>lundi 29 janvier 2018</v>
      </c>
    </row>
    <row r="31" spans="1:6" x14ac:dyDescent="0.25">
      <c r="A31" s="5">
        <v>43130</v>
      </c>
      <c r="B31">
        <f t="shared" si="1"/>
        <v>30</v>
      </c>
      <c r="C31">
        <f t="shared" si="5"/>
        <v>1</v>
      </c>
      <c r="D31">
        <f t="shared" si="6"/>
        <v>2018</v>
      </c>
      <c r="E31" t="str">
        <f t="shared" si="4"/>
        <v>2018-030</v>
      </c>
      <c r="F31" t="str">
        <f t="shared" si="0"/>
        <v>mardi 30 janvier 2018</v>
      </c>
    </row>
    <row r="32" spans="1:6" x14ac:dyDescent="0.25">
      <c r="A32" s="5">
        <v>43131</v>
      </c>
      <c r="B32">
        <f t="shared" si="1"/>
        <v>31</v>
      </c>
      <c r="C32">
        <f t="shared" si="5"/>
        <v>1</v>
      </c>
      <c r="D32">
        <f t="shared" si="6"/>
        <v>2018</v>
      </c>
      <c r="E32" t="str">
        <f t="shared" si="4"/>
        <v>2018-031</v>
      </c>
      <c r="F32" t="str">
        <f t="shared" si="0"/>
        <v>mercredi 31 janvier 2018</v>
      </c>
    </row>
    <row r="33" spans="1:6" x14ac:dyDescent="0.25">
      <c r="A33" s="5">
        <v>43132</v>
      </c>
      <c r="B33">
        <f t="shared" si="1"/>
        <v>1</v>
      </c>
      <c r="C33">
        <f t="shared" si="5"/>
        <v>2</v>
      </c>
      <c r="D33">
        <f t="shared" si="6"/>
        <v>2018</v>
      </c>
      <c r="E33" t="str">
        <f t="shared" si="4"/>
        <v>2018-032</v>
      </c>
      <c r="F33" t="str">
        <f t="shared" si="0"/>
        <v>jeudi 01 février 2018</v>
      </c>
    </row>
    <row r="34" spans="1:6" x14ac:dyDescent="0.25">
      <c r="A34" s="5">
        <v>43133</v>
      </c>
      <c r="B34">
        <f t="shared" si="1"/>
        <v>2</v>
      </c>
      <c r="C34">
        <f t="shared" si="5"/>
        <v>2</v>
      </c>
      <c r="D34">
        <f t="shared" si="6"/>
        <v>2018</v>
      </c>
      <c r="E34" t="str">
        <f t="shared" si="4"/>
        <v>2018-033</v>
      </c>
      <c r="F34" t="str">
        <f t="shared" si="0"/>
        <v>vendredi 02 février 2018</v>
      </c>
    </row>
    <row r="35" spans="1:6" x14ac:dyDescent="0.25">
      <c r="A35" s="5">
        <v>43134</v>
      </c>
      <c r="B35">
        <f t="shared" si="1"/>
        <v>3</v>
      </c>
      <c r="C35">
        <f t="shared" si="5"/>
        <v>2</v>
      </c>
      <c r="D35">
        <f t="shared" si="6"/>
        <v>2018</v>
      </c>
      <c r="E35" t="str">
        <f t="shared" si="4"/>
        <v>2018-034</v>
      </c>
      <c r="F35" t="str">
        <f t="shared" si="0"/>
        <v>samedi 03 février 2018</v>
      </c>
    </row>
    <row r="36" spans="1:6" x14ac:dyDescent="0.25">
      <c r="A36" s="5">
        <v>43135</v>
      </c>
      <c r="B36">
        <f t="shared" si="1"/>
        <v>4</v>
      </c>
      <c r="C36">
        <f t="shared" si="5"/>
        <v>2</v>
      </c>
      <c r="D36">
        <f t="shared" si="6"/>
        <v>2018</v>
      </c>
      <c r="E36" t="str">
        <f t="shared" si="4"/>
        <v>2018-035</v>
      </c>
      <c r="F36" t="str">
        <f t="shared" si="0"/>
        <v>dimanche 04 février 2018</v>
      </c>
    </row>
    <row r="37" spans="1:6" x14ac:dyDescent="0.25">
      <c r="A37" s="5">
        <v>43136</v>
      </c>
      <c r="B37">
        <f t="shared" si="1"/>
        <v>5</v>
      </c>
      <c r="C37">
        <f t="shared" si="5"/>
        <v>2</v>
      </c>
      <c r="D37">
        <f t="shared" si="6"/>
        <v>2018</v>
      </c>
      <c r="E37" t="str">
        <f t="shared" si="4"/>
        <v>2018-036</v>
      </c>
      <c r="F37" t="str">
        <f t="shared" si="0"/>
        <v>lundi 05 février 2018</v>
      </c>
    </row>
    <row r="38" spans="1:6" x14ac:dyDescent="0.25">
      <c r="A38" s="5">
        <v>43137</v>
      </c>
      <c r="B38">
        <f t="shared" si="1"/>
        <v>6</v>
      </c>
      <c r="C38">
        <f t="shared" si="5"/>
        <v>2</v>
      </c>
      <c r="D38">
        <f t="shared" si="6"/>
        <v>2018</v>
      </c>
      <c r="E38" t="str">
        <f t="shared" si="4"/>
        <v>2018-037</v>
      </c>
      <c r="F38" t="str">
        <f t="shared" si="0"/>
        <v>mardi 06 février 2018</v>
      </c>
    </row>
    <row r="39" spans="1:6" x14ac:dyDescent="0.25">
      <c r="A39" s="5">
        <v>43138</v>
      </c>
      <c r="B39">
        <f t="shared" si="1"/>
        <v>7</v>
      </c>
      <c r="C39">
        <f t="shared" si="5"/>
        <v>2</v>
      </c>
      <c r="D39">
        <f t="shared" si="6"/>
        <v>2018</v>
      </c>
      <c r="E39" t="str">
        <f t="shared" si="4"/>
        <v>2018-038</v>
      </c>
      <c r="F39" t="str">
        <f t="shared" si="0"/>
        <v>mercredi 07 février 2018</v>
      </c>
    </row>
    <row r="40" spans="1:6" x14ac:dyDescent="0.25">
      <c r="A40" s="5">
        <v>43139</v>
      </c>
      <c r="B40">
        <f t="shared" si="1"/>
        <v>8</v>
      </c>
      <c r="C40">
        <f t="shared" si="5"/>
        <v>2</v>
      </c>
      <c r="D40">
        <f t="shared" si="6"/>
        <v>2018</v>
      </c>
      <c r="E40" t="str">
        <f t="shared" si="4"/>
        <v>2018-039</v>
      </c>
      <c r="F40" t="str">
        <f t="shared" si="0"/>
        <v>jeudi 08 février 2018</v>
      </c>
    </row>
    <row r="41" spans="1:6" x14ac:dyDescent="0.25">
      <c r="A41" s="5">
        <v>43140</v>
      </c>
      <c r="B41">
        <f t="shared" si="1"/>
        <v>9</v>
      </c>
      <c r="C41">
        <f t="shared" si="5"/>
        <v>2</v>
      </c>
      <c r="D41">
        <f t="shared" si="6"/>
        <v>2018</v>
      </c>
      <c r="E41" t="str">
        <f t="shared" si="4"/>
        <v>2018-040</v>
      </c>
      <c r="F41" t="str">
        <f t="shared" si="0"/>
        <v>vendredi 09 février 2018</v>
      </c>
    </row>
    <row r="42" spans="1:6" x14ac:dyDescent="0.25">
      <c r="A42" s="5">
        <v>43141</v>
      </c>
      <c r="B42">
        <f t="shared" si="1"/>
        <v>10</v>
      </c>
      <c r="C42">
        <f t="shared" si="5"/>
        <v>2</v>
      </c>
      <c r="D42">
        <f t="shared" si="6"/>
        <v>2018</v>
      </c>
      <c r="E42" t="str">
        <f t="shared" si="4"/>
        <v>2018-041</v>
      </c>
      <c r="F42" t="str">
        <f t="shared" si="0"/>
        <v>samedi 10 février 2018</v>
      </c>
    </row>
    <row r="43" spans="1:6" x14ac:dyDescent="0.25">
      <c r="A43" s="5">
        <v>43142</v>
      </c>
      <c r="B43">
        <f t="shared" si="1"/>
        <v>11</v>
      </c>
      <c r="C43">
        <f t="shared" si="5"/>
        <v>2</v>
      </c>
      <c r="D43">
        <f t="shared" si="6"/>
        <v>2018</v>
      </c>
      <c r="E43" t="str">
        <f t="shared" si="4"/>
        <v>2018-042</v>
      </c>
      <c r="F43" t="str">
        <f t="shared" si="0"/>
        <v>dimanche 11 février 2018</v>
      </c>
    </row>
    <row r="44" spans="1:6" x14ac:dyDescent="0.25">
      <c r="A44" s="5">
        <v>43143</v>
      </c>
      <c r="B44">
        <f t="shared" si="1"/>
        <v>12</v>
      </c>
      <c r="C44">
        <f t="shared" si="5"/>
        <v>2</v>
      </c>
      <c r="D44">
        <f t="shared" si="6"/>
        <v>2018</v>
      </c>
      <c r="E44" t="str">
        <f t="shared" si="4"/>
        <v>2018-043</v>
      </c>
      <c r="F44" t="str">
        <f t="shared" si="0"/>
        <v>lundi 12 février 2018</v>
      </c>
    </row>
    <row r="45" spans="1:6" x14ac:dyDescent="0.25">
      <c r="A45" s="5">
        <v>43144</v>
      </c>
      <c r="B45">
        <f t="shared" si="1"/>
        <v>13</v>
      </c>
      <c r="C45">
        <f t="shared" si="5"/>
        <v>2</v>
      </c>
      <c r="D45">
        <f t="shared" si="6"/>
        <v>2018</v>
      </c>
      <c r="E45" t="str">
        <f t="shared" si="4"/>
        <v>2018-044</v>
      </c>
      <c r="F45" t="str">
        <f t="shared" si="0"/>
        <v>mardi 13 février 2018</v>
      </c>
    </row>
    <row r="46" spans="1:6" x14ac:dyDescent="0.25">
      <c r="A46" s="5">
        <v>43145</v>
      </c>
      <c r="B46">
        <f t="shared" si="1"/>
        <v>14</v>
      </c>
      <c r="C46">
        <f t="shared" si="5"/>
        <v>2</v>
      </c>
      <c r="D46">
        <f t="shared" si="6"/>
        <v>2018</v>
      </c>
      <c r="E46" t="str">
        <f t="shared" si="4"/>
        <v>2018-045</v>
      </c>
      <c r="F46" t="str">
        <f t="shared" si="0"/>
        <v>mercredi 14 février 2018</v>
      </c>
    </row>
    <row r="47" spans="1:6" x14ac:dyDescent="0.25">
      <c r="A47" s="5">
        <v>43146</v>
      </c>
      <c r="B47">
        <f t="shared" si="1"/>
        <v>15</v>
      </c>
      <c r="C47">
        <f t="shared" si="5"/>
        <v>2</v>
      </c>
      <c r="D47">
        <f t="shared" si="6"/>
        <v>2018</v>
      </c>
      <c r="E47" t="str">
        <f t="shared" si="4"/>
        <v>2018-046</v>
      </c>
      <c r="F47" t="str">
        <f t="shared" si="0"/>
        <v>jeudi 15 février 2018</v>
      </c>
    </row>
    <row r="48" spans="1:6" x14ac:dyDescent="0.25">
      <c r="A48" s="5">
        <v>43147</v>
      </c>
      <c r="B48">
        <f t="shared" si="1"/>
        <v>16</v>
      </c>
      <c r="C48">
        <f t="shared" si="5"/>
        <v>2</v>
      </c>
      <c r="D48">
        <f t="shared" si="6"/>
        <v>2018</v>
      </c>
      <c r="E48" t="str">
        <f t="shared" si="4"/>
        <v>2018-047</v>
      </c>
      <c r="F48" t="str">
        <f t="shared" si="0"/>
        <v>vendredi 16 février 2018</v>
      </c>
    </row>
    <row r="49" spans="1:6" x14ac:dyDescent="0.25">
      <c r="A49" s="5">
        <v>43148</v>
      </c>
      <c r="B49">
        <f t="shared" si="1"/>
        <v>17</v>
      </c>
      <c r="C49">
        <f t="shared" si="5"/>
        <v>2</v>
      </c>
      <c r="D49">
        <f t="shared" si="6"/>
        <v>2018</v>
      </c>
      <c r="E49" t="str">
        <f t="shared" si="4"/>
        <v>2018-048</v>
      </c>
      <c r="F49" t="str">
        <f t="shared" si="0"/>
        <v>samedi 17 février 2018</v>
      </c>
    </row>
    <row r="50" spans="1:6" x14ac:dyDescent="0.25">
      <c r="A50" s="5">
        <v>43149</v>
      </c>
      <c r="B50">
        <f t="shared" si="1"/>
        <v>18</v>
      </c>
      <c r="C50">
        <f t="shared" si="5"/>
        <v>2</v>
      </c>
      <c r="D50">
        <f t="shared" si="6"/>
        <v>2018</v>
      </c>
      <c r="E50" t="str">
        <f t="shared" si="4"/>
        <v>2018-049</v>
      </c>
      <c r="F50" t="str">
        <f t="shared" si="0"/>
        <v>dimanche 18 février 2018</v>
      </c>
    </row>
    <row r="51" spans="1:6" x14ac:dyDescent="0.25">
      <c r="A51" s="5">
        <v>43150</v>
      </c>
      <c r="B51">
        <f t="shared" si="1"/>
        <v>19</v>
      </c>
      <c r="C51">
        <f t="shared" si="5"/>
        <v>2</v>
      </c>
      <c r="D51">
        <f t="shared" si="6"/>
        <v>2018</v>
      </c>
      <c r="E51" t="str">
        <f t="shared" si="4"/>
        <v>2018-050</v>
      </c>
      <c r="F51" t="str">
        <f t="shared" si="0"/>
        <v>lundi 19 février 2018</v>
      </c>
    </row>
    <row r="52" spans="1:6" x14ac:dyDescent="0.25">
      <c r="A52" s="5">
        <v>43151</v>
      </c>
      <c r="B52">
        <f t="shared" si="1"/>
        <v>20</v>
      </c>
      <c r="C52">
        <f t="shared" si="5"/>
        <v>2</v>
      </c>
      <c r="D52">
        <f t="shared" si="6"/>
        <v>2018</v>
      </c>
      <c r="E52" t="str">
        <f t="shared" si="4"/>
        <v>2018-051</v>
      </c>
      <c r="F52" t="str">
        <f t="shared" si="0"/>
        <v>mardi 20 février 2018</v>
      </c>
    </row>
    <row r="53" spans="1:6" x14ac:dyDescent="0.25">
      <c r="A53" s="5">
        <v>43152</v>
      </c>
      <c r="B53">
        <f t="shared" si="1"/>
        <v>21</v>
      </c>
      <c r="C53">
        <f t="shared" si="5"/>
        <v>2</v>
      </c>
      <c r="D53">
        <f t="shared" si="6"/>
        <v>2018</v>
      </c>
      <c r="E53" t="str">
        <f t="shared" si="4"/>
        <v>2018-052</v>
      </c>
      <c r="F53" t="str">
        <f t="shared" si="0"/>
        <v>mercredi 21 février 2018</v>
      </c>
    </row>
    <row r="54" spans="1:6" x14ac:dyDescent="0.25">
      <c r="A54" s="5">
        <v>43153</v>
      </c>
      <c r="B54">
        <f t="shared" si="1"/>
        <v>22</v>
      </c>
      <c r="C54">
        <f t="shared" si="5"/>
        <v>2</v>
      </c>
      <c r="D54">
        <f t="shared" si="6"/>
        <v>2018</v>
      </c>
      <c r="E54" t="str">
        <f t="shared" si="4"/>
        <v>2018-053</v>
      </c>
      <c r="F54" t="str">
        <f t="shared" si="0"/>
        <v>jeudi 22 février 2018</v>
      </c>
    </row>
    <row r="55" spans="1:6" x14ac:dyDescent="0.25">
      <c r="A55" s="5">
        <v>43154</v>
      </c>
      <c r="B55">
        <f t="shared" si="1"/>
        <v>23</v>
      </c>
      <c r="C55">
        <f t="shared" si="5"/>
        <v>2</v>
      </c>
      <c r="D55">
        <f t="shared" si="6"/>
        <v>2018</v>
      </c>
      <c r="E55" t="str">
        <f t="shared" si="4"/>
        <v>2018-054</v>
      </c>
      <c r="F55" t="str">
        <f t="shared" si="0"/>
        <v>vendredi 23 février 2018</v>
      </c>
    </row>
    <row r="56" spans="1:6" x14ac:dyDescent="0.25">
      <c r="A56" s="5">
        <v>43155</v>
      </c>
      <c r="B56">
        <f t="shared" si="1"/>
        <v>24</v>
      </c>
      <c r="C56">
        <f t="shared" si="5"/>
        <v>2</v>
      </c>
      <c r="D56">
        <f t="shared" si="6"/>
        <v>2018</v>
      </c>
      <c r="E56" t="str">
        <f t="shared" si="4"/>
        <v>2018-055</v>
      </c>
      <c r="F56" t="str">
        <f t="shared" si="0"/>
        <v>samedi 24 février 2018</v>
      </c>
    </row>
    <row r="57" spans="1:6" x14ac:dyDescent="0.25">
      <c r="A57" s="5">
        <v>43156</v>
      </c>
      <c r="B57">
        <f t="shared" si="1"/>
        <v>25</v>
      </c>
      <c r="C57">
        <f t="shared" si="5"/>
        <v>2</v>
      </c>
      <c r="D57">
        <f t="shared" si="6"/>
        <v>2018</v>
      </c>
      <c r="E57" t="str">
        <f t="shared" si="4"/>
        <v>2018-056</v>
      </c>
      <c r="F57" t="str">
        <f t="shared" si="0"/>
        <v>dimanche 25 février 2018</v>
      </c>
    </row>
    <row r="58" spans="1:6" x14ac:dyDescent="0.25">
      <c r="A58" s="5">
        <v>43157</v>
      </c>
      <c r="B58">
        <f t="shared" si="1"/>
        <v>26</v>
      </c>
      <c r="C58">
        <f t="shared" si="5"/>
        <v>2</v>
      </c>
      <c r="D58">
        <f t="shared" si="6"/>
        <v>2018</v>
      </c>
      <c r="E58" t="str">
        <f t="shared" si="4"/>
        <v>2018-057</v>
      </c>
      <c r="F58" t="str">
        <f t="shared" si="0"/>
        <v>lundi 26 février 2018</v>
      </c>
    </row>
    <row r="59" spans="1:6" x14ac:dyDescent="0.25">
      <c r="A59" s="5">
        <v>43158</v>
      </c>
      <c r="B59">
        <f t="shared" si="1"/>
        <v>27</v>
      </c>
      <c r="C59">
        <f t="shared" si="5"/>
        <v>2</v>
      </c>
      <c r="D59">
        <f t="shared" si="6"/>
        <v>2018</v>
      </c>
      <c r="E59" t="str">
        <f t="shared" si="4"/>
        <v>2018-058</v>
      </c>
      <c r="F59" t="str">
        <f t="shared" si="0"/>
        <v>mardi 27 février 2018</v>
      </c>
    </row>
    <row r="60" spans="1:6" x14ac:dyDescent="0.25">
      <c r="A60" s="5">
        <v>43159</v>
      </c>
      <c r="B60">
        <f t="shared" si="1"/>
        <v>28</v>
      </c>
      <c r="C60">
        <f t="shared" si="5"/>
        <v>2</v>
      </c>
      <c r="D60">
        <f t="shared" si="6"/>
        <v>2018</v>
      </c>
      <c r="E60" t="str">
        <f t="shared" si="4"/>
        <v>2018-059</v>
      </c>
      <c r="F60" t="str">
        <f t="shared" si="0"/>
        <v>mercredi 28 février 2018</v>
      </c>
    </row>
    <row r="61" spans="1:6" x14ac:dyDescent="0.25">
      <c r="A61" s="5">
        <v>43160</v>
      </c>
      <c r="B61">
        <f t="shared" si="1"/>
        <v>1</v>
      </c>
      <c r="C61">
        <f t="shared" si="5"/>
        <v>3</v>
      </c>
      <c r="D61">
        <f t="shared" si="6"/>
        <v>2018</v>
      </c>
      <c r="E61" t="str">
        <f t="shared" si="4"/>
        <v>2018-060</v>
      </c>
      <c r="F61" t="str">
        <f t="shared" si="0"/>
        <v>jeudi 01 mars 2018</v>
      </c>
    </row>
    <row r="62" spans="1:6" x14ac:dyDescent="0.25">
      <c r="A62" s="5">
        <v>43161</v>
      </c>
      <c r="B62">
        <f t="shared" si="1"/>
        <v>2</v>
      </c>
      <c r="C62">
        <f t="shared" si="5"/>
        <v>3</v>
      </c>
      <c r="D62">
        <f t="shared" si="6"/>
        <v>2018</v>
      </c>
      <c r="E62" t="str">
        <f t="shared" si="4"/>
        <v>2018-061</v>
      </c>
      <c r="F62" t="str">
        <f t="shared" si="0"/>
        <v>vendredi 02 mars 2018</v>
      </c>
    </row>
    <row r="63" spans="1:6" x14ac:dyDescent="0.25">
      <c r="A63" s="5">
        <v>43162</v>
      </c>
      <c r="B63">
        <f t="shared" si="1"/>
        <v>3</v>
      </c>
      <c r="C63">
        <f t="shared" si="5"/>
        <v>3</v>
      </c>
      <c r="D63">
        <f t="shared" si="6"/>
        <v>2018</v>
      </c>
      <c r="E63" t="str">
        <f t="shared" si="4"/>
        <v>2018-062</v>
      </c>
      <c r="F63" t="str">
        <f t="shared" si="0"/>
        <v>samedi 03 mars 2018</v>
      </c>
    </row>
    <row r="64" spans="1:6" x14ac:dyDescent="0.25">
      <c r="A64" s="5">
        <v>43163</v>
      </c>
      <c r="B64">
        <f t="shared" si="1"/>
        <v>4</v>
      </c>
      <c r="C64">
        <f t="shared" si="5"/>
        <v>3</v>
      </c>
      <c r="D64">
        <f t="shared" si="6"/>
        <v>2018</v>
      </c>
      <c r="E64" t="str">
        <f t="shared" si="4"/>
        <v>2018-063</v>
      </c>
      <c r="F64" t="str">
        <f t="shared" si="0"/>
        <v>dimanche 04 mars 2018</v>
      </c>
    </row>
    <row r="65" spans="1:6" x14ac:dyDescent="0.25">
      <c r="A65" s="5">
        <v>43164</v>
      </c>
      <c r="B65">
        <f t="shared" si="1"/>
        <v>5</v>
      </c>
      <c r="C65">
        <f t="shared" si="5"/>
        <v>3</v>
      </c>
      <c r="D65">
        <f t="shared" si="6"/>
        <v>2018</v>
      </c>
      <c r="E65" t="str">
        <f t="shared" si="4"/>
        <v>2018-064</v>
      </c>
      <c r="F65" t="str">
        <f t="shared" si="0"/>
        <v>lundi 05 mars 2018</v>
      </c>
    </row>
    <row r="66" spans="1:6" x14ac:dyDescent="0.25">
      <c r="A66" s="5">
        <v>43165</v>
      </c>
      <c r="B66">
        <f t="shared" si="1"/>
        <v>6</v>
      </c>
      <c r="C66">
        <f t="shared" si="5"/>
        <v>3</v>
      </c>
      <c r="D66">
        <f t="shared" si="6"/>
        <v>2018</v>
      </c>
      <c r="E66" t="str">
        <f t="shared" si="4"/>
        <v>2018-065</v>
      </c>
      <c r="F66" t="str">
        <f t="shared" ref="F66:F129" si="7">TEXT(A66,"jjjj jj mmmm aaaa")</f>
        <v>mardi 06 mars 2018</v>
      </c>
    </row>
    <row r="67" spans="1:6" x14ac:dyDescent="0.25">
      <c r="A67" s="5">
        <v>43166</v>
      </c>
      <c r="B67">
        <f t="shared" ref="B67:B130" si="8">DAY(A67)</f>
        <v>7</v>
      </c>
      <c r="C67">
        <f t="shared" si="5"/>
        <v>3</v>
      </c>
      <c r="D67">
        <f t="shared" si="6"/>
        <v>2018</v>
      </c>
      <c r="E67" t="str">
        <f t="shared" ref="E67:E130" si="9">D67&amp;"-"&amp;TEXT(A67-DATE(YEAR(A67),1,1)+1,"000")</f>
        <v>2018-066</v>
      </c>
      <c r="F67" t="str">
        <f t="shared" si="7"/>
        <v>mercredi 07 mars 2018</v>
      </c>
    </row>
    <row r="68" spans="1:6" x14ac:dyDescent="0.25">
      <c r="A68" s="5">
        <v>43167</v>
      </c>
      <c r="B68">
        <f t="shared" si="8"/>
        <v>8</v>
      </c>
      <c r="C68">
        <f t="shared" si="5"/>
        <v>3</v>
      </c>
      <c r="D68">
        <f t="shared" si="6"/>
        <v>2018</v>
      </c>
      <c r="E68" t="str">
        <f t="shared" si="9"/>
        <v>2018-067</v>
      </c>
      <c r="F68" t="str">
        <f t="shared" si="7"/>
        <v>jeudi 08 mars 2018</v>
      </c>
    </row>
    <row r="69" spans="1:6" x14ac:dyDescent="0.25">
      <c r="A69" s="5">
        <v>43168</v>
      </c>
      <c r="B69">
        <f t="shared" si="8"/>
        <v>9</v>
      </c>
      <c r="C69">
        <f t="shared" si="5"/>
        <v>3</v>
      </c>
      <c r="D69">
        <f t="shared" si="6"/>
        <v>2018</v>
      </c>
      <c r="E69" t="str">
        <f t="shared" si="9"/>
        <v>2018-068</v>
      </c>
      <c r="F69" t="str">
        <f t="shared" si="7"/>
        <v>vendredi 09 mars 2018</v>
      </c>
    </row>
    <row r="70" spans="1:6" x14ac:dyDescent="0.25">
      <c r="A70" s="5">
        <v>43169</v>
      </c>
      <c r="B70">
        <f t="shared" si="8"/>
        <v>10</v>
      </c>
      <c r="C70">
        <f t="shared" ref="C70:C133" si="10">MONTH(A70)</f>
        <v>3</v>
      </c>
      <c r="D70">
        <f t="shared" ref="D70:D133" si="11">YEAR(A70)</f>
        <v>2018</v>
      </c>
      <c r="E70" t="str">
        <f t="shared" si="9"/>
        <v>2018-069</v>
      </c>
      <c r="F70" t="str">
        <f t="shared" si="7"/>
        <v>samedi 10 mars 2018</v>
      </c>
    </row>
    <row r="71" spans="1:6" x14ac:dyDescent="0.25">
      <c r="A71" s="5">
        <v>43170</v>
      </c>
      <c r="B71">
        <f t="shared" si="8"/>
        <v>11</v>
      </c>
      <c r="C71">
        <f t="shared" si="10"/>
        <v>3</v>
      </c>
      <c r="D71">
        <f t="shared" si="11"/>
        <v>2018</v>
      </c>
      <c r="E71" t="str">
        <f t="shared" si="9"/>
        <v>2018-070</v>
      </c>
      <c r="F71" t="str">
        <f t="shared" si="7"/>
        <v>dimanche 11 mars 2018</v>
      </c>
    </row>
    <row r="72" spans="1:6" x14ac:dyDescent="0.25">
      <c r="A72" s="5">
        <v>43171</v>
      </c>
      <c r="B72">
        <f t="shared" si="8"/>
        <v>12</v>
      </c>
      <c r="C72">
        <f t="shared" si="10"/>
        <v>3</v>
      </c>
      <c r="D72">
        <f t="shared" si="11"/>
        <v>2018</v>
      </c>
      <c r="E72" t="str">
        <f t="shared" si="9"/>
        <v>2018-071</v>
      </c>
      <c r="F72" t="str">
        <f t="shared" si="7"/>
        <v>lundi 12 mars 2018</v>
      </c>
    </row>
    <row r="73" spans="1:6" x14ac:dyDescent="0.25">
      <c r="A73" s="5">
        <v>43172</v>
      </c>
      <c r="B73">
        <f t="shared" si="8"/>
        <v>13</v>
      </c>
      <c r="C73">
        <f t="shared" si="10"/>
        <v>3</v>
      </c>
      <c r="D73">
        <f t="shared" si="11"/>
        <v>2018</v>
      </c>
      <c r="E73" t="str">
        <f t="shared" si="9"/>
        <v>2018-072</v>
      </c>
      <c r="F73" t="str">
        <f t="shared" si="7"/>
        <v>mardi 13 mars 2018</v>
      </c>
    </row>
    <row r="74" spans="1:6" x14ac:dyDescent="0.25">
      <c r="A74" s="5">
        <v>43173</v>
      </c>
      <c r="B74">
        <f t="shared" si="8"/>
        <v>14</v>
      </c>
      <c r="C74">
        <f t="shared" si="10"/>
        <v>3</v>
      </c>
      <c r="D74">
        <f t="shared" si="11"/>
        <v>2018</v>
      </c>
      <c r="E74" t="str">
        <f t="shared" si="9"/>
        <v>2018-073</v>
      </c>
      <c r="F74" t="str">
        <f t="shared" si="7"/>
        <v>mercredi 14 mars 2018</v>
      </c>
    </row>
    <row r="75" spans="1:6" x14ac:dyDescent="0.25">
      <c r="A75" s="5">
        <v>43174</v>
      </c>
      <c r="B75">
        <f t="shared" si="8"/>
        <v>15</v>
      </c>
      <c r="C75">
        <f t="shared" si="10"/>
        <v>3</v>
      </c>
      <c r="D75">
        <f t="shared" si="11"/>
        <v>2018</v>
      </c>
      <c r="E75" t="str">
        <f t="shared" si="9"/>
        <v>2018-074</v>
      </c>
      <c r="F75" t="str">
        <f t="shared" si="7"/>
        <v>jeudi 15 mars 2018</v>
      </c>
    </row>
    <row r="76" spans="1:6" x14ac:dyDescent="0.25">
      <c r="A76" s="5">
        <v>43175</v>
      </c>
      <c r="B76">
        <f t="shared" si="8"/>
        <v>16</v>
      </c>
      <c r="C76">
        <f t="shared" si="10"/>
        <v>3</v>
      </c>
      <c r="D76">
        <f t="shared" si="11"/>
        <v>2018</v>
      </c>
      <c r="E76" t="str">
        <f t="shared" si="9"/>
        <v>2018-075</v>
      </c>
      <c r="F76" t="str">
        <f t="shared" si="7"/>
        <v>vendredi 16 mars 2018</v>
      </c>
    </row>
    <row r="77" spans="1:6" x14ac:dyDescent="0.25">
      <c r="A77" s="5">
        <v>43176</v>
      </c>
      <c r="B77">
        <f t="shared" si="8"/>
        <v>17</v>
      </c>
      <c r="C77">
        <f t="shared" si="10"/>
        <v>3</v>
      </c>
      <c r="D77">
        <f t="shared" si="11"/>
        <v>2018</v>
      </c>
      <c r="E77" t="str">
        <f t="shared" si="9"/>
        <v>2018-076</v>
      </c>
      <c r="F77" t="str">
        <f t="shared" si="7"/>
        <v>samedi 17 mars 2018</v>
      </c>
    </row>
    <row r="78" spans="1:6" x14ac:dyDescent="0.25">
      <c r="A78" s="5">
        <v>43177</v>
      </c>
      <c r="B78">
        <f t="shared" si="8"/>
        <v>18</v>
      </c>
      <c r="C78">
        <f t="shared" si="10"/>
        <v>3</v>
      </c>
      <c r="D78">
        <f t="shared" si="11"/>
        <v>2018</v>
      </c>
      <c r="E78" t="str">
        <f t="shared" si="9"/>
        <v>2018-077</v>
      </c>
      <c r="F78" t="str">
        <f t="shared" si="7"/>
        <v>dimanche 18 mars 2018</v>
      </c>
    </row>
    <row r="79" spans="1:6" x14ac:dyDescent="0.25">
      <c r="A79" s="5">
        <v>43178</v>
      </c>
      <c r="B79">
        <f t="shared" si="8"/>
        <v>19</v>
      </c>
      <c r="C79">
        <f t="shared" si="10"/>
        <v>3</v>
      </c>
      <c r="D79">
        <f t="shared" si="11"/>
        <v>2018</v>
      </c>
      <c r="E79" t="str">
        <f t="shared" si="9"/>
        <v>2018-078</v>
      </c>
      <c r="F79" t="str">
        <f t="shared" si="7"/>
        <v>lundi 19 mars 2018</v>
      </c>
    </row>
    <row r="80" spans="1:6" x14ac:dyDescent="0.25">
      <c r="A80" s="5">
        <v>43179</v>
      </c>
      <c r="B80">
        <f t="shared" si="8"/>
        <v>20</v>
      </c>
      <c r="C80">
        <f t="shared" si="10"/>
        <v>3</v>
      </c>
      <c r="D80">
        <f t="shared" si="11"/>
        <v>2018</v>
      </c>
      <c r="E80" t="str">
        <f t="shared" si="9"/>
        <v>2018-079</v>
      </c>
      <c r="F80" t="str">
        <f t="shared" si="7"/>
        <v>mardi 20 mars 2018</v>
      </c>
    </row>
    <row r="81" spans="1:6" x14ac:dyDescent="0.25">
      <c r="A81" s="5">
        <v>43180</v>
      </c>
      <c r="B81">
        <f t="shared" si="8"/>
        <v>21</v>
      </c>
      <c r="C81">
        <f t="shared" si="10"/>
        <v>3</v>
      </c>
      <c r="D81">
        <f t="shared" si="11"/>
        <v>2018</v>
      </c>
      <c r="E81" t="str">
        <f t="shared" si="9"/>
        <v>2018-080</v>
      </c>
      <c r="F81" t="str">
        <f t="shared" si="7"/>
        <v>mercredi 21 mars 2018</v>
      </c>
    </row>
    <row r="82" spans="1:6" x14ac:dyDescent="0.25">
      <c r="A82" s="5">
        <v>43181</v>
      </c>
      <c r="B82">
        <f t="shared" si="8"/>
        <v>22</v>
      </c>
      <c r="C82">
        <f t="shared" si="10"/>
        <v>3</v>
      </c>
      <c r="D82">
        <f t="shared" si="11"/>
        <v>2018</v>
      </c>
      <c r="E82" t="str">
        <f t="shared" si="9"/>
        <v>2018-081</v>
      </c>
      <c r="F82" t="str">
        <f t="shared" si="7"/>
        <v>jeudi 22 mars 2018</v>
      </c>
    </row>
    <row r="83" spans="1:6" x14ac:dyDescent="0.25">
      <c r="A83" s="5">
        <v>43182</v>
      </c>
      <c r="B83">
        <f t="shared" si="8"/>
        <v>23</v>
      </c>
      <c r="C83">
        <f t="shared" si="10"/>
        <v>3</v>
      </c>
      <c r="D83">
        <f t="shared" si="11"/>
        <v>2018</v>
      </c>
      <c r="E83" t="str">
        <f t="shared" si="9"/>
        <v>2018-082</v>
      </c>
      <c r="F83" t="str">
        <f t="shared" si="7"/>
        <v>vendredi 23 mars 2018</v>
      </c>
    </row>
    <row r="84" spans="1:6" x14ac:dyDescent="0.25">
      <c r="A84" s="5">
        <v>43183</v>
      </c>
      <c r="B84">
        <f t="shared" si="8"/>
        <v>24</v>
      </c>
      <c r="C84">
        <f t="shared" si="10"/>
        <v>3</v>
      </c>
      <c r="D84">
        <f t="shared" si="11"/>
        <v>2018</v>
      </c>
      <c r="E84" t="str">
        <f t="shared" si="9"/>
        <v>2018-083</v>
      </c>
      <c r="F84" t="str">
        <f t="shared" si="7"/>
        <v>samedi 24 mars 2018</v>
      </c>
    </row>
    <row r="85" spans="1:6" x14ac:dyDescent="0.25">
      <c r="A85" s="5">
        <v>43184</v>
      </c>
      <c r="B85">
        <f t="shared" si="8"/>
        <v>25</v>
      </c>
      <c r="C85">
        <f t="shared" si="10"/>
        <v>3</v>
      </c>
      <c r="D85">
        <f t="shared" si="11"/>
        <v>2018</v>
      </c>
      <c r="E85" t="str">
        <f t="shared" si="9"/>
        <v>2018-084</v>
      </c>
      <c r="F85" t="str">
        <f t="shared" si="7"/>
        <v>dimanche 25 mars 2018</v>
      </c>
    </row>
    <row r="86" spans="1:6" x14ac:dyDescent="0.25">
      <c r="A86" s="5">
        <v>43185</v>
      </c>
      <c r="B86">
        <f t="shared" si="8"/>
        <v>26</v>
      </c>
      <c r="C86">
        <f t="shared" si="10"/>
        <v>3</v>
      </c>
      <c r="D86">
        <f t="shared" si="11"/>
        <v>2018</v>
      </c>
      <c r="E86" t="str">
        <f t="shared" si="9"/>
        <v>2018-085</v>
      </c>
      <c r="F86" t="str">
        <f t="shared" si="7"/>
        <v>lundi 26 mars 2018</v>
      </c>
    </row>
    <row r="87" spans="1:6" x14ac:dyDescent="0.25">
      <c r="A87" s="5">
        <v>43186</v>
      </c>
      <c r="B87">
        <f t="shared" si="8"/>
        <v>27</v>
      </c>
      <c r="C87">
        <f t="shared" si="10"/>
        <v>3</v>
      </c>
      <c r="D87">
        <f t="shared" si="11"/>
        <v>2018</v>
      </c>
      <c r="E87" t="str">
        <f t="shared" si="9"/>
        <v>2018-086</v>
      </c>
      <c r="F87" t="str">
        <f t="shared" si="7"/>
        <v>mardi 27 mars 2018</v>
      </c>
    </row>
    <row r="88" spans="1:6" x14ac:dyDescent="0.25">
      <c r="A88" s="5">
        <v>43187</v>
      </c>
      <c r="B88">
        <f t="shared" si="8"/>
        <v>28</v>
      </c>
      <c r="C88">
        <f t="shared" si="10"/>
        <v>3</v>
      </c>
      <c r="D88">
        <f t="shared" si="11"/>
        <v>2018</v>
      </c>
      <c r="E88" t="str">
        <f t="shared" si="9"/>
        <v>2018-087</v>
      </c>
      <c r="F88" t="str">
        <f t="shared" si="7"/>
        <v>mercredi 28 mars 2018</v>
      </c>
    </row>
    <row r="89" spans="1:6" x14ac:dyDescent="0.25">
      <c r="A89" s="5">
        <v>43188</v>
      </c>
      <c r="B89">
        <f t="shared" si="8"/>
        <v>29</v>
      </c>
      <c r="C89">
        <f t="shared" si="10"/>
        <v>3</v>
      </c>
      <c r="D89">
        <f t="shared" si="11"/>
        <v>2018</v>
      </c>
      <c r="E89" t="str">
        <f t="shared" si="9"/>
        <v>2018-088</v>
      </c>
      <c r="F89" t="str">
        <f t="shared" si="7"/>
        <v>jeudi 29 mars 2018</v>
      </c>
    </row>
    <row r="90" spans="1:6" x14ac:dyDescent="0.25">
      <c r="A90" s="5">
        <v>43189</v>
      </c>
      <c r="B90">
        <f t="shared" si="8"/>
        <v>30</v>
      </c>
      <c r="C90">
        <f t="shared" si="10"/>
        <v>3</v>
      </c>
      <c r="D90">
        <f t="shared" si="11"/>
        <v>2018</v>
      </c>
      <c r="E90" t="str">
        <f t="shared" si="9"/>
        <v>2018-089</v>
      </c>
      <c r="F90" t="str">
        <f t="shared" si="7"/>
        <v>vendredi 30 mars 2018</v>
      </c>
    </row>
    <row r="91" spans="1:6" x14ac:dyDescent="0.25">
      <c r="A91" s="5">
        <v>43190</v>
      </c>
      <c r="B91">
        <f t="shared" si="8"/>
        <v>31</v>
      </c>
      <c r="C91">
        <f t="shared" si="10"/>
        <v>3</v>
      </c>
      <c r="D91">
        <f t="shared" si="11"/>
        <v>2018</v>
      </c>
      <c r="E91" t="str">
        <f t="shared" si="9"/>
        <v>2018-090</v>
      </c>
      <c r="F91" t="str">
        <f t="shared" si="7"/>
        <v>samedi 31 mars 2018</v>
      </c>
    </row>
    <row r="92" spans="1:6" x14ac:dyDescent="0.25">
      <c r="A92" s="5">
        <v>43191</v>
      </c>
      <c r="B92">
        <f t="shared" si="8"/>
        <v>1</v>
      </c>
      <c r="C92">
        <f t="shared" si="10"/>
        <v>4</v>
      </c>
      <c r="D92">
        <f t="shared" si="11"/>
        <v>2018</v>
      </c>
      <c r="E92" t="str">
        <f t="shared" si="9"/>
        <v>2018-091</v>
      </c>
      <c r="F92" t="str">
        <f t="shared" si="7"/>
        <v>dimanche 01 avril 2018</v>
      </c>
    </row>
    <row r="93" spans="1:6" x14ac:dyDescent="0.25">
      <c r="A93" s="5">
        <v>43192</v>
      </c>
      <c r="B93">
        <f t="shared" si="8"/>
        <v>2</v>
      </c>
      <c r="C93">
        <f t="shared" si="10"/>
        <v>4</v>
      </c>
      <c r="D93">
        <f t="shared" si="11"/>
        <v>2018</v>
      </c>
      <c r="E93" t="str">
        <f t="shared" si="9"/>
        <v>2018-092</v>
      </c>
      <c r="F93" t="str">
        <f t="shared" si="7"/>
        <v>lundi 02 avril 2018</v>
      </c>
    </row>
    <row r="94" spans="1:6" x14ac:dyDescent="0.25">
      <c r="A94" s="5">
        <v>43193</v>
      </c>
      <c r="B94">
        <f t="shared" si="8"/>
        <v>3</v>
      </c>
      <c r="C94">
        <f t="shared" si="10"/>
        <v>4</v>
      </c>
      <c r="D94">
        <f t="shared" si="11"/>
        <v>2018</v>
      </c>
      <c r="E94" t="str">
        <f t="shared" si="9"/>
        <v>2018-093</v>
      </c>
      <c r="F94" t="str">
        <f t="shared" si="7"/>
        <v>mardi 03 avril 2018</v>
      </c>
    </row>
    <row r="95" spans="1:6" x14ac:dyDescent="0.25">
      <c r="A95" s="5">
        <v>43194</v>
      </c>
      <c r="B95">
        <f t="shared" si="8"/>
        <v>4</v>
      </c>
      <c r="C95">
        <f t="shared" si="10"/>
        <v>4</v>
      </c>
      <c r="D95">
        <f t="shared" si="11"/>
        <v>2018</v>
      </c>
      <c r="E95" t="str">
        <f t="shared" si="9"/>
        <v>2018-094</v>
      </c>
      <c r="F95" t="str">
        <f t="shared" si="7"/>
        <v>mercredi 04 avril 2018</v>
      </c>
    </row>
    <row r="96" spans="1:6" x14ac:dyDescent="0.25">
      <c r="A96" s="5">
        <v>43195</v>
      </c>
      <c r="B96">
        <f t="shared" si="8"/>
        <v>5</v>
      </c>
      <c r="C96">
        <f t="shared" si="10"/>
        <v>4</v>
      </c>
      <c r="D96">
        <f t="shared" si="11"/>
        <v>2018</v>
      </c>
      <c r="E96" t="str">
        <f t="shared" si="9"/>
        <v>2018-095</v>
      </c>
      <c r="F96" t="str">
        <f t="shared" si="7"/>
        <v>jeudi 05 avril 2018</v>
      </c>
    </row>
    <row r="97" spans="1:6" x14ac:dyDescent="0.25">
      <c r="A97" s="5">
        <v>43196</v>
      </c>
      <c r="B97">
        <f t="shared" si="8"/>
        <v>6</v>
      </c>
      <c r="C97">
        <f t="shared" si="10"/>
        <v>4</v>
      </c>
      <c r="D97">
        <f t="shared" si="11"/>
        <v>2018</v>
      </c>
      <c r="E97" t="str">
        <f t="shared" si="9"/>
        <v>2018-096</v>
      </c>
      <c r="F97" t="str">
        <f t="shared" si="7"/>
        <v>vendredi 06 avril 2018</v>
      </c>
    </row>
    <row r="98" spans="1:6" x14ac:dyDescent="0.25">
      <c r="A98" s="5">
        <v>43197</v>
      </c>
      <c r="B98">
        <f t="shared" si="8"/>
        <v>7</v>
      </c>
      <c r="C98">
        <f t="shared" si="10"/>
        <v>4</v>
      </c>
      <c r="D98">
        <f t="shared" si="11"/>
        <v>2018</v>
      </c>
      <c r="E98" t="str">
        <f t="shared" si="9"/>
        <v>2018-097</v>
      </c>
      <c r="F98" t="str">
        <f t="shared" si="7"/>
        <v>samedi 07 avril 2018</v>
      </c>
    </row>
    <row r="99" spans="1:6" x14ac:dyDescent="0.25">
      <c r="A99" s="5">
        <v>43198</v>
      </c>
      <c r="B99">
        <f t="shared" si="8"/>
        <v>8</v>
      </c>
      <c r="C99">
        <f t="shared" si="10"/>
        <v>4</v>
      </c>
      <c r="D99">
        <f t="shared" si="11"/>
        <v>2018</v>
      </c>
      <c r="E99" t="str">
        <f t="shared" si="9"/>
        <v>2018-098</v>
      </c>
      <c r="F99" t="str">
        <f t="shared" si="7"/>
        <v>dimanche 08 avril 2018</v>
      </c>
    </row>
    <row r="100" spans="1:6" x14ac:dyDescent="0.25">
      <c r="A100" s="5">
        <v>43199</v>
      </c>
      <c r="B100">
        <f t="shared" si="8"/>
        <v>9</v>
      </c>
      <c r="C100">
        <f t="shared" si="10"/>
        <v>4</v>
      </c>
      <c r="D100">
        <f t="shared" si="11"/>
        <v>2018</v>
      </c>
      <c r="E100" t="str">
        <f t="shared" si="9"/>
        <v>2018-099</v>
      </c>
      <c r="F100" t="str">
        <f t="shared" si="7"/>
        <v>lundi 09 avril 2018</v>
      </c>
    </row>
    <row r="101" spans="1:6" x14ac:dyDescent="0.25">
      <c r="A101" s="5">
        <v>43200</v>
      </c>
      <c r="B101">
        <f t="shared" si="8"/>
        <v>10</v>
      </c>
      <c r="C101">
        <f t="shared" si="10"/>
        <v>4</v>
      </c>
      <c r="D101">
        <f t="shared" si="11"/>
        <v>2018</v>
      </c>
      <c r="E101" t="str">
        <f t="shared" si="9"/>
        <v>2018-100</v>
      </c>
      <c r="F101" t="str">
        <f t="shared" si="7"/>
        <v>mardi 10 avril 2018</v>
      </c>
    </row>
    <row r="102" spans="1:6" x14ac:dyDescent="0.25">
      <c r="A102" s="5">
        <v>43201</v>
      </c>
      <c r="B102">
        <f t="shared" si="8"/>
        <v>11</v>
      </c>
      <c r="C102">
        <f t="shared" si="10"/>
        <v>4</v>
      </c>
      <c r="D102">
        <f t="shared" si="11"/>
        <v>2018</v>
      </c>
      <c r="E102" t="str">
        <f t="shared" si="9"/>
        <v>2018-101</v>
      </c>
      <c r="F102" t="str">
        <f t="shared" si="7"/>
        <v>mercredi 11 avril 2018</v>
      </c>
    </row>
    <row r="103" spans="1:6" x14ac:dyDescent="0.25">
      <c r="A103" s="5">
        <v>43202</v>
      </c>
      <c r="B103">
        <f t="shared" si="8"/>
        <v>12</v>
      </c>
      <c r="C103">
        <f t="shared" si="10"/>
        <v>4</v>
      </c>
      <c r="D103">
        <f t="shared" si="11"/>
        <v>2018</v>
      </c>
      <c r="E103" t="str">
        <f t="shared" si="9"/>
        <v>2018-102</v>
      </c>
      <c r="F103" t="str">
        <f t="shared" si="7"/>
        <v>jeudi 12 avril 2018</v>
      </c>
    </row>
    <row r="104" spans="1:6" x14ac:dyDescent="0.25">
      <c r="A104" s="5">
        <v>43203</v>
      </c>
      <c r="B104">
        <f t="shared" si="8"/>
        <v>13</v>
      </c>
      <c r="C104">
        <f t="shared" si="10"/>
        <v>4</v>
      </c>
      <c r="D104">
        <f t="shared" si="11"/>
        <v>2018</v>
      </c>
      <c r="E104" t="str">
        <f t="shared" si="9"/>
        <v>2018-103</v>
      </c>
      <c r="F104" t="str">
        <f t="shared" si="7"/>
        <v>vendredi 13 avril 2018</v>
      </c>
    </row>
    <row r="105" spans="1:6" x14ac:dyDescent="0.25">
      <c r="A105" s="5">
        <v>43204</v>
      </c>
      <c r="B105">
        <f t="shared" si="8"/>
        <v>14</v>
      </c>
      <c r="C105">
        <f t="shared" si="10"/>
        <v>4</v>
      </c>
      <c r="D105">
        <f t="shared" si="11"/>
        <v>2018</v>
      </c>
      <c r="E105" t="str">
        <f t="shared" si="9"/>
        <v>2018-104</v>
      </c>
      <c r="F105" t="str">
        <f t="shared" si="7"/>
        <v>samedi 14 avril 2018</v>
      </c>
    </row>
    <row r="106" spans="1:6" x14ac:dyDescent="0.25">
      <c r="A106" s="5">
        <v>43205</v>
      </c>
      <c r="B106">
        <f t="shared" si="8"/>
        <v>15</v>
      </c>
      <c r="C106">
        <f t="shared" si="10"/>
        <v>4</v>
      </c>
      <c r="D106">
        <f t="shared" si="11"/>
        <v>2018</v>
      </c>
      <c r="E106" t="str">
        <f t="shared" si="9"/>
        <v>2018-105</v>
      </c>
      <c r="F106" t="str">
        <f t="shared" si="7"/>
        <v>dimanche 15 avril 2018</v>
      </c>
    </row>
    <row r="107" spans="1:6" x14ac:dyDescent="0.25">
      <c r="A107" s="5">
        <v>43206</v>
      </c>
      <c r="B107">
        <f t="shared" si="8"/>
        <v>16</v>
      </c>
      <c r="C107">
        <f t="shared" si="10"/>
        <v>4</v>
      </c>
      <c r="D107">
        <f t="shared" si="11"/>
        <v>2018</v>
      </c>
      <c r="E107" t="str">
        <f t="shared" si="9"/>
        <v>2018-106</v>
      </c>
      <c r="F107" t="str">
        <f t="shared" si="7"/>
        <v>lundi 16 avril 2018</v>
      </c>
    </row>
    <row r="108" spans="1:6" x14ac:dyDescent="0.25">
      <c r="A108" s="5">
        <v>43207</v>
      </c>
      <c r="B108">
        <f t="shared" si="8"/>
        <v>17</v>
      </c>
      <c r="C108">
        <f t="shared" si="10"/>
        <v>4</v>
      </c>
      <c r="D108">
        <f t="shared" si="11"/>
        <v>2018</v>
      </c>
      <c r="E108" t="str">
        <f t="shared" si="9"/>
        <v>2018-107</v>
      </c>
      <c r="F108" t="str">
        <f t="shared" si="7"/>
        <v>mardi 17 avril 2018</v>
      </c>
    </row>
    <row r="109" spans="1:6" x14ac:dyDescent="0.25">
      <c r="A109" s="5">
        <v>43208</v>
      </c>
      <c r="B109">
        <f t="shared" si="8"/>
        <v>18</v>
      </c>
      <c r="C109">
        <f t="shared" si="10"/>
        <v>4</v>
      </c>
      <c r="D109">
        <f t="shared" si="11"/>
        <v>2018</v>
      </c>
      <c r="E109" t="str">
        <f t="shared" si="9"/>
        <v>2018-108</v>
      </c>
      <c r="F109" t="str">
        <f t="shared" si="7"/>
        <v>mercredi 18 avril 2018</v>
      </c>
    </row>
    <row r="110" spans="1:6" x14ac:dyDescent="0.25">
      <c r="A110" s="5">
        <v>43209</v>
      </c>
      <c r="B110">
        <f t="shared" si="8"/>
        <v>19</v>
      </c>
      <c r="C110">
        <f t="shared" si="10"/>
        <v>4</v>
      </c>
      <c r="D110">
        <f t="shared" si="11"/>
        <v>2018</v>
      </c>
      <c r="E110" t="str">
        <f t="shared" si="9"/>
        <v>2018-109</v>
      </c>
      <c r="F110" t="str">
        <f t="shared" si="7"/>
        <v>jeudi 19 avril 2018</v>
      </c>
    </row>
    <row r="111" spans="1:6" x14ac:dyDescent="0.25">
      <c r="A111" s="5">
        <v>43210</v>
      </c>
      <c r="B111">
        <f t="shared" si="8"/>
        <v>20</v>
      </c>
      <c r="C111">
        <f t="shared" si="10"/>
        <v>4</v>
      </c>
      <c r="D111">
        <f t="shared" si="11"/>
        <v>2018</v>
      </c>
      <c r="E111" t="str">
        <f t="shared" si="9"/>
        <v>2018-110</v>
      </c>
      <c r="F111" t="str">
        <f t="shared" si="7"/>
        <v>vendredi 20 avril 2018</v>
      </c>
    </row>
    <row r="112" spans="1:6" x14ac:dyDescent="0.25">
      <c r="A112" s="5">
        <v>43211</v>
      </c>
      <c r="B112">
        <f t="shared" si="8"/>
        <v>21</v>
      </c>
      <c r="C112">
        <f t="shared" si="10"/>
        <v>4</v>
      </c>
      <c r="D112">
        <f t="shared" si="11"/>
        <v>2018</v>
      </c>
      <c r="E112" t="str">
        <f t="shared" si="9"/>
        <v>2018-111</v>
      </c>
      <c r="F112" t="str">
        <f t="shared" si="7"/>
        <v>samedi 21 avril 2018</v>
      </c>
    </row>
    <row r="113" spans="1:6" x14ac:dyDescent="0.25">
      <c r="A113" s="5">
        <v>43212</v>
      </c>
      <c r="B113">
        <f t="shared" si="8"/>
        <v>22</v>
      </c>
      <c r="C113">
        <f t="shared" si="10"/>
        <v>4</v>
      </c>
      <c r="D113">
        <f t="shared" si="11"/>
        <v>2018</v>
      </c>
      <c r="E113" t="str">
        <f t="shared" si="9"/>
        <v>2018-112</v>
      </c>
      <c r="F113" t="str">
        <f t="shared" si="7"/>
        <v>dimanche 22 avril 2018</v>
      </c>
    </row>
    <row r="114" spans="1:6" x14ac:dyDescent="0.25">
      <c r="A114" s="5">
        <v>43213</v>
      </c>
      <c r="B114">
        <f t="shared" si="8"/>
        <v>23</v>
      </c>
      <c r="C114">
        <f t="shared" si="10"/>
        <v>4</v>
      </c>
      <c r="D114">
        <f t="shared" si="11"/>
        <v>2018</v>
      </c>
      <c r="E114" t="str">
        <f t="shared" si="9"/>
        <v>2018-113</v>
      </c>
      <c r="F114" t="str">
        <f t="shared" si="7"/>
        <v>lundi 23 avril 2018</v>
      </c>
    </row>
    <row r="115" spans="1:6" x14ac:dyDescent="0.25">
      <c r="A115" s="5">
        <v>43214</v>
      </c>
      <c r="B115">
        <f t="shared" si="8"/>
        <v>24</v>
      </c>
      <c r="C115">
        <f t="shared" si="10"/>
        <v>4</v>
      </c>
      <c r="D115">
        <f t="shared" si="11"/>
        <v>2018</v>
      </c>
      <c r="E115" t="str">
        <f t="shared" si="9"/>
        <v>2018-114</v>
      </c>
      <c r="F115" t="str">
        <f t="shared" si="7"/>
        <v>mardi 24 avril 2018</v>
      </c>
    </row>
    <row r="116" spans="1:6" x14ac:dyDescent="0.25">
      <c r="A116" s="5">
        <v>43215</v>
      </c>
      <c r="B116">
        <f t="shared" si="8"/>
        <v>25</v>
      </c>
      <c r="C116">
        <f t="shared" si="10"/>
        <v>4</v>
      </c>
      <c r="D116">
        <f t="shared" si="11"/>
        <v>2018</v>
      </c>
      <c r="E116" t="str">
        <f t="shared" si="9"/>
        <v>2018-115</v>
      </c>
      <c r="F116" t="str">
        <f t="shared" si="7"/>
        <v>mercredi 25 avril 2018</v>
      </c>
    </row>
    <row r="117" spans="1:6" x14ac:dyDescent="0.25">
      <c r="A117" s="5">
        <v>43216</v>
      </c>
      <c r="B117">
        <f t="shared" si="8"/>
        <v>26</v>
      </c>
      <c r="C117">
        <f t="shared" si="10"/>
        <v>4</v>
      </c>
      <c r="D117">
        <f t="shared" si="11"/>
        <v>2018</v>
      </c>
      <c r="E117" t="str">
        <f t="shared" si="9"/>
        <v>2018-116</v>
      </c>
      <c r="F117" t="str">
        <f t="shared" si="7"/>
        <v>jeudi 26 avril 2018</v>
      </c>
    </row>
    <row r="118" spans="1:6" x14ac:dyDescent="0.25">
      <c r="A118" s="5">
        <v>43217</v>
      </c>
      <c r="B118">
        <f t="shared" si="8"/>
        <v>27</v>
      </c>
      <c r="C118">
        <f t="shared" si="10"/>
        <v>4</v>
      </c>
      <c r="D118">
        <f t="shared" si="11"/>
        <v>2018</v>
      </c>
      <c r="E118" t="str">
        <f t="shared" si="9"/>
        <v>2018-117</v>
      </c>
      <c r="F118" t="str">
        <f t="shared" si="7"/>
        <v>vendredi 27 avril 2018</v>
      </c>
    </row>
    <row r="119" spans="1:6" x14ac:dyDescent="0.25">
      <c r="A119" s="5">
        <v>43218</v>
      </c>
      <c r="B119">
        <f t="shared" si="8"/>
        <v>28</v>
      </c>
      <c r="C119">
        <f t="shared" si="10"/>
        <v>4</v>
      </c>
      <c r="D119">
        <f t="shared" si="11"/>
        <v>2018</v>
      </c>
      <c r="E119" t="str">
        <f t="shared" si="9"/>
        <v>2018-118</v>
      </c>
      <c r="F119" t="str">
        <f t="shared" si="7"/>
        <v>samedi 28 avril 2018</v>
      </c>
    </row>
    <row r="120" spans="1:6" x14ac:dyDescent="0.25">
      <c r="A120" s="5">
        <v>43219</v>
      </c>
      <c r="B120">
        <f t="shared" si="8"/>
        <v>29</v>
      </c>
      <c r="C120">
        <f t="shared" si="10"/>
        <v>4</v>
      </c>
      <c r="D120">
        <f t="shared" si="11"/>
        <v>2018</v>
      </c>
      <c r="E120" t="str">
        <f t="shared" si="9"/>
        <v>2018-119</v>
      </c>
      <c r="F120" t="str">
        <f t="shared" si="7"/>
        <v>dimanche 29 avril 2018</v>
      </c>
    </row>
    <row r="121" spans="1:6" x14ac:dyDescent="0.25">
      <c r="A121" s="5">
        <v>43220</v>
      </c>
      <c r="B121">
        <f t="shared" si="8"/>
        <v>30</v>
      </c>
      <c r="C121">
        <f t="shared" si="10"/>
        <v>4</v>
      </c>
      <c r="D121">
        <f t="shared" si="11"/>
        <v>2018</v>
      </c>
      <c r="E121" t="str">
        <f t="shared" si="9"/>
        <v>2018-120</v>
      </c>
      <c r="F121" t="str">
        <f t="shared" si="7"/>
        <v>lundi 30 avril 2018</v>
      </c>
    </row>
    <row r="122" spans="1:6" x14ac:dyDescent="0.25">
      <c r="A122" s="5">
        <v>43221</v>
      </c>
      <c r="B122">
        <f t="shared" si="8"/>
        <v>1</v>
      </c>
      <c r="C122">
        <f t="shared" si="10"/>
        <v>5</v>
      </c>
      <c r="D122">
        <f t="shared" si="11"/>
        <v>2018</v>
      </c>
      <c r="E122" t="str">
        <f t="shared" si="9"/>
        <v>2018-121</v>
      </c>
      <c r="F122" t="str">
        <f t="shared" si="7"/>
        <v>mardi 01 mai 2018</v>
      </c>
    </row>
    <row r="123" spans="1:6" x14ac:dyDescent="0.25">
      <c r="A123" s="5">
        <v>43222</v>
      </c>
      <c r="B123">
        <f t="shared" si="8"/>
        <v>2</v>
      </c>
      <c r="C123">
        <f t="shared" si="10"/>
        <v>5</v>
      </c>
      <c r="D123">
        <f t="shared" si="11"/>
        <v>2018</v>
      </c>
      <c r="E123" t="str">
        <f t="shared" si="9"/>
        <v>2018-122</v>
      </c>
      <c r="F123" t="str">
        <f t="shared" si="7"/>
        <v>mercredi 02 mai 2018</v>
      </c>
    </row>
    <row r="124" spans="1:6" x14ac:dyDescent="0.25">
      <c r="A124" s="5">
        <v>43223</v>
      </c>
      <c r="B124">
        <f t="shared" si="8"/>
        <v>3</v>
      </c>
      <c r="C124">
        <f t="shared" si="10"/>
        <v>5</v>
      </c>
      <c r="D124">
        <f t="shared" si="11"/>
        <v>2018</v>
      </c>
      <c r="E124" t="str">
        <f t="shared" si="9"/>
        <v>2018-123</v>
      </c>
      <c r="F124" t="str">
        <f t="shared" si="7"/>
        <v>jeudi 03 mai 2018</v>
      </c>
    </row>
    <row r="125" spans="1:6" x14ac:dyDescent="0.25">
      <c r="A125" s="5">
        <v>43224</v>
      </c>
      <c r="B125">
        <f t="shared" si="8"/>
        <v>4</v>
      </c>
      <c r="C125">
        <f t="shared" si="10"/>
        <v>5</v>
      </c>
      <c r="D125">
        <f t="shared" si="11"/>
        <v>2018</v>
      </c>
      <c r="E125" t="str">
        <f t="shared" si="9"/>
        <v>2018-124</v>
      </c>
      <c r="F125" t="str">
        <f t="shared" si="7"/>
        <v>vendredi 04 mai 2018</v>
      </c>
    </row>
    <row r="126" spans="1:6" x14ac:dyDescent="0.25">
      <c r="A126" s="5">
        <v>43225</v>
      </c>
      <c r="B126">
        <f t="shared" si="8"/>
        <v>5</v>
      </c>
      <c r="C126">
        <f t="shared" si="10"/>
        <v>5</v>
      </c>
      <c r="D126">
        <f t="shared" si="11"/>
        <v>2018</v>
      </c>
      <c r="E126" t="str">
        <f t="shared" si="9"/>
        <v>2018-125</v>
      </c>
      <c r="F126" t="str">
        <f t="shared" si="7"/>
        <v>samedi 05 mai 2018</v>
      </c>
    </row>
    <row r="127" spans="1:6" x14ac:dyDescent="0.25">
      <c r="A127" s="5">
        <v>43226</v>
      </c>
      <c r="B127">
        <f t="shared" si="8"/>
        <v>6</v>
      </c>
      <c r="C127">
        <f t="shared" si="10"/>
        <v>5</v>
      </c>
      <c r="D127">
        <f t="shared" si="11"/>
        <v>2018</v>
      </c>
      <c r="E127" t="str">
        <f t="shared" si="9"/>
        <v>2018-126</v>
      </c>
      <c r="F127" t="str">
        <f t="shared" si="7"/>
        <v>dimanche 06 mai 2018</v>
      </c>
    </row>
    <row r="128" spans="1:6" x14ac:dyDescent="0.25">
      <c r="A128" s="5">
        <v>43227</v>
      </c>
      <c r="B128">
        <f t="shared" si="8"/>
        <v>7</v>
      </c>
      <c r="C128">
        <f t="shared" si="10"/>
        <v>5</v>
      </c>
      <c r="D128">
        <f t="shared" si="11"/>
        <v>2018</v>
      </c>
      <c r="E128" t="str">
        <f t="shared" si="9"/>
        <v>2018-127</v>
      </c>
      <c r="F128" t="str">
        <f t="shared" si="7"/>
        <v>lundi 07 mai 2018</v>
      </c>
    </row>
    <row r="129" spans="1:6" x14ac:dyDescent="0.25">
      <c r="A129" s="5">
        <v>43228</v>
      </c>
      <c r="B129">
        <f t="shared" si="8"/>
        <v>8</v>
      </c>
      <c r="C129">
        <f t="shared" si="10"/>
        <v>5</v>
      </c>
      <c r="D129">
        <f t="shared" si="11"/>
        <v>2018</v>
      </c>
      <c r="E129" t="str">
        <f t="shared" si="9"/>
        <v>2018-128</v>
      </c>
      <c r="F129" t="str">
        <f t="shared" si="7"/>
        <v>mardi 08 mai 2018</v>
      </c>
    </row>
    <row r="130" spans="1:6" x14ac:dyDescent="0.25">
      <c r="A130" s="5">
        <v>43229</v>
      </c>
      <c r="B130">
        <f t="shared" si="8"/>
        <v>9</v>
      </c>
      <c r="C130">
        <f t="shared" si="10"/>
        <v>5</v>
      </c>
      <c r="D130">
        <f t="shared" si="11"/>
        <v>2018</v>
      </c>
      <c r="E130" t="str">
        <f t="shared" si="9"/>
        <v>2018-129</v>
      </c>
      <c r="F130" t="str">
        <f t="shared" ref="F130:F193" si="12">TEXT(A130,"jjjj jj mmmm aaaa")</f>
        <v>mercredi 09 mai 2018</v>
      </c>
    </row>
    <row r="131" spans="1:6" x14ac:dyDescent="0.25">
      <c r="A131" s="5">
        <v>43230</v>
      </c>
      <c r="B131">
        <f t="shared" ref="B131:B194" si="13">DAY(A131)</f>
        <v>10</v>
      </c>
      <c r="C131">
        <f t="shared" si="10"/>
        <v>5</v>
      </c>
      <c r="D131">
        <f t="shared" si="11"/>
        <v>2018</v>
      </c>
      <c r="E131" t="str">
        <f t="shared" ref="E131:E194" si="14">D131&amp;"-"&amp;TEXT(A131-DATE(YEAR(A131),1,1)+1,"000")</f>
        <v>2018-130</v>
      </c>
      <c r="F131" t="str">
        <f t="shared" si="12"/>
        <v>jeudi 10 mai 2018</v>
      </c>
    </row>
    <row r="132" spans="1:6" x14ac:dyDescent="0.25">
      <c r="A132" s="5">
        <v>43231</v>
      </c>
      <c r="B132">
        <f t="shared" si="13"/>
        <v>11</v>
      </c>
      <c r="C132">
        <f t="shared" si="10"/>
        <v>5</v>
      </c>
      <c r="D132">
        <f t="shared" si="11"/>
        <v>2018</v>
      </c>
      <c r="E132" t="str">
        <f t="shared" si="14"/>
        <v>2018-131</v>
      </c>
      <c r="F132" t="str">
        <f t="shared" si="12"/>
        <v>vendredi 11 mai 2018</v>
      </c>
    </row>
    <row r="133" spans="1:6" x14ac:dyDescent="0.25">
      <c r="A133" s="5">
        <v>43232</v>
      </c>
      <c r="B133">
        <f t="shared" si="13"/>
        <v>12</v>
      </c>
      <c r="C133">
        <f t="shared" si="10"/>
        <v>5</v>
      </c>
      <c r="D133">
        <f t="shared" si="11"/>
        <v>2018</v>
      </c>
      <c r="E133" t="str">
        <f t="shared" si="14"/>
        <v>2018-132</v>
      </c>
      <c r="F133" t="str">
        <f t="shared" si="12"/>
        <v>samedi 12 mai 2018</v>
      </c>
    </row>
    <row r="134" spans="1:6" x14ac:dyDescent="0.25">
      <c r="A134" s="5">
        <v>43233</v>
      </c>
      <c r="B134">
        <f t="shared" si="13"/>
        <v>13</v>
      </c>
      <c r="C134">
        <f t="shared" ref="C134:C197" si="15">MONTH(A134)</f>
        <v>5</v>
      </c>
      <c r="D134">
        <f t="shared" ref="D134:D197" si="16">YEAR(A134)</f>
        <v>2018</v>
      </c>
      <c r="E134" t="str">
        <f t="shared" si="14"/>
        <v>2018-133</v>
      </c>
      <c r="F134" t="str">
        <f t="shared" si="12"/>
        <v>dimanche 13 mai 2018</v>
      </c>
    </row>
    <row r="135" spans="1:6" x14ac:dyDescent="0.25">
      <c r="A135" s="5">
        <v>43234</v>
      </c>
      <c r="B135">
        <f t="shared" si="13"/>
        <v>14</v>
      </c>
      <c r="C135">
        <f t="shared" si="15"/>
        <v>5</v>
      </c>
      <c r="D135">
        <f t="shared" si="16"/>
        <v>2018</v>
      </c>
      <c r="E135" t="str">
        <f t="shared" si="14"/>
        <v>2018-134</v>
      </c>
      <c r="F135" t="str">
        <f t="shared" si="12"/>
        <v>lundi 14 mai 2018</v>
      </c>
    </row>
    <row r="136" spans="1:6" x14ac:dyDescent="0.25">
      <c r="A136" s="5">
        <v>43235</v>
      </c>
      <c r="B136">
        <f t="shared" si="13"/>
        <v>15</v>
      </c>
      <c r="C136">
        <f t="shared" si="15"/>
        <v>5</v>
      </c>
      <c r="D136">
        <f t="shared" si="16"/>
        <v>2018</v>
      </c>
      <c r="E136" t="str">
        <f t="shared" si="14"/>
        <v>2018-135</v>
      </c>
      <c r="F136" t="str">
        <f t="shared" si="12"/>
        <v>mardi 15 mai 2018</v>
      </c>
    </row>
    <row r="137" spans="1:6" x14ac:dyDescent="0.25">
      <c r="A137" s="5">
        <v>43236</v>
      </c>
      <c r="B137">
        <f t="shared" si="13"/>
        <v>16</v>
      </c>
      <c r="C137">
        <f t="shared" si="15"/>
        <v>5</v>
      </c>
      <c r="D137">
        <f t="shared" si="16"/>
        <v>2018</v>
      </c>
      <c r="E137" t="str">
        <f t="shared" si="14"/>
        <v>2018-136</v>
      </c>
      <c r="F137" t="str">
        <f t="shared" si="12"/>
        <v>mercredi 16 mai 2018</v>
      </c>
    </row>
    <row r="138" spans="1:6" x14ac:dyDescent="0.25">
      <c r="A138" s="5">
        <v>43237</v>
      </c>
      <c r="B138">
        <f t="shared" si="13"/>
        <v>17</v>
      </c>
      <c r="C138">
        <f t="shared" si="15"/>
        <v>5</v>
      </c>
      <c r="D138">
        <f t="shared" si="16"/>
        <v>2018</v>
      </c>
      <c r="E138" t="str">
        <f t="shared" si="14"/>
        <v>2018-137</v>
      </c>
      <c r="F138" t="str">
        <f t="shared" si="12"/>
        <v>jeudi 17 mai 2018</v>
      </c>
    </row>
    <row r="139" spans="1:6" x14ac:dyDescent="0.25">
      <c r="A139" s="5">
        <v>43238</v>
      </c>
      <c r="B139">
        <f t="shared" si="13"/>
        <v>18</v>
      </c>
      <c r="C139">
        <f t="shared" si="15"/>
        <v>5</v>
      </c>
      <c r="D139">
        <f t="shared" si="16"/>
        <v>2018</v>
      </c>
      <c r="E139" t="str">
        <f t="shared" si="14"/>
        <v>2018-138</v>
      </c>
      <c r="F139" t="str">
        <f t="shared" si="12"/>
        <v>vendredi 18 mai 2018</v>
      </c>
    </row>
    <row r="140" spans="1:6" x14ac:dyDescent="0.25">
      <c r="A140" s="5">
        <v>43239</v>
      </c>
      <c r="B140">
        <f t="shared" si="13"/>
        <v>19</v>
      </c>
      <c r="C140">
        <f t="shared" si="15"/>
        <v>5</v>
      </c>
      <c r="D140">
        <f t="shared" si="16"/>
        <v>2018</v>
      </c>
      <c r="E140" t="str">
        <f t="shared" si="14"/>
        <v>2018-139</v>
      </c>
      <c r="F140" t="str">
        <f t="shared" si="12"/>
        <v>samedi 19 mai 2018</v>
      </c>
    </row>
    <row r="141" spans="1:6" x14ac:dyDescent="0.25">
      <c r="A141" s="5">
        <v>43240</v>
      </c>
      <c r="B141">
        <f t="shared" si="13"/>
        <v>20</v>
      </c>
      <c r="C141">
        <f t="shared" si="15"/>
        <v>5</v>
      </c>
      <c r="D141">
        <f t="shared" si="16"/>
        <v>2018</v>
      </c>
      <c r="E141" t="str">
        <f t="shared" si="14"/>
        <v>2018-140</v>
      </c>
      <c r="F141" t="str">
        <f t="shared" si="12"/>
        <v>dimanche 20 mai 2018</v>
      </c>
    </row>
    <row r="142" spans="1:6" x14ac:dyDescent="0.25">
      <c r="A142" s="5">
        <v>43241</v>
      </c>
      <c r="B142">
        <f t="shared" si="13"/>
        <v>21</v>
      </c>
      <c r="C142">
        <f t="shared" si="15"/>
        <v>5</v>
      </c>
      <c r="D142">
        <f t="shared" si="16"/>
        <v>2018</v>
      </c>
      <c r="E142" t="str">
        <f t="shared" si="14"/>
        <v>2018-141</v>
      </c>
      <c r="F142" t="str">
        <f t="shared" si="12"/>
        <v>lundi 21 mai 2018</v>
      </c>
    </row>
    <row r="143" spans="1:6" x14ac:dyDescent="0.25">
      <c r="A143" s="5">
        <v>43242</v>
      </c>
      <c r="B143">
        <f t="shared" si="13"/>
        <v>22</v>
      </c>
      <c r="C143">
        <f t="shared" si="15"/>
        <v>5</v>
      </c>
      <c r="D143">
        <f t="shared" si="16"/>
        <v>2018</v>
      </c>
      <c r="E143" t="str">
        <f t="shared" si="14"/>
        <v>2018-142</v>
      </c>
      <c r="F143" t="str">
        <f t="shared" si="12"/>
        <v>mardi 22 mai 2018</v>
      </c>
    </row>
    <row r="144" spans="1:6" x14ac:dyDescent="0.25">
      <c r="A144" s="5">
        <v>43243</v>
      </c>
      <c r="B144">
        <f t="shared" si="13"/>
        <v>23</v>
      </c>
      <c r="C144">
        <f t="shared" si="15"/>
        <v>5</v>
      </c>
      <c r="D144">
        <f t="shared" si="16"/>
        <v>2018</v>
      </c>
      <c r="E144" t="str">
        <f t="shared" si="14"/>
        <v>2018-143</v>
      </c>
      <c r="F144" t="str">
        <f t="shared" si="12"/>
        <v>mercredi 23 mai 2018</v>
      </c>
    </row>
    <row r="145" spans="1:6" x14ac:dyDescent="0.25">
      <c r="A145" s="5">
        <v>43244</v>
      </c>
      <c r="B145">
        <f t="shared" si="13"/>
        <v>24</v>
      </c>
      <c r="C145">
        <f t="shared" si="15"/>
        <v>5</v>
      </c>
      <c r="D145">
        <f t="shared" si="16"/>
        <v>2018</v>
      </c>
      <c r="E145" t="str">
        <f t="shared" si="14"/>
        <v>2018-144</v>
      </c>
      <c r="F145" t="str">
        <f t="shared" si="12"/>
        <v>jeudi 24 mai 2018</v>
      </c>
    </row>
    <row r="146" spans="1:6" x14ac:dyDescent="0.25">
      <c r="A146" s="5">
        <v>43245</v>
      </c>
      <c r="B146">
        <f t="shared" si="13"/>
        <v>25</v>
      </c>
      <c r="C146">
        <f t="shared" si="15"/>
        <v>5</v>
      </c>
      <c r="D146">
        <f t="shared" si="16"/>
        <v>2018</v>
      </c>
      <c r="E146" t="str">
        <f t="shared" si="14"/>
        <v>2018-145</v>
      </c>
      <c r="F146" t="str">
        <f t="shared" si="12"/>
        <v>vendredi 25 mai 2018</v>
      </c>
    </row>
    <row r="147" spans="1:6" x14ac:dyDescent="0.25">
      <c r="A147" s="5">
        <v>43246</v>
      </c>
      <c r="B147">
        <f t="shared" si="13"/>
        <v>26</v>
      </c>
      <c r="C147">
        <f t="shared" si="15"/>
        <v>5</v>
      </c>
      <c r="D147">
        <f t="shared" si="16"/>
        <v>2018</v>
      </c>
      <c r="E147" t="str">
        <f t="shared" si="14"/>
        <v>2018-146</v>
      </c>
      <c r="F147" t="str">
        <f t="shared" si="12"/>
        <v>samedi 26 mai 2018</v>
      </c>
    </row>
    <row r="148" spans="1:6" x14ac:dyDescent="0.25">
      <c r="A148" s="5">
        <v>43247</v>
      </c>
      <c r="B148">
        <f t="shared" si="13"/>
        <v>27</v>
      </c>
      <c r="C148">
        <f t="shared" si="15"/>
        <v>5</v>
      </c>
      <c r="D148">
        <f t="shared" si="16"/>
        <v>2018</v>
      </c>
      <c r="E148" t="str">
        <f t="shared" si="14"/>
        <v>2018-147</v>
      </c>
      <c r="F148" t="str">
        <f t="shared" si="12"/>
        <v>dimanche 27 mai 2018</v>
      </c>
    </row>
    <row r="149" spans="1:6" x14ac:dyDescent="0.25">
      <c r="A149" s="5">
        <v>43248</v>
      </c>
      <c r="B149">
        <f t="shared" si="13"/>
        <v>28</v>
      </c>
      <c r="C149">
        <f t="shared" si="15"/>
        <v>5</v>
      </c>
      <c r="D149">
        <f t="shared" si="16"/>
        <v>2018</v>
      </c>
      <c r="E149" t="str">
        <f t="shared" si="14"/>
        <v>2018-148</v>
      </c>
      <c r="F149" t="str">
        <f t="shared" si="12"/>
        <v>lundi 28 mai 2018</v>
      </c>
    </row>
    <row r="150" spans="1:6" x14ac:dyDescent="0.25">
      <c r="A150" s="5">
        <v>43249</v>
      </c>
      <c r="B150">
        <f t="shared" si="13"/>
        <v>29</v>
      </c>
      <c r="C150">
        <f t="shared" si="15"/>
        <v>5</v>
      </c>
      <c r="D150">
        <f t="shared" si="16"/>
        <v>2018</v>
      </c>
      <c r="E150" t="str">
        <f t="shared" si="14"/>
        <v>2018-149</v>
      </c>
      <c r="F150" t="str">
        <f t="shared" si="12"/>
        <v>mardi 29 mai 2018</v>
      </c>
    </row>
    <row r="151" spans="1:6" x14ac:dyDescent="0.25">
      <c r="A151" s="5">
        <v>43250</v>
      </c>
      <c r="B151">
        <f t="shared" si="13"/>
        <v>30</v>
      </c>
      <c r="C151">
        <f t="shared" si="15"/>
        <v>5</v>
      </c>
      <c r="D151">
        <f t="shared" si="16"/>
        <v>2018</v>
      </c>
      <c r="E151" t="str">
        <f t="shared" si="14"/>
        <v>2018-150</v>
      </c>
      <c r="F151" t="str">
        <f t="shared" si="12"/>
        <v>mercredi 30 mai 2018</v>
      </c>
    </row>
    <row r="152" spans="1:6" x14ac:dyDescent="0.25">
      <c r="A152" s="5">
        <v>43251</v>
      </c>
      <c r="B152">
        <f t="shared" si="13"/>
        <v>31</v>
      </c>
      <c r="C152">
        <f t="shared" si="15"/>
        <v>5</v>
      </c>
      <c r="D152">
        <f t="shared" si="16"/>
        <v>2018</v>
      </c>
      <c r="E152" t="str">
        <f t="shared" si="14"/>
        <v>2018-151</v>
      </c>
      <c r="F152" t="str">
        <f t="shared" si="12"/>
        <v>jeudi 31 mai 2018</v>
      </c>
    </row>
    <row r="153" spans="1:6" x14ac:dyDescent="0.25">
      <c r="A153" s="5">
        <v>43252</v>
      </c>
      <c r="B153">
        <f t="shared" si="13"/>
        <v>1</v>
      </c>
      <c r="C153">
        <f t="shared" si="15"/>
        <v>6</v>
      </c>
      <c r="D153">
        <f t="shared" si="16"/>
        <v>2018</v>
      </c>
      <c r="E153" t="str">
        <f t="shared" si="14"/>
        <v>2018-152</v>
      </c>
      <c r="F153" t="str">
        <f t="shared" si="12"/>
        <v>vendredi 01 juin 2018</v>
      </c>
    </row>
    <row r="154" spans="1:6" x14ac:dyDescent="0.25">
      <c r="A154" s="5">
        <v>43253</v>
      </c>
      <c r="B154">
        <f t="shared" si="13"/>
        <v>2</v>
      </c>
      <c r="C154">
        <f t="shared" si="15"/>
        <v>6</v>
      </c>
      <c r="D154">
        <f t="shared" si="16"/>
        <v>2018</v>
      </c>
      <c r="E154" t="str">
        <f t="shared" si="14"/>
        <v>2018-153</v>
      </c>
      <c r="F154" t="str">
        <f t="shared" si="12"/>
        <v>samedi 02 juin 2018</v>
      </c>
    </row>
    <row r="155" spans="1:6" x14ac:dyDescent="0.25">
      <c r="A155" s="5">
        <v>43254</v>
      </c>
      <c r="B155">
        <f t="shared" si="13"/>
        <v>3</v>
      </c>
      <c r="C155">
        <f t="shared" si="15"/>
        <v>6</v>
      </c>
      <c r="D155">
        <f t="shared" si="16"/>
        <v>2018</v>
      </c>
      <c r="E155" t="str">
        <f t="shared" si="14"/>
        <v>2018-154</v>
      </c>
      <c r="F155" t="str">
        <f t="shared" si="12"/>
        <v>dimanche 03 juin 2018</v>
      </c>
    </row>
    <row r="156" spans="1:6" x14ac:dyDescent="0.25">
      <c r="A156" s="5">
        <v>43255</v>
      </c>
      <c r="B156">
        <f t="shared" si="13"/>
        <v>4</v>
      </c>
      <c r="C156">
        <f t="shared" si="15"/>
        <v>6</v>
      </c>
      <c r="D156">
        <f t="shared" si="16"/>
        <v>2018</v>
      </c>
      <c r="E156" t="str">
        <f t="shared" si="14"/>
        <v>2018-155</v>
      </c>
      <c r="F156" t="str">
        <f t="shared" si="12"/>
        <v>lundi 04 juin 2018</v>
      </c>
    </row>
    <row r="157" spans="1:6" x14ac:dyDescent="0.25">
      <c r="A157" s="5">
        <v>43256</v>
      </c>
      <c r="B157">
        <f t="shared" si="13"/>
        <v>5</v>
      </c>
      <c r="C157">
        <f t="shared" si="15"/>
        <v>6</v>
      </c>
      <c r="D157">
        <f t="shared" si="16"/>
        <v>2018</v>
      </c>
      <c r="E157" t="str">
        <f t="shared" si="14"/>
        <v>2018-156</v>
      </c>
      <c r="F157" t="str">
        <f t="shared" si="12"/>
        <v>mardi 05 juin 2018</v>
      </c>
    </row>
    <row r="158" spans="1:6" x14ac:dyDescent="0.25">
      <c r="A158" s="5">
        <v>43257</v>
      </c>
      <c r="B158">
        <f t="shared" si="13"/>
        <v>6</v>
      </c>
      <c r="C158">
        <f t="shared" si="15"/>
        <v>6</v>
      </c>
      <c r="D158">
        <f t="shared" si="16"/>
        <v>2018</v>
      </c>
      <c r="E158" t="str">
        <f t="shared" si="14"/>
        <v>2018-157</v>
      </c>
      <c r="F158" t="str">
        <f t="shared" si="12"/>
        <v>mercredi 06 juin 2018</v>
      </c>
    </row>
    <row r="159" spans="1:6" x14ac:dyDescent="0.25">
      <c r="A159" s="5">
        <v>43258</v>
      </c>
      <c r="B159">
        <f t="shared" si="13"/>
        <v>7</v>
      </c>
      <c r="C159">
        <f t="shared" si="15"/>
        <v>6</v>
      </c>
      <c r="D159">
        <f t="shared" si="16"/>
        <v>2018</v>
      </c>
      <c r="E159" t="str">
        <f t="shared" si="14"/>
        <v>2018-158</v>
      </c>
      <c r="F159" t="str">
        <f t="shared" si="12"/>
        <v>jeudi 07 juin 2018</v>
      </c>
    </row>
    <row r="160" spans="1:6" x14ac:dyDescent="0.25">
      <c r="A160" s="5">
        <v>43259</v>
      </c>
      <c r="B160">
        <f t="shared" si="13"/>
        <v>8</v>
      </c>
      <c r="C160">
        <f t="shared" si="15"/>
        <v>6</v>
      </c>
      <c r="D160">
        <f t="shared" si="16"/>
        <v>2018</v>
      </c>
      <c r="E160" t="str">
        <f t="shared" si="14"/>
        <v>2018-159</v>
      </c>
      <c r="F160" t="str">
        <f t="shared" si="12"/>
        <v>vendredi 08 juin 2018</v>
      </c>
    </row>
    <row r="161" spans="1:6" x14ac:dyDescent="0.25">
      <c r="A161" s="5">
        <v>43260</v>
      </c>
      <c r="B161">
        <f t="shared" si="13"/>
        <v>9</v>
      </c>
      <c r="C161">
        <f t="shared" si="15"/>
        <v>6</v>
      </c>
      <c r="D161">
        <f t="shared" si="16"/>
        <v>2018</v>
      </c>
      <c r="E161" t="str">
        <f t="shared" si="14"/>
        <v>2018-160</v>
      </c>
      <c r="F161" t="str">
        <f t="shared" si="12"/>
        <v>samedi 09 juin 2018</v>
      </c>
    </row>
    <row r="162" spans="1:6" x14ac:dyDescent="0.25">
      <c r="A162" s="5">
        <v>43261</v>
      </c>
      <c r="B162">
        <f t="shared" si="13"/>
        <v>10</v>
      </c>
      <c r="C162">
        <f t="shared" si="15"/>
        <v>6</v>
      </c>
      <c r="D162">
        <f t="shared" si="16"/>
        <v>2018</v>
      </c>
      <c r="E162" t="str">
        <f t="shared" si="14"/>
        <v>2018-161</v>
      </c>
      <c r="F162" t="str">
        <f t="shared" si="12"/>
        <v>dimanche 10 juin 2018</v>
      </c>
    </row>
    <row r="163" spans="1:6" x14ac:dyDescent="0.25">
      <c r="A163" s="5">
        <v>43262</v>
      </c>
      <c r="B163">
        <f t="shared" si="13"/>
        <v>11</v>
      </c>
      <c r="C163">
        <f t="shared" si="15"/>
        <v>6</v>
      </c>
      <c r="D163">
        <f t="shared" si="16"/>
        <v>2018</v>
      </c>
      <c r="E163" t="str">
        <f t="shared" si="14"/>
        <v>2018-162</v>
      </c>
      <c r="F163" t="str">
        <f t="shared" si="12"/>
        <v>lundi 11 juin 2018</v>
      </c>
    </row>
    <row r="164" spans="1:6" x14ac:dyDescent="0.25">
      <c r="A164" s="5">
        <v>43263</v>
      </c>
      <c r="B164">
        <f t="shared" si="13"/>
        <v>12</v>
      </c>
      <c r="C164">
        <f t="shared" si="15"/>
        <v>6</v>
      </c>
      <c r="D164">
        <f t="shared" si="16"/>
        <v>2018</v>
      </c>
      <c r="E164" t="str">
        <f t="shared" si="14"/>
        <v>2018-163</v>
      </c>
      <c r="F164" t="str">
        <f t="shared" si="12"/>
        <v>mardi 12 juin 2018</v>
      </c>
    </row>
    <row r="165" spans="1:6" x14ac:dyDescent="0.25">
      <c r="A165" s="5">
        <v>43264</v>
      </c>
      <c r="B165">
        <f t="shared" si="13"/>
        <v>13</v>
      </c>
      <c r="C165">
        <f t="shared" si="15"/>
        <v>6</v>
      </c>
      <c r="D165">
        <f t="shared" si="16"/>
        <v>2018</v>
      </c>
      <c r="E165" t="str">
        <f t="shared" si="14"/>
        <v>2018-164</v>
      </c>
      <c r="F165" t="str">
        <f t="shared" si="12"/>
        <v>mercredi 13 juin 2018</v>
      </c>
    </row>
    <row r="166" spans="1:6" x14ac:dyDescent="0.25">
      <c r="A166" s="5">
        <v>43265</v>
      </c>
      <c r="B166">
        <f t="shared" si="13"/>
        <v>14</v>
      </c>
      <c r="C166">
        <f t="shared" si="15"/>
        <v>6</v>
      </c>
      <c r="D166">
        <f t="shared" si="16"/>
        <v>2018</v>
      </c>
      <c r="E166" t="str">
        <f t="shared" si="14"/>
        <v>2018-165</v>
      </c>
      <c r="F166" t="str">
        <f t="shared" si="12"/>
        <v>jeudi 14 juin 2018</v>
      </c>
    </row>
    <row r="167" spans="1:6" x14ac:dyDescent="0.25">
      <c r="A167" s="5">
        <v>43266</v>
      </c>
      <c r="B167">
        <f t="shared" si="13"/>
        <v>15</v>
      </c>
      <c r="C167">
        <f t="shared" si="15"/>
        <v>6</v>
      </c>
      <c r="D167">
        <f t="shared" si="16"/>
        <v>2018</v>
      </c>
      <c r="E167" t="str">
        <f t="shared" si="14"/>
        <v>2018-166</v>
      </c>
      <c r="F167" t="str">
        <f t="shared" si="12"/>
        <v>vendredi 15 juin 2018</v>
      </c>
    </row>
    <row r="168" spans="1:6" x14ac:dyDescent="0.25">
      <c r="A168" s="5">
        <v>43267</v>
      </c>
      <c r="B168">
        <f t="shared" si="13"/>
        <v>16</v>
      </c>
      <c r="C168">
        <f t="shared" si="15"/>
        <v>6</v>
      </c>
      <c r="D168">
        <f t="shared" si="16"/>
        <v>2018</v>
      </c>
      <c r="E168" t="str">
        <f t="shared" si="14"/>
        <v>2018-167</v>
      </c>
      <c r="F168" t="str">
        <f t="shared" si="12"/>
        <v>samedi 16 juin 2018</v>
      </c>
    </row>
    <row r="169" spans="1:6" x14ac:dyDescent="0.25">
      <c r="A169" s="5">
        <v>43268</v>
      </c>
      <c r="B169">
        <f t="shared" si="13"/>
        <v>17</v>
      </c>
      <c r="C169">
        <f t="shared" si="15"/>
        <v>6</v>
      </c>
      <c r="D169">
        <f t="shared" si="16"/>
        <v>2018</v>
      </c>
      <c r="E169" t="str">
        <f t="shared" si="14"/>
        <v>2018-168</v>
      </c>
      <c r="F169" t="str">
        <f t="shared" si="12"/>
        <v>dimanche 17 juin 2018</v>
      </c>
    </row>
    <row r="170" spans="1:6" x14ac:dyDescent="0.25">
      <c r="A170" s="5">
        <v>43269</v>
      </c>
      <c r="B170">
        <f t="shared" si="13"/>
        <v>18</v>
      </c>
      <c r="C170">
        <f t="shared" si="15"/>
        <v>6</v>
      </c>
      <c r="D170">
        <f t="shared" si="16"/>
        <v>2018</v>
      </c>
      <c r="E170" t="str">
        <f t="shared" si="14"/>
        <v>2018-169</v>
      </c>
      <c r="F170" t="str">
        <f t="shared" si="12"/>
        <v>lundi 18 juin 2018</v>
      </c>
    </row>
    <row r="171" spans="1:6" x14ac:dyDescent="0.25">
      <c r="A171" s="5">
        <v>43270</v>
      </c>
      <c r="B171">
        <f t="shared" si="13"/>
        <v>19</v>
      </c>
      <c r="C171">
        <f t="shared" si="15"/>
        <v>6</v>
      </c>
      <c r="D171">
        <f t="shared" si="16"/>
        <v>2018</v>
      </c>
      <c r="E171" t="str">
        <f t="shared" si="14"/>
        <v>2018-170</v>
      </c>
      <c r="F171" t="str">
        <f t="shared" si="12"/>
        <v>mardi 19 juin 2018</v>
      </c>
    </row>
    <row r="172" spans="1:6" x14ac:dyDescent="0.25">
      <c r="A172" s="5">
        <v>43271</v>
      </c>
      <c r="B172">
        <f t="shared" si="13"/>
        <v>20</v>
      </c>
      <c r="C172">
        <f t="shared" si="15"/>
        <v>6</v>
      </c>
      <c r="D172">
        <f t="shared" si="16"/>
        <v>2018</v>
      </c>
      <c r="E172" t="str">
        <f t="shared" si="14"/>
        <v>2018-171</v>
      </c>
      <c r="F172" t="str">
        <f t="shared" si="12"/>
        <v>mercredi 20 juin 2018</v>
      </c>
    </row>
    <row r="173" spans="1:6" x14ac:dyDescent="0.25">
      <c r="A173" s="5">
        <v>43272</v>
      </c>
      <c r="B173">
        <f t="shared" si="13"/>
        <v>21</v>
      </c>
      <c r="C173">
        <f t="shared" si="15"/>
        <v>6</v>
      </c>
      <c r="D173">
        <f t="shared" si="16"/>
        <v>2018</v>
      </c>
      <c r="E173" t="str">
        <f t="shared" si="14"/>
        <v>2018-172</v>
      </c>
      <c r="F173" t="str">
        <f t="shared" si="12"/>
        <v>jeudi 21 juin 2018</v>
      </c>
    </row>
    <row r="174" spans="1:6" x14ac:dyDescent="0.25">
      <c r="A174" s="5">
        <v>43273</v>
      </c>
      <c r="B174">
        <f t="shared" si="13"/>
        <v>22</v>
      </c>
      <c r="C174">
        <f t="shared" si="15"/>
        <v>6</v>
      </c>
      <c r="D174">
        <f t="shared" si="16"/>
        <v>2018</v>
      </c>
      <c r="E174" t="str">
        <f t="shared" si="14"/>
        <v>2018-173</v>
      </c>
      <c r="F174" t="str">
        <f t="shared" si="12"/>
        <v>vendredi 22 juin 2018</v>
      </c>
    </row>
    <row r="175" spans="1:6" x14ac:dyDescent="0.25">
      <c r="A175" s="5">
        <v>43274</v>
      </c>
      <c r="B175">
        <f t="shared" si="13"/>
        <v>23</v>
      </c>
      <c r="C175">
        <f t="shared" si="15"/>
        <v>6</v>
      </c>
      <c r="D175">
        <f t="shared" si="16"/>
        <v>2018</v>
      </c>
      <c r="E175" t="str">
        <f t="shared" si="14"/>
        <v>2018-174</v>
      </c>
      <c r="F175" t="str">
        <f t="shared" si="12"/>
        <v>samedi 23 juin 2018</v>
      </c>
    </row>
    <row r="176" spans="1:6" x14ac:dyDescent="0.25">
      <c r="A176" s="5">
        <v>43275</v>
      </c>
      <c r="B176">
        <f t="shared" si="13"/>
        <v>24</v>
      </c>
      <c r="C176">
        <f t="shared" si="15"/>
        <v>6</v>
      </c>
      <c r="D176">
        <f t="shared" si="16"/>
        <v>2018</v>
      </c>
      <c r="E176" t="str">
        <f t="shared" si="14"/>
        <v>2018-175</v>
      </c>
      <c r="F176" t="str">
        <f t="shared" si="12"/>
        <v>dimanche 24 juin 2018</v>
      </c>
    </row>
    <row r="177" spans="1:6" x14ac:dyDescent="0.25">
      <c r="A177" s="5">
        <v>43276</v>
      </c>
      <c r="B177">
        <f t="shared" si="13"/>
        <v>25</v>
      </c>
      <c r="C177">
        <f t="shared" si="15"/>
        <v>6</v>
      </c>
      <c r="D177">
        <f t="shared" si="16"/>
        <v>2018</v>
      </c>
      <c r="E177" t="str">
        <f t="shared" si="14"/>
        <v>2018-176</v>
      </c>
      <c r="F177" t="str">
        <f t="shared" si="12"/>
        <v>lundi 25 juin 2018</v>
      </c>
    </row>
    <row r="178" spans="1:6" x14ac:dyDescent="0.25">
      <c r="A178" s="5">
        <v>43277</v>
      </c>
      <c r="B178">
        <f t="shared" si="13"/>
        <v>26</v>
      </c>
      <c r="C178">
        <f t="shared" si="15"/>
        <v>6</v>
      </c>
      <c r="D178">
        <f t="shared" si="16"/>
        <v>2018</v>
      </c>
      <c r="E178" t="str">
        <f t="shared" si="14"/>
        <v>2018-177</v>
      </c>
      <c r="F178" t="str">
        <f t="shared" si="12"/>
        <v>mardi 26 juin 2018</v>
      </c>
    </row>
    <row r="179" spans="1:6" x14ac:dyDescent="0.25">
      <c r="A179" s="5">
        <v>43278</v>
      </c>
      <c r="B179">
        <f t="shared" si="13"/>
        <v>27</v>
      </c>
      <c r="C179">
        <f t="shared" si="15"/>
        <v>6</v>
      </c>
      <c r="D179">
        <f t="shared" si="16"/>
        <v>2018</v>
      </c>
      <c r="E179" t="str">
        <f t="shared" si="14"/>
        <v>2018-178</v>
      </c>
      <c r="F179" t="str">
        <f t="shared" si="12"/>
        <v>mercredi 27 juin 2018</v>
      </c>
    </row>
    <row r="180" spans="1:6" x14ac:dyDescent="0.25">
      <c r="A180" s="5">
        <v>43279</v>
      </c>
      <c r="B180">
        <f t="shared" si="13"/>
        <v>28</v>
      </c>
      <c r="C180">
        <f t="shared" si="15"/>
        <v>6</v>
      </c>
      <c r="D180">
        <f t="shared" si="16"/>
        <v>2018</v>
      </c>
      <c r="E180" t="str">
        <f t="shared" si="14"/>
        <v>2018-179</v>
      </c>
      <c r="F180" t="str">
        <f t="shared" si="12"/>
        <v>jeudi 28 juin 2018</v>
      </c>
    </row>
    <row r="181" spans="1:6" x14ac:dyDescent="0.25">
      <c r="A181" s="5">
        <v>43280</v>
      </c>
      <c r="B181">
        <f t="shared" si="13"/>
        <v>29</v>
      </c>
      <c r="C181">
        <f t="shared" si="15"/>
        <v>6</v>
      </c>
      <c r="D181">
        <f t="shared" si="16"/>
        <v>2018</v>
      </c>
      <c r="E181" t="str">
        <f t="shared" si="14"/>
        <v>2018-180</v>
      </c>
      <c r="F181" t="str">
        <f t="shared" si="12"/>
        <v>vendredi 29 juin 2018</v>
      </c>
    </row>
    <row r="182" spans="1:6" x14ac:dyDescent="0.25">
      <c r="A182" s="5">
        <v>43281</v>
      </c>
      <c r="B182">
        <f t="shared" si="13"/>
        <v>30</v>
      </c>
      <c r="C182">
        <f t="shared" si="15"/>
        <v>6</v>
      </c>
      <c r="D182">
        <f t="shared" si="16"/>
        <v>2018</v>
      </c>
      <c r="E182" t="str">
        <f t="shared" si="14"/>
        <v>2018-181</v>
      </c>
      <c r="F182" t="str">
        <f t="shared" si="12"/>
        <v>samedi 30 juin 2018</v>
      </c>
    </row>
    <row r="183" spans="1:6" x14ac:dyDescent="0.25">
      <c r="A183" s="5">
        <v>43282</v>
      </c>
      <c r="B183">
        <f t="shared" si="13"/>
        <v>1</v>
      </c>
      <c r="C183">
        <f t="shared" si="15"/>
        <v>7</v>
      </c>
      <c r="D183">
        <f t="shared" si="16"/>
        <v>2018</v>
      </c>
      <c r="E183" t="str">
        <f t="shared" si="14"/>
        <v>2018-182</v>
      </c>
      <c r="F183" t="str">
        <f t="shared" si="12"/>
        <v>dimanche 01 juillet 2018</v>
      </c>
    </row>
    <row r="184" spans="1:6" x14ac:dyDescent="0.25">
      <c r="A184" s="5">
        <v>43283</v>
      </c>
      <c r="B184">
        <f t="shared" si="13"/>
        <v>2</v>
      </c>
      <c r="C184">
        <f t="shared" si="15"/>
        <v>7</v>
      </c>
      <c r="D184">
        <f t="shared" si="16"/>
        <v>2018</v>
      </c>
      <c r="E184" t="str">
        <f t="shared" si="14"/>
        <v>2018-183</v>
      </c>
      <c r="F184" t="str">
        <f t="shared" si="12"/>
        <v>lundi 02 juillet 2018</v>
      </c>
    </row>
    <row r="185" spans="1:6" x14ac:dyDescent="0.25">
      <c r="A185" s="5">
        <v>43284</v>
      </c>
      <c r="B185">
        <f t="shared" si="13"/>
        <v>3</v>
      </c>
      <c r="C185">
        <f t="shared" si="15"/>
        <v>7</v>
      </c>
      <c r="D185">
        <f t="shared" si="16"/>
        <v>2018</v>
      </c>
      <c r="E185" t="str">
        <f t="shared" si="14"/>
        <v>2018-184</v>
      </c>
      <c r="F185" t="str">
        <f t="shared" si="12"/>
        <v>mardi 03 juillet 2018</v>
      </c>
    </row>
    <row r="186" spans="1:6" x14ac:dyDescent="0.25">
      <c r="A186" s="5">
        <v>43285</v>
      </c>
      <c r="B186">
        <f t="shared" si="13"/>
        <v>4</v>
      </c>
      <c r="C186">
        <f t="shared" si="15"/>
        <v>7</v>
      </c>
      <c r="D186">
        <f t="shared" si="16"/>
        <v>2018</v>
      </c>
      <c r="E186" t="str">
        <f t="shared" si="14"/>
        <v>2018-185</v>
      </c>
      <c r="F186" t="str">
        <f t="shared" si="12"/>
        <v>mercredi 04 juillet 2018</v>
      </c>
    </row>
    <row r="187" spans="1:6" x14ac:dyDescent="0.25">
      <c r="A187" s="5">
        <v>43286</v>
      </c>
      <c r="B187">
        <f t="shared" si="13"/>
        <v>5</v>
      </c>
      <c r="C187">
        <f t="shared" si="15"/>
        <v>7</v>
      </c>
      <c r="D187">
        <f t="shared" si="16"/>
        <v>2018</v>
      </c>
      <c r="E187" t="str">
        <f t="shared" si="14"/>
        <v>2018-186</v>
      </c>
      <c r="F187" t="str">
        <f t="shared" si="12"/>
        <v>jeudi 05 juillet 2018</v>
      </c>
    </row>
    <row r="188" spans="1:6" x14ac:dyDescent="0.25">
      <c r="A188" s="5">
        <v>43287</v>
      </c>
      <c r="B188">
        <f t="shared" si="13"/>
        <v>6</v>
      </c>
      <c r="C188">
        <f t="shared" si="15"/>
        <v>7</v>
      </c>
      <c r="D188">
        <f t="shared" si="16"/>
        <v>2018</v>
      </c>
      <c r="E188" t="str">
        <f t="shared" si="14"/>
        <v>2018-187</v>
      </c>
      <c r="F188" t="str">
        <f t="shared" si="12"/>
        <v>vendredi 06 juillet 2018</v>
      </c>
    </row>
    <row r="189" spans="1:6" x14ac:dyDescent="0.25">
      <c r="A189" s="5">
        <v>43288</v>
      </c>
      <c r="B189">
        <f t="shared" si="13"/>
        <v>7</v>
      </c>
      <c r="C189">
        <f t="shared" si="15"/>
        <v>7</v>
      </c>
      <c r="D189">
        <f t="shared" si="16"/>
        <v>2018</v>
      </c>
      <c r="E189" t="str">
        <f t="shared" si="14"/>
        <v>2018-188</v>
      </c>
      <c r="F189" t="str">
        <f t="shared" si="12"/>
        <v>samedi 07 juillet 2018</v>
      </c>
    </row>
    <row r="190" spans="1:6" x14ac:dyDescent="0.25">
      <c r="A190" s="5">
        <v>43289</v>
      </c>
      <c r="B190">
        <f t="shared" si="13"/>
        <v>8</v>
      </c>
      <c r="C190">
        <f t="shared" si="15"/>
        <v>7</v>
      </c>
      <c r="D190">
        <f t="shared" si="16"/>
        <v>2018</v>
      </c>
      <c r="E190" t="str">
        <f t="shared" si="14"/>
        <v>2018-189</v>
      </c>
      <c r="F190" t="str">
        <f t="shared" si="12"/>
        <v>dimanche 08 juillet 2018</v>
      </c>
    </row>
    <row r="191" spans="1:6" x14ac:dyDescent="0.25">
      <c r="A191" s="5">
        <v>43290</v>
      </c>
      <c r="B191">
        <f t="shared" si="13"/>
        <v>9</v>
      </c>
      <c r="C191">
        <f t="shared" si="15"/>
        <v>7</v>
      </c>
      <c r="D191">
        <f t="shared" si="16"/>
        <v>2018</v>
      </c>
      <c r="E191" t="str">
        <f t="shared" si="14"/>
        <v>2018-190</v>
      </c>
      <c r="F191" t="str">
        <f t="shared" si="12"/>
        <v>lundi 09 juillet 2018</v>
      </c>
    </row>
    <row r="192" spans="1:6" x14ac:dyDescent="0.25">
      <c r="A192" s="5">
        <v>43291</v>
      </c>
      <c r="B192">
        <f t="shared" si="13"/>
        <v>10</v>
      </c>
      <c r="C192">
        <f t="shared" si="15"/>
        <v>7</v>
      </c>
      <c r="D192">
        <f t="shared" si="16"/>
        <v>2018</v>
      </c>
      <c r="E192" t="str">
        <f t="shared" si="14"/>
        <v>2018-191</v>
      </c>
      <c r="F192" t="str">
        <f t="shared" si="12"/>
        <v>mardi 10 juillet 2018</v>
      </c>
    </row>
    <row r="193" spans="1:6" x14ac:dyDescent="0.25">
      <c r="A193" s="5">
        <v>43292</v>
      </c>
      <c r="B193">
        <f t="shared" si="13"/>
        <v>11</v>
      </c>
      <c r="C193">
        <f t="shared" si="15"/>
        <v>7</v>
      </c>
      <c r="D193">
        <f t="shared" si="16"/>
        <v>2018</v>
      </c>
      <c r="E193" t="str">
        <f t="shared" si="14"/>
        <v>2018-192</v>
      </c>
      <c r="F193" t="str">
        <f t="shared" si="12"/>
        <v>mercredi 11 juillet 2018</v>
      </c>
    </row>
    <row r="194" spans="1:6" x14ac:dyDescent="0.25">
      <c r="A194" s="5">
        <v>43293</v>
      </c>
      <c r="B194">
        <f t="shared" si="13"/>
        <v>12</v>
      </c>
      <c r="C194">
        <f t="shared" si="15"/>
        <v>7</v>
      </c>
      <c r="D194">
        <f t="shared" si="16"/>
        <v>2018</v>
      </c>
      <c r="E194" t="str">
        <f t="shared" si="14"/>
        <v>2018-193</v>
      </c>
      <c r="F194" t="str">
        <f t="shared" ref="F194:F257" si="17">TEXT(A194,"jjjj jj mmmm aaaa")</f>
        <v>jeudi 12 juillet 2018</v>
      </c>
    </row>
    <row r="195" spans="1:6" x14ac:dyDescent="0.25">
      <c r="A195" s="5">
        <v>43294</v>
      </c>
      <c r="B195">
        <f t="shared" ref="B195:B258" si="18">DAY(A195)</f>
        <v>13</v>
      </c>
      <c r="C195">
        <f t="shared" si="15"/>
        <v>7</v>
      </c>
      <c r="D195">
        <f t="shared" si="16"/>
        <v>2018</v>
      </c>
      <c r="E195" t="str">
        <f t="shared" ref="E195:E258" si="19">D195&amp;"-"&amp;TEXT(A195-DATE(YEAR(A195),1,1)+1,"000")</f>
        <v>2018-194</v>
      </c>
      <c r="F195" t="str">
        <f t="shared" si="17"/>
        <v>vendredi 13 juillet 2018</v>
      </c>
    </row>
    <row r="196" spans="1:6" x14ac:dyDescent="0.25">
      <c r="A196" s="5">
        <v>43295</v>
      </c>
      <c r="B196">
        <f t="shared" si="18"/>
        <v>14</v>
      </c>
      <c r="C196">
        <f t="shared" si="15"/>
        <v>7</v>
      </c>
      <c r="D196">
        <f t="shared" si="16"/>
        <v>2018</v>
      </c>
      <c r="E196" t="str">
        <f t="shared" si="19"/>
        <v>2018-195</v>
      </c>
      <c r="F196" t="str">
        <f t="shared" si="17"/>
        <v>samedi 14 juillet 2018</v>
      </c>
    </row>
    <row r="197" spans="1:6" x14ac:dyDescent="0.25">
      <c r="A197" s="5">
        <v>43296</v>
      </c>
      <c r="B197">
        <f t="shared" si="18"/>
        <v>15</v>
      </c>
      <c r="C197">
        <f t="shared" si="15"/>
        <v>7</v>
      </c>
      <c r="D197">
        <f t="shared" si="16"/>
        <v>2018</v>
      </c>
      <c r="E197" t="str">
        <f t="shared" si="19"/>
        <v>2018-196</v>
      </c>
      <c r="F197" t="str">
        <f t="shared" si="17"/>
        <v>dimanche 15 juillet 2018</v>
      </c>
    </row>
    <row r="198" spans="1:6" x14ac:dyDescent="0.25">
      <c r="A198" s="5">
        <v>43297</v>
      </c>
      <c r="B198">
        <f t="shared" si="18"/>
        <v>16</v>
      </c>
      <c r="C198">
        <f t="shared" ref="C198:C261" si="20">MONTH(A198)</f>
        <v>7</v>
      </c>
      <c r="D198">
        <f t="shared" ref="D198:D261" si="21">YEAR(A198)</f>
        <v>2018</v>
      </c>
      <c r="E198" t="str">
        <f t="shared" si="19"/>
        <v>2018-197</v>
      </c>
      <c r="F198" t="str">
        <f t="shared" si="17"/>
        <v>lundi 16 juillet 2018</v>
      </c>
    </row>
    <row r="199" spans="1:6" x14ac:dyDescent="0.25">
      <c r="A199" s="5">
        <v>43298</v>
      </c>
      <c r="B199">
        <f t="shared" si="18"/>
        <v>17</v>
      </c>
      <c r="C199">
        <f t="shared" si="20"/>
        <v>7</v>
      </c>
      <c r="D199">
        <f t="shared" si="21"/>
        <v>2018</v>
      </c>
      <c r="E199" t="str">
        <f t="shared" si="19"/>
        <v>2018-198</v>
      </c>
      <c r="F199" t="str">
        <f t="shared" si="17"/>
        <v>mardi 17 juillet 2018</v>
      </c>
    </row>
    <row r="200" spans="1:6" x14ac:dyDescent="0.25">
      <c r="A200" s="5">
        <v>43299</v>
      </c>
      <c r="B200">
        <f t="shared" si="18"/>
        <v>18</v>
      </c>
      <c r="C200">
        <f t="shared" si="20"/>
        <v>7</v>
      </c>
      <c r="D200">
        <f t="shared" si="21"/>
        <v>2018</v>
      </c>
      <c r="E200" t="str">
        <f t="shared" si="19"/>
        <v>2018-199</v>
      </c>
      <c r="F200" t="str">
        <f t="shared" si="17"/>
        <v>mercredi 18 juillet 2018</v>
      </c>
    </row>
    <row r="201" spans="1:6" x14ac:dyDescent="0.25">
      <c r="A201" s="5">
        <v>43300</v>
      </c>
      <c r="B201">
        <f t="shared" si="18"/>
        <v>19</v>
      </c>
      <c r="C201">
        <f t="shared" si="20"/>
        <v>7</v>
      </c>
      <c r="D201">
        <f t="shared" si="21"/>
        <v>2018</v>
      </c>
      <c r="E201" t="str">
        <f t="shared" si="19"/>
        <v>2018-200</v>
      </c>
      <c r="F201" t="str">
        <f t="shared" si="17"/>
        <v>jeudi 19 juillet 2018</v>
      </c>
    </row>
    <row r="202" spans="1:6" x14ac:dyDescent="0.25">
      <c r="A202" s="5">
        <v>43301</v>
      </c>
      <c r="B202">
        <f t="shared" si="18"/>
        <v>20</v>
      </c>
      <c r="C202">
        <f t="shared" si="20"/>
        <v>7</v>
      </c>
      <c r="D202">
        <f t="shared" si="21"/>
        <v>2018</v>
      </c>
      <c r="E202" t="str">
        <f t="shared" si="19"/>
        <v>2018-201</v>
      </c>
      <c r="F202" t="str">
        <f t="shared" si="17"/>
        <v>vendredi 20 juillet 2018</v>
      </c>
    </row>
    <row r="203" spans="1:6" x14ac:dyDescent="0.25">
      <c r="A203" s="5">
        <v>43302</v>
      </c>
      <c r="B203">
        <f t="shared" si="18"/>
        <v>21</v>
      </c>
      <c r="C203">
        <f t="shared" si="20"/>
        <v>7</v>
      </c>
      <c r="D203">
        <f t="shared" si="21"/>
        <v>2018</v>
      </c>
      <c r="E203" t="str">
        <f t="shared" si="19"/>
        <v>2018-202</v>
      </c>
      <c r="F203" t="str">
        <f t="shared" si="17"/>
        <v>samedi 21 juillet 2018</v>
      </c>
    </row>
    <row r="204" spans="1:6" x14ac:dyDescent="0.25">
      <c r="A204" s="5">
        <v>43303</v>
      </c>
      <c r="B204">
        <f t="shared" si="18"/>
        <v>22</v>
      </c>
      <c r="C204">
        <f t="shared" si="20"/>
        <v>7</v>
      </c>
      <c r="D204">
        <f t="shared" si="21"/>
        <v>2018</v>
      </c>
      <c r="E204" t="str">
        <f t="shared" si="19"/>
        <v>2018-203</v>
      </c>
      <c r="F204" t="str">
        <f t="shared" si="17"/>
        <v>dimanche 22 juillet 2018</v>
      </c>
    </row>
    <row r="205" spans="1:6" x14ac:dyDescent="0.25">
      <c r="A205" s="5">
        <v>43304</v>
      </c>
      <c r="B205">
        <f t="shared" si="18"/>
        <v>23</v>
      </c>
      <c r="C205">
        <f t="shared" si="20"/>
        <v>7</v>
      </c>
      <c r="D205">
        <f t="shared" si="21"/>
        <v>2018</v>
      </c>
      <c r="E205" t="str">
        <f t="shared" si="19"/>
        <v>2018-204</v>
      </c>
      <c r="F205" t="str">
        <f t="shared" si="17"/>
        <v>lundi 23 juillet 2018</v>
      </c>
    </row>
    <row r="206" spans="1:6" x14ac:dyDescent="0.25">
      <c r="A206" s="5">
        <v>43305</v>
      </c>
      <c r="B206">
        <f t="shared" si="18"/>
        <v>24</v>
      </c>
      <c r="C206">
        <f t="shared" si="20"/>
        <v>7</v>
      </c>
      <c r="D206">
        <f t="shared" si="21"/>
        <v>2018</v>
      </c>
      <c r="E206" t="str">
        <f t="shared" si="19"/>
        <v>2018-205</v>
      </c>
      <c r="F206" t="str">
        <f t="shared" si="17"/>
        <v>mardi 24 juillet 2018</v>
      </c>
    </row>
    <row r="207" spans="1:6" x14ac:dyDescent="0.25">
      <c r="A207" s="5">
        <v>43306</v>
      </c>
      <c r="B207">
        <f t="shared" si="18"/>
        <v>25</v>
      </c>
      <c r="C207">
        <f t="shared" si="20"/>
        <v>7</v>
      </c>
      <c r="D207">
        <f t="shared" si="21"/>
        <v>2018</v>
      </c>
      <c r="E207" t="str">
        <f t="shared" si="19"/>
        <v>2018-206</v>
      </c>
      <c r="F207" t="str">
        <f t="shared" si="17"/>
        <v>mercredi 25 juillet 2018</v>
      </c>
    </row>
    <row r="208" spans="1:6" x14ac:dyDescent="0.25">
      <c r="A208" s="5">
        <v>43307</v>
      </c>
      <c r="B208">
        <f t="shared" si="18"/>
        <v>26</v>
      </c>
      <c r="C208">
        <f t="shared" si="20"/>
        <v>7</v>
      </c>
      <c r="D208">
        <f t="shared" si="21"/>
        <v>2018</v>
      </c>
      <c r="E208" t="str">
        <f t="shared" si="19"/>
        <v>2018-207</v>
      </c>
      <c r="F208" t="str">
        <f t="shared" si="17"/>
        <v>jeudi 26 juillet 2018</v>
      </c>
    </row>
    <row r="209" spans="1:6" x14ac:dyDescent="0.25">
      <c r="A209" s="5">
        <v>43308</v>
      </c>
      <c r="B209">
        <f t="shared" si="18"/>
        <v>27</v>
      </c>
      <c r="C209">
        <f t="shared" si="20"/>
        <v>7</v>
      </c>
      <c r="D209">
        <f t="shared" si="21"/>
        <v>2018</v>
      </c>
      <c r="E209" t="str">
        <f t="shared" si="19"/>
        <v>2018-208</v>
      </c>
      <c r="F209" t="str">
        <f t="shared" si="17"/>
        <v>vendredi 27 juillet 2018</v>
      </c>
    </row>
    <row r="210" spans="1:6" x14ac:dyDescent="0.25">
      <c r="A210" s="5">
        <v>43309</v>
      </c>
      <c r="B210">
        <f t="shared" si="18"/>
        <v>28</v>
      </c>
      <c r="C210">
        <f t="shared" si="20"/>
        <v>7</v>
      </c>
      <c r="D210">
        <f t="shared" si="21"/>
        <v>2018</v>
      </c>
      <c r="E210" t="str">
        <f t="shared" si="19"/>
        <v>2018-209</v>
      </c>
      <c r="F210" t="str">
        <f t="shared" si="17"/>
        <v>samedi 28 juillet 2018</v>
      </c>
    </row>
    <row r="211" spans="1:6" x14ac:dyDescent="0.25">
      <c r="A211" s="5">
        <v>43310</v>
      </c>
      <c r="B211">
        <f t="shared" si="18"/>
        <v>29</v>
      </c>
      <c r="C211">
        <f t="shared" si="20"/>
        <v>7</v>
      </c>
      <c r="D211">
        <f t="shared" si="21"/>
        <v>2018</v>
      </c>
      <c r="E211" t="str">
        <f t="shared" si="19"/>
        <v>2018-210</v>
      </c>
      <c r="F211" t="str">
        <f t="shared" si="17"/>
        <v>dimanche 29 juillet 2018</v>
      </c>
    </row>
    <row r="212" spans="1:6" x14ac:dyDescent="0.25">
      <c r="A212" s="5">
        <v>43311</v>
      </c>
      <c r="B212">
        <f t="shared" si="18"/>
        <v>30</v>
      </c>
      <c r="C212">
        <f t="shared" si="20"/>
        <v>7</v>
      </c>
      <c r="D212">
        <f t="shared" si="21"/>
        <v>2018</v>
      </c>
      <c r="E212" t="str">
        <f t="shared" si="19"/>
        <v>2018-211</v>
      </c>
      <c r="F212" t="str">
        <f t="shared" si="17"/>
        <v>lundi 30 juillet 2018</v>
      </c>
    </row>
    <row r="213" spans="1:6" x14ac:dyDescent="0.25">
      <c r="A213" s="5">
        <v>43312</v>
      </c>
      <c r="B213">
        <f t="shared" si="18"/>
        <v>31</v>
      </c>
      <c r="C213">
        <f t="shared" si="20"/>
        <v>7</v>
      </c>
      <c r="D213">
        <f t="shared" si="21"/>
        <v>2018</v>
      </c>
      <c r="E213" t="str">
        <f t="shared" si="19"/>
        <v>2018-212</v>
      </c>
      <c r="F213" t="str">
        <f t="shared" si="17"/>
        <v>mardi 31 juillet 2018</v>
      </c>
    </row>
    <row r="214" spans="1:6" x14ac:dyDescent="0.25">
      <c r="A214" s="5">
        <v>43313</v>
      </c>
      <c r="B214">
        <f t="shared" si="18"/>
        <v>1</v>
      </c>
      <c r="C214">
        <f t="shared" si="20"/>
        <v>8</v>
      </c>
      <c r="D214">
        <f t="shared" si="21"/>
        <v>2018</v>
      </c>
      <c r="E214" t="str">
        <f t="shared" si="19"/>
        <v>2018-213</v>
      </c>
      <c r="F214" t="str">
        <f t="shared" si="17"/>
        <v>mercredi 01 août 2018</v>
      </c>
    </row>
    <row r="215" spans="1:6" x14ac:dyDescent="0.25">
      <c r="A215" s="5">
        <v>43314</v>
      </c>
      <c r="B215">
        <f t="shared" si="18"/>
        <v>2</v>
      </c>
      <c r="C215">
        <f t="shared" si="20"/>
        <v>8</v>
      </c>
      <c r="D215">
        <f t="shared" si="21"/>
        <v>2018</v>
      </c>
      <c r="E215" t="str">
        <f t="shared" si="19"/>
        <v>2018-214</v>
      </c>
      <c r="F215" t="str">
        <f t="shared" si="17"/>
        <v>jeudi 02 août 2018</v>
      </c>
    </row>
    <row r="216" spans="1:6" x14ac:dyDescent="0.25">
      <c r="A216" s="5">
        <v>43315</v>
      </c>
      <c r="B216">
        <f t="shared" si="18"/>
        <v>3</v>
      </c>
      <c r="C216">
        <f t="shared" si="20"/>
        <v>8</v>
      </c>
      <c r="D216">
        <f t="shared" si="21"/>
        <v>2018</v>
      </c>
      <c r="E216" t="str">
        <f t="shared" si="19"/>
        <v>2018-215</v>
      </c>
      <c r="F216" t="str">
        <f t="shared" si="17"/>
        <v>vendredi 03 août 2018</v>
      </c>
    </row>
    <row r="217" spans="1:6" x14ac:dyDescent="0.25">
      <c r="A217" s="5">
        <v>43316</v>
      </c>
      <c r="B217">
        <f t="shared" si="18"/>
        <v>4</v>
      </c>
      <c r="C217">
        <f t="shared" si="20"/>
        <v>8</v>
      </c>
      <c r="D217">
        <f t="shared" si="21"/>
        <v>2018</v>
      </c>
      <c r="E217" t="str">
        <f t="shared" si="19"/>
        <v>2018-216</v>
      </c>
      <c r="F217" t="str">
        <f t="shared" si="17"/>
        <v>samedi 04 août 2018</v>
      </c>
    </row>
    <row r="218" spans="1:6" x14ac:dyDescent="0.25">
      <c r="A218" s="5">
        <v>43317</v>
      </c>
      <c r="B218">
        <f t="shared" si="18"/>
        <v>5</v>
      </c>
      <c r="C218">
        <f t="shared" si="20"/>
        <v>8</v>
      </c>
      <c r="D218">
        <f t="shared" si="21"/>
        <v>2018</v>
      </c>
      <c r="E218" t="str">
        <f t="shared" si="19"/>
        <v>2018-217</v>
      </c>
      <c r="F218" t="str">
        <f t="shared" si="17"/>
        <v>dimanche 05 août 2018</v>
      </c>
    </row>
    <row r="219" spans="1:6" x14ac:dyDescent="0.25">
      <c r="A219" s="5">
        <v>43318</v>
      </c>
      <c r="B219">
        <f t="shared" si="18"/>
        <v>6</v>
      </c>
      <c r="C219">
        <f t="shared" si="20"/>
        <v>8</v>
      </c>
      <c r="D219">
        <f t="shared" si="21"/>
        <v>2018</v>
      </c>
      <c r="E219" t="str">
        <f t="shared" si="19"/>
        <v>2018-218</v>
      </c>
      <c r="F219" t="str">
        <f t="shared" si="17"/>
        <v>lundi 06 août 2018</v>
      </c>
    </row>
    <row r="220" spans="1:6" x14ac:dyDescent="0.25">
      <c r="A220" s="5">
        <v>43319</v>
      </c>
      <c r="B220">
        <f t="shared" si="18"/>
        <v>7</v>
      </c>
      <c r="C220">
        <f t="shared" si="20"/>
        <v>8</v>
      </c>
      <c r="D220">
        <f t="shared" si="21"/>
        <v>2018</v>
      </c>
      <c r="E220" t="str">
        <f t="shared" si="19"/>
        <v>2018-219</v>
      </c>
      <c r="F220" t="str">
        <f t="shared" si="17"/>
        <v>mardi 07 août 2018</v>
      </c>
    </row>
    <row r="221" spans="1:6" x14ac:dyDescent="0.25">
      <c r="A221" s="5">
        <v>43320</v>
      </c>
      <c r="B221">
        <f t="shared" si="18"/>
        <v>8</v>
      </c>
      <c r="C221">
        <f t="shared" si="20"/>
        <v>8</v>
      </c>
      <c r="D221">
        <f t="shared" si="21"/>
        <v>2018</v>
      </c>
      <c r="E221" t="str">
        <f t="shared" si="19"/>
        <v>2018-220</v>
      </c>
      <c r="F221" t="str">
        <f t="shared" si="17"/>
        <v>mercredi 08 août 2018</v>
      </c>
    </row>
    <row r="222" spans="1:6" x14ac:dyDescent="0.25">
      <c r="A222" s="5">
        <v>43321</v>
      </c>
      <c r="B222">
        <f t="shared" si="18"/>
        <v>9</v>
      </c>
      <c r="C222">
        <f t="shared" si="20"/>
        <v>8</v>
      </c>
      <c r="D222">
        <f t="shared" si="21"/>
        <v>2018</v>
      </c>
      <c r="E222" t="str">
        <f t="shared" si="19"/>
        <v>2018-221</v>
      </c>
      <c r="F222" t="str">
        <f t="shared" si="17"/>
        <v>jeudi 09 août 2018</v>
      </c>
    </row>
    <row r="223" spans="1:6" x14ac:dyDescent="0.25">
      <c r="A223" s="5">
        <v>43322</v>
      </c>
      <c r="B223">
        <f t="shared" si="18"/>
        <v>10</v>
      </c>
      <c r="C223">
        <f t="shared" si="20"/>
        <v>8</v>
      </c>
      <c r="D223">
        <f t="shared" si="21"/>
        <v>2018</v>
      </c>
      <c r="E223" t="str">
        <f t="shared" si="19"/>
        <v>2018-222</v>
      </c>
      <c r="F223" t="str">
        <f t="shared" si="17"/>
        <v>vendredi 10 août 2018</v>
      </c>
    </row>
    <row r="224" spans="1:6" x14ac:dyDescent="0.25">
      <c r="A224" s="5">
        <v>43323</v>
      </c>
      <c r="B224">
        <f t="shared" si="18"/>
        <v>11</v>
      </c>
      <c r="C224">
        <f t="shared" si="20"/>
        <v>8</v>
      </c>
      <c r="D224">
        <f t="shared" si="21"/>
        <v>2018</v>
      </c>
      <c r="E224" t="str">
        <f t="shared" si="19"/>
        <v>2018-223</v>
      </c>
      <c r="F224" t="str">
        <f t="shared" si="17"/>
        <v>samedi 11 août 2018</v>
      </c>
    </row>
    <row r="225" spans="1:6" x14ac:dyDescent="0.25">
      <c r="A225" s="5">
        <v>43324</v>
      </c>
      <c r="B225">
        <f t="shared" si="18"/>
        <v>12</v>
      </c>
      <c r="C225">
        <f t="shared" si="20"/>
        <v>8</v>
      </c>
      <c r="D225">
        <f t="shared" si="21"/>
        <v>2018</v>
      </c>
      <c r="E225" t="str">
        <f t="shared" si="19"/>
        <v>2018-224</v>
      </c>
      <c r="F225" t="str">
        <f t="shared" si="17"/>
        <v>dimanche 12 août 2018</v>
      </c>
    </row>
    <row r="226" spans="1:6" x14ac:dyDescent="0.25">
      <c r="A226" s="5">
        <v>43325</v>
      </c>
      <c r="B226">
        <f t="shared" si="18"/>
        <v>13</v>
      </c>
      <c r="C226">
        <f t="shared" si="20"/>
        <v>8</v>
      </c>
      <c r="D226">
        <f t="shared" si="21"/>
        <v>2018</v>
      </c>
      <c r="E226" t="str">
        <f t="shared" si="19"/>
        <v>2018-225</v>
      </c>
      <c r="F226" t="str">
        <f t="shared" si="17"/>
        <v>lundi 13 août 2018</v>
      </c>
    </row>
    <row r="227" spans="1:6" x14ac:dyDescent="0.25">
      <c r="A227" s="5">
        <v>43326</v>
      </c>
      <c r="B227">
        <f t="shared" si="18"/>
        <v>14</v>
      </c>
      <c r="C227">
        <f t="shared" si="20"/>
        <v>8</v>
      </c>
      <c r="D227">
        <f t="shared" si="21"/>
        <v>2018</v>
      </c>
      <c r="E227" t="str">
        <f t="shared" si="19"/>
        <v>2018-226</v>
      </c>
      <c r="F227" t="str">
        <f t="shared" si="17"/>
        <v>mardi 14 août 2018</v>
      </c>
    </row>
    <row r="228" spans="1:6" x14ac:dyDescent="0.25">
      <c r="A228" s="5">
        <v>43327</v>
      </c>
      <c r="B228">
        <f t="shared" si="18"/>
        <v>15</v>
      </c>
      <c r="C228">
        <f t="shared" si="20"/>
        <v>8</v>
      </c>
      <c r="D228">
        <f t="shared" si="21"/>
        <v>2018</v>
      </c>
      <c r="E228" t="str">
        <f t="shared" si="19"/>
        <v>2018-227</v>
      </c>
      <c r="F228" t="str">
        <f t="shared" si="17"/>
        <v>mercredi 15 août 2018</v>
      </c>
    </row>
    <row r="229" spans="1:6" x14ac:dyDescent="0.25">
      <c r="A229" s="5">
        <v>43328</v>
      </c>
      <c r="B229">
        <f t="shared" si="18"/>
        <v>16</v>
      </c>
      <c r="C229">
        <f t="shared" si="20"/>
        <v>8</v>
      </c>
      <c r="D229">
        <f t="shared" si="21"/>
        <v>2018</v>
      </c>
      <c r="E229" t="str">
        <f t="shared" si="19"/>
        <v>2018-228</v>
      </c>
      <c r="F229" t="str">
        <f t="shared" si="17"/>
        <v>jeudi 16 août 2018</v>
      </c>
    </row>
    <row r="230" spans="1:6" x14ac:dyDescent="0.25">
      <c r="A230" s="5">
        <v>43329</v>
      </c>
      <c r="B230">
        <f t="shared" si="18"/>
        <v>17</v>
      </c>
      <c r="C230">
        <f t="shared" si="20"/>
        <v>8</v>
      </c>
      <c r="D230">
        <f t="shared" si="21"/>
        <v>2018</v>
      </c>
      <c r="E230" t="str">
        <f t="shared" si="19"/>
        <v>2018-229</v>
      </c>
      <c r="F230" t="str">
        <f t="shared" si="17"/>
        <v>vendredi 17 août 2018</v>
      </c>
    </row>
    <row r="231" spans="1:6" x14ac:dyDescent="0.25">
      <c r="A231" s="5">
        <v>43330</v>
      </c>
      <c r="B231">
        <f t="shared" si="18"/>
        <v>18</v>
      </c>
      <c r="C231">
        <f t="shared" si="20"/>
        <v>8</v>
      </c>
      <c r="D231">
        <f t="shared" si="21"/>
        <v>2018</v>
      </c>
      <c r="E231" t="str">
        <f t="shared" si="19"/>
        <v>2018-230</v>
      </c>
      <c r="F231" t="str">
        <f t="shared" si="17"/>
        <v>samedi 18 août 2018</v>
      </c>
    </row>
    <row r="232" spans="1:6" x14ac:dyDescent="0.25">
      <c r="A232" s="5">
        <v>43331</v>
      </c>
      <c r="B232">
        <f t="shared" si="18"/>
        <v>19</v>
      </c>
      <c r="C232">
        <f t="shared" si="20"/>
        <v>8</v>
      </c>
      <c r="D232">
        <f t="shared" si="21"/>
        <v>2018</v>
      </c>
      <c r="E232" t="str">
        <f t="shared" si="19"/>
        <v>2018-231</v>
      </c>
      <c r="F232" t="str">
        <f t="shared" si="17"/>
        <v>dimanche 19 août 2018</v>
      </c>
    </row>
    <row r="233" spans="1:6" x14ac:dyDescent="0.25">
      <c r="A233" s="5">
        <v>43332</v>
      </c>
      <c r="B233">
        <f t="shared" si="18"/>
        <v>20</v>
      </c>
      <c r="C233">
        <f t="shared" si="20"/>
        <v>8</v>
      </c>
      <c r="D233">
        <f t="shared" si="21"/>
        <v>2018</v>
      </c>
      <c r="E233" t="str">
        <f t="shared" si="19"/>
        <v>2018-232</v>
      </c>
      <c r="F233" t="str">
        <f t="shared" si="17"/>
        <v>lundi 20 août 2018</v>
      </c>
    </row>
    <row r="234" spans="1:6" x14ac:dyDescent="0.25">
      <c r="A234" s="5">
        <v>43333</v>
      </c>
      <c r="B234">
        <f t="shared" si="18"/>
        <v>21</v>
      </c>
      <c r="C234">
        <f t="shared" si="20"/>
        <v>8</v>
      </c>
      <c r="D234">
        <f t="shared" si="21"/>
        <v>2018</v>
      </c>
      <c r="E234" t="str">
        <f t="shared" si="19"/>
        <v>2018-233</v>
      </c>
      <c r="F234" t="str">
        <f t="shared" si="17"/>
        <v>mardi 21 août 2018</v>
      </c>
    </row>
    <row r="235" spans="1:6" x14ac:dyDescent="0.25">
      <c r="A235" s="5">
        <v>43334</v>
      </c>
      <c r="B235">
        <f t="shared" si="18"/>
        <v>22</v>
      </c>
      <c r="C235">
        <f t="shared" si="20"/>
        <v>8</v>
      </c>
      <c r="D235">
        <f t="shared" si="21"/>
        <v>2018</v>
      </c>
      <c r="E235" t="str">
        <f t="shared" si="19"/>
        <v>2018-234</v>
      </c>
      <c r="F235" t="str">
        <f t="shared" si="17"/>
        <v>mercredi 22 août 2018</v>
      </c>
    </row>
    <row r="236" spans="1:6" x14ac:dyDescent="0.25">
      <c r="A236" s="5">
        <v>43335</v>
      </c>
      <c r="B236">
        <f t="shared" si="18"/>
        <v>23</v>
      </c>
      <c r="C236">
        <f t="shared" si="20"/>
        <v>8</v>
      </c>
      <c r="D236">
        <f t="shared" si="21"/>
        <v>2018</v>
      </c>
      <c r="E236" t="str">
        <f t="shared" si="19"/>
        <v>2018-235</v>
      </c>
      <c r="F236" t="str">
        <f t="shared" si="17"/>
        <v>jeudi 23 août 2018</v>
      </c>
    </row>
    <row r="237" spans="1:6" x14ac:dyDescent="0.25">
      <c r="A237" s="5">
        <v>43336</v>
      </c>
      <c r="B237">
        <f t="shared" si="18"/>
        <v>24</v>
      </c>
      <c r="C237">
        <f t="shared" si="20"/>
        <v>8</v>
      </c>
      <c r="D237">
        <f t="shared" si="21"/>
        <v>2018</v>
      </c>
      <c r="E237" t="str">
        <f t="shared" si="19"/>
        <v>2018-236</v>
      </c>
      <c r="F237" t="str">
        <f t="shared" si="17"/>
        <v>vendredi 24 août 2018</v>
      </c>
    </row>
    <row r="238" spans="1:6" x14ac:dyDescent="0.25">
      <c r="A238" s="5">
        <v>43337</v>
      </c>
      <c r="B238">
        <f t="shared" si="18"/>
        <v>25</v>
      </c>
      <c r="C238">
        <f t="shared" si="20"/>
        <v>8</v>
      </c>
      <c r="D238">
        <f t="shared" si="21"/>
        <v>2018</v>
      </c>
      <c r="E238" t="str">
        <f t="shared" si="19"/>
        <v>2018-237</v>
      </c>
      <c r="F238" t="str">
        <f t="shared" si="17"/>
        <v>samedi 25 août 2018</v>
      </c>
    </row>
    <row r="239" spans="1:6" x14ac:dyDescent="0.25">
      <c r="A239" s="5">
        <v>43338</v>
      </c>
      <c r="B239">
        <f t="shared" si="18"/>
        <v>26</v>
      </c>
      <c r="C239">
        <f t="shared" si="20"/>
        <v>8</v>
      </c>
      <c r="D239">
        <f t="shared" si="21"/>
        <v>2018</v>
      </c>
      <c r="E239" t="str">
        <f t="shared" si="19"/>
        <v>2018-238</v>
      </c>
      <c r="F239" t="str">
        <f t="shared" si="17"/>
        <v>dimanche 26 août 2018</v>
      </c>
    </row>
    <row r="240" spans="1:6" x14ac:dyDescent="0.25">
      <c r="A240" s="5">
        <v>43339</v>
      </c>
      <c r="B240">
        <f t="shared" si="18"/>
        <v>27</v>
      </c>
      <c r="C240">
        <f t="shared" si="20"/>
        <v>8</v>
      </c>
      <c r="D240">
        <f t="shared" si="21"/>
        <v>2018</v>
      </c>
      <c r="E240" t="str">
        <f t="shared" si="19"/>
        <v>2018-239</v>
      </c>
      <c r="F240" t="str">
        <f t="shared" si="17"/>
        <v>lundi 27 août 2018</v>
      </c>
    </row>
    <row r="241" spans="1:6" x14ac:dyDescent="0.25">
      <c r="A241" s="5">
        <v>43340</v>
      </c>
      <c r="B241">
        <f t="shared" si="18"/>
        <v>28</v>
      </c>
      <c r="C241">
        <f t="shared" si="20"/>
        <v>8</v>
      </c>
      <c r="D241">
        <f t="shared" si="21"/>
        <v>2018</v>
      </c>
      <c r="E241" t="str">
        <f t="shared" si="19"/>
        <v>2018-240</v>
      </c>
      <c r="F241" t="str">
        <f t="shared" si="17"/>
        <v>mardi 28 août 2018</v>
      </c>
    </row>
    <row r="242" spans="1:6" x14ac:dyDescent="0.25">
      <c r="A242" s="5">
        <v>43341</v>
      </c>
      <c r="B242">
        <f t="shared" si="18"/>
        <v>29</v>
      </c>
      <c r="C242">
        <f t="shared" si="20"/>
        <v>8</v>
      </c>
      <c r="D242">
        <f t="shared" si="21"/>
        <v>2018</v>
      </c>
      <c r="E242" t="str">
        <f t="shared" si="19"/>
        <v>2018-241</v>
      </c>
      <c r="F242" t="str">
        <f t="shared" si="17"/>
        <v>mercredi 29 août 2018</v>
      </c>
    </row>
    <row r="243" spans="1:6" x14ac:dyDescent="0.25">
      <c r="A243" s="5">
        <v>43342</v>
      </c>
      <c r="B243">
        <f t="shared" si="18"/>
        <v>30</v>
      </c>
      <c r="C243">
        <f t="shared" si="20"/>
        <v>8</v>
      </c>
      <c r="D243">
        <f t="shared" si="21"/>
        <v>2018</v>
      </c>
      <c r="E243" t="str">
        <f t="shared" si="19"/>
        <v>2018-242</v>
      </c>
      <c r="F243" t="str">
        <f t="shared" si="17"/>
        <v>jeudi 30 août 2018</v>
      </c>
    </row>
    <row r="244" spans="1:6" x14ac:dyDescent="0.25">
      <c r="A244" s="5">
        <v>43343</v>
      </c>
      <c r="B244">
        <f t="shared" si="18"/>
        <v>31</v>
      </c>
      <c r="C244">
        <f t="shared" si="20"/>
        <v>8</v>
      </c>
      <c r="D244">
        <f t="shared" si="21"/>
        <v>2018</v>
      </c>
      <c r="E244" t="str">
        <f t="shared" si="19"/>
        <v>2018-243</v>
      </c>
      <c r="F244" t="str">
        <f t="shared" si="17"/>
        <v>vendredi 31 août 2018</v>
      </c>
    </row>
    <row r="245" spans="1:6" x14ac:dyDescent="0.25">
      <c r="A245" s="5">
        <v>43344</v>
      </c>
      <c r="B245">
        <f t="shared" si="18"/>
        <v>1</v>
      </c>
      <c r="C245">
        <f t="shared" si="20"/>
        <v>9</v>
      </c>
      <c r="D245">
        <f t="shared" si="21"/>
        <v>2018</v>
      </c>
      <c r="E245" t="str">
        <f t="shared" si="19"/>
        <v>2018-244</v>
      </c>
      <c r="F245" t="str">
        <f t="shared" si="17"/>
        <v>samedi 01 septembre 2018</v>
      </c>
    </row>
    <row r="246" spans="1:6" x14ac:dyDescent="0.25">
      <c r="A246" s="5">
        <v>43345</v>
      </c>
      <c r="B246">
        <f t="shared" si="18"/>
        <v>2</v>
      </c>
      <c r="C246">
        <f t="shared" si="20"/>
        <v>9</v>
      </c>
      <c r="D246">
        <f t="shared" si="21"/>
        <v>2018</v>
      </c>
      <c r="E246" t="str">
        <f t="shared" si="19"/>
        <v>2018-245</v>
      </c>
      <c r="F246" t="str">
        <f t="shared" si="17"/>
        <v>dimanche 02 septembre 2018</v>
      </c>
    </row>
    <row r="247" spans="1:6" x14ac:dyDescent="0.25">
      <c r="A247" s="5">
        <v>43346</v>
      </c>
      <c r="B247">
        <f t="shared" si="18"/>
        <v>3</v>
      </c>
      <c r="C247">
        <f t="shared" si="20"/>
        <v>9</v>
      </c>
      <c r="D247">
        <f t="shared" si="21"/>
        <v>2018</v>
      </c>
      <c r="E247" t="str">
        <f t="shared" si="19"/>
        <v>2018-246</v>
      </c>
      <c r="F247" t="str">
        <f t="shared" si="17"/>
        <v>lundi 03 septembre 2018</v>
      </c>
    </row>
    <row r="248" spans="1:6" x14ac:dyDescent="0.25">
      <c r="A248" s="5">
        <v>43347</v>
      </c>
      <c r="B248">
        <f t="shared" si="18"/>
        <v>4</v>
      </c>
      <c r="C248">
        <f t="shared" si="20"/>
        <v>9</v>
      </c>
      <c r="D248">
        <f t="shared" si="21"/>
        <v>2018</v>
      </c>
      <c r="E248" t="str">
        <f t="shared" si="19"/>
        <v>2018-247</v>
      </c>
      <c r="F248" t="str">
        <f t="shared" si="17"/>
        <v>mardi 04 septembre 2018</v>
      </c>
    </row>
    <row r="249" spans="1:6" x14ac:dyDescent="0.25">
      <c r="A249" s="5">
        <v>43348</v>
      </c>
      <c r="B249">
        <f t="shared" si="18"/>
        <v>5</v>
      </c>
      <c r="C249">
        <f t="shared" si="20"/>
        <v>9</v>
      </c>
      <c r="D249">
        <f t="shared" si="21"/>
        <v>2018</v>
      </c>
      <c r="E249" t="str">
        <f t="shared" si="19"/>
        <v>2018-248</v>
      </c>
      <c r="F249" t="str">
        <f t="shared" si="17"/>
        <v>mercredi 05 septembre 2018</v>
      </c>
    </row>
    <row r="250" spans="1:6" x14ac:dyDescent="0.25">
      <c r="A250" s="5">
        <v>43349</v>
      </c>
      <c r="B250">
        <f t="shared" si="18"/>
        <v>6</v>
      </c>
      <c r="C250">
        <f t="shared" si="20"/>
        <v>9</v>
      </c>
      <c r="D250">
        <f t="shared" si="21"/>
        <v>2018</v>
      </c>
      <c r="E250" t="str">
        <f t="shared" si="19"/>
        <v>2018-249</v>
      </c>
      <c r="F250" t="str">
        <f t="shared" si="17"/>
        <v>jeudi 06 septembre 2018</v>
      </c>
    </row>
    <row r="251" spans="1:6" x14ac:dyDescent="0.25">
      <c r="A251" s="5">
        <v>43350</v>
      </c>
      <c r="B251">
        <f t="shared" si="18"/>
        <v>7</v>
      </c>
      <c r="C251">
        <f t="shared" si="20"/>
        <v>9</v>
      </c>
      <c r="D251">
        <f t="shared" si="21"/>
        <v>2018</v>
      </c>
      <c r="E251" t="str">
        <f t="shared" si="19"/>
        <v>2018-250</v>
      </c>
      <c r="F251" t="str">
        <f t="shared" si="17"/>
        <v>vendredi 07 septembre 2018</v>
      </c>
    </row>
    <row r="252" spans="1:6" x14ac:dyDescent="0.25">
      <c r="A252" s="5">
        <v>43351</v>
      </c>
      <c r="B252">
        <f t="shared" si="18"/>
        <v>8</v>
      </c>
      <c r="C252">
        <f t="shared" si="20"/>
        <v>9</v>
      </c>
      <c r="D252">
        <f t="shared" si="21"/>
        <v>2018</v>
      </c>
      <c r="E252" t="str">
        <f t="shared" si="19"/>
        <v>2018-251</v>
      </c>
      <c r="F252" t="str">
        <f t="shared" si="17"/>
        <v>samedi 08 septembre 2018</v>
      </c>
    </row>
    <row r="253" spans="1:6" x14ac:dyDescent="0.25">
      <c r="A253" s="5">
        <v>43352</v>
      </c>
      <c r="B253">
        <f t="shared" si="18"/>
        <v>9</v>
      </c>
      <c r="C253">
        <f t="shared" si="20"/>
        <v>9</v>
      </c>
      <c r="D253">
        <f t="shared" si="21"/>
        <v>2018</v>
      </c>
      <c r="E253" t="str">
        <f t="shared" si="19"/>
        <v>2018-252</v>
      </c>
      <c r="F253" t="str">
        <f t="shared" si="17"/>
        <v>dimanche 09 septembre 2018</v>
      </c>
    </row>
    <row r="254" spans="1:6" x14ac:dyDescent="0.25">
      <c r="A254" s="5">
        <v>43353</v>
      </c>
      <c r="B254">
        <f t="shared" si="18"/>
        <v>10</v>
      </c>
      <c r="C254">
        <f t="shared" si="20"/>
        <v>9</v>
      </c>
      <c r="D254">
        <f t="shared" si="21"/>
        <v>2018</v>
      </c>
      <c r="E254" t="str">
        <f t="shared" si="19"/>
        <v>2018-253</v>
      </c>
      <c r="F254" t="str">
        <f t="shared" si="17"/>
        <v>lundi 10 septembre 2018</v>
      </c>
    </row>
    <row r="255" spans="1:6" x14ac:dyDescent="0.25">
      <c r="A255" s="5">
        <v>43354</v>
      </c>
      <c r="B255">
        <f t="shared" si="18"/>
        <v>11</v>
      </c>
      <c r="C255">
        <f t="shared" si="20"/>
        <v>9</v>
      </c>
      <c r="D255">
        <f t="shared" si="21"/>
        <v>2018</v>
      </c>
      <c r="E255" t="str">
        <f t="shared" si="19"/>
        <v>2018-254</v>
      </c>
      <c r="F255" t="str">
        <f t="shared" si="17"/>
        <v>mardi 11 septembre 2018</v>
      </c>
    </row>
    <row r="256" spans="1:6" x14ac:dyDescent="0.25">
      <c r="A256" s="5">
        <v>43355</v>
      </c>
      <c r="B256">
        <f t="shared" si="18"/>
        <v>12</v>
      </c>
      <c r="C256">
        <f t="shared" si="20"/>
        <v>9</v>
      </c>
      <c r="D256">
        <f t="shared" si="21"/>
        <v>2018</v>
      </c>
      <c r="E256" t="str">
        <f t="shared" si="19"/>
        <v>2018-255</v>
      </c>
      <c r="F256" t="str">
        <f t="shared" si="17"/>
        <v>mercredi 12 septembre 2018</v>
      </c>
    </row>
    <row r="257" spans="1:6" x14ac:dyDescent="0.25">
      <c r="A257" s="5">
        <v>43356</v>
      </c>
      <c r="B257">
        <f t="shared" si="18"/>
        <v>13</v>
      </c>
      <c r="C257">
        <f t="shared" si="20"/>
        <v>9</v>
      </c>
      <c r="D257">
        <f t="shared" si="21"/>
        <v>2018</v>
      </c>
      <c r="E257" t="str">
        <f t="shared" si="19"/>
        <v>2018-256</v>
      </c>
      <c r="F257" t="str">
        <f t="shared" si="17"/>
        <v>jeudi 13 septembre 2018</v>
      </c>
    </row>
    <row r="258" spans="1:6" x14ac:dyDescent="0.25">
      <c r="A258" s="5">
        <v>43357</v>
      </c>
      <c r="B258">
        <f t="shared" si="18"/>
        <v>14</v>
      </c>
      <c r="C258">
        <f t="shared" si="20"/>
        <v>9</v>
      </c>
      <c r="D258">
        <f t="shared" si="21"/>
        <v>2018</v>
      </c>
      <c r="E258" t="str">
        <f t="shared" si="19"/>
        <v>2018-257</v>
      </c>
      <c r="F258" t="str">
        <f t="shared" ref="F258:F321" si="22">TEXT(A258,"jjjj jj mmmm aaaa")</f>
        <v>vendredi 14 septembre 2018</v>
      </c>
    </row>
    <row r="259" spans="1:6" x14ac:dyDescent="0.25">
      <c r="A259" s="5">
        <v>43358</v>
      </c>
      <c r="B259">
        <f t="shared" ref="B259:B322" si="23">DAY(A259)</f>
        <v>15</v>
      </c>
      <c r="C259">
        <f t="shared" si="20"/>
        <v>9</v>
      </c>
      <c r="D259">
        <f t="shared" si="21"/>
        <v>2018</v>
      </c>
      <c r="E259" t="str">
        <f t="shared" ref="E259:E322" si="24">D259&amp;"-"&amp;TEXT(A259-DATE(YEAR(A259),1,1)+1,"000")</f>
        <v>2018-258</v>
      </c>
      <c r="F259" t="str">
        <f t="shared" si="22"/>
        <v>samedi 15 septembre 2018</v>
      </c>
    </row>
    <row r="260" spans="1:6" x14ac:dyDescent="0.25">
      <c r="A260" s="5">
        <v>43359</v>
      </c>
      <c r="B260">
        <f t="shared" si="23"/>
        <v>16</v>
      </c>
      <c r="C260">
        <f t="shared" si="20"/>
        <v>9</v>
      </c>
      <c r="D260">
        <f t="shared" si="21"/>
        <v>2018</v>
      </c>
      <c r="E260" t="str">
        <f t="shared" si="24"/>
        <v>2018-259</v>
      </c>
      <c r="F260" t="str">
        <f t="shared" si="22"/>
        <v>dimanche 16 septembre 2018</v>
      </c>
    </row>
    <row r="261" spans="1:6" x14ac:dyDescent="0.25">
      <c r="A261" s="5">
        <v>43360</v>
      </c>
      <c r="B261">
        <f t="shared" si="23"/>
        <v>17</v>
      </c>
      <c r="C261">
        <f t="shared" si="20"/>
        <v>9</v>
      </c>
      <c r="D261">
        <f t="shared" si="21"/>
        <v>2018</v>
      </c>
      <c r="E261" t="str">
        <f t="shared" si="24"/>
        <v>2018-260</v>
      </c>
      <c r="F261" t="str">
        <f t="shared" si="22"/>
        <v>lundi 17 septembre 2018</v>
      </c>
    </row>
    <row r="262" spans="1:6" x14ac:dyDescent="0.25">
      <c r="A262" s="5">
        <v>43361</v>
      </c>
      <c r="B262">
        <f t="shared" si="23"/>
        <v>18</v>
      </c>
      <c r="C262">
        <f t="shared" ref="C262:C325" si="25">MONTH(A262)</f>
        <v>9</v>
      </c>
      <c r="D262">
        <f t="shared" ref="D262:D325" si="26">YEAR(A262)</f>
        <v>2018</v>
      </c>
      <c r="E262" t="str">
        <f t="shared" si="24"/>
        <v>2018-261</v>
      </c>
      <c r="F262" t="str">
        <f t="shared" si="22"/>
        <v>mardi 18 septembre 2018</v>
      </c>
    </row>
    <row r="263" spans="1:6" x14ac:dyDescent="0.25">
      <c r="A263" s="5">
        <v>43362</v>
      </c>
      <c r="B263">
        <f t="shared" si="23"/>
        <v>19</v>
      </c>
      <c r="C263">
        <f t="shared" si="25"/>
        <v>9</v>
      </c>
      <c r="D263">
        <f t="shared" si="26"/>
        <v>2018</v>
      </c>
      <c r="E263" t="str">
        <f t="shared" si="24"/>
        <v>2018-262</v>
      </c>
      <c r="F263" t="str">
        <f t="shared" si="22"/>
        <v>mercredi 19 septembre 2018</v>
      </c>
    </row>
    <row r="264" spans="1:6" x14ac:dyDescent="0.25">
      <c r="A264" s="5">
        <v>43363</v>
      </c>
      <c r="B264">
        <f t="shared" si="23"/>
        <v>20</v>
      </c>
      <c r="C264">
        <f t="shared" si="25"/>
        <v>9</v>
      </c>
      <c r="D264">
        <f t="shared" si="26"/>
        <v>2018</v>
      </c>
      <c r="E264" t="str">
        <f t="shared" si="24"/>
        <v>2018-263</v>
      </c>
      <c r="F264" t="str">
        <f t="shared" si="22"/>
        <v>jeudi 20 septembre 2018</v>
      </c>
    </row>
    <row r="265" spans="1:6" x14ac:dyDescent="0.25">
      <c r="A265" s="5">
        <v>43364</v>
      </c>
      <c r="B265">
        <f t="shared" si="23"/>
        <v>21</v>
      </c>
      <c r="C265">
        <f t="shared" si="25"/>
        <v>9</v>
      </c>
      <c r="D265">
        <f t="shared" si="26"/>
        <v>2018</v>
      </c>
      <c r="E265" t="str">
        <f t="shared" si="24"/>
        <v>2018-264</v>
      </c>
      <c r="F265" t="str">
        <f t="shared" si="22"/>
        <v>vendredi 21 septembre 2018</v>
      </c>
    </row>
    <row r="266" spans="1:6" x14ac:dyDescent="0.25">
      <c r="A266" s="5">
        <v>43365</v>
      </c>
      <c r="B266">
        <f t="shared" si="23"/>
        <v>22</v>
      </c>
      <c r="C266">
        <f t="shared" si="25"/>
        <v>9</v>
      </c>
      <c r="D266">
        <f t="shared" si="26"/>
        <v>2018</v>
      </c>
      <c r="E266" t="str">
        <f t="shared" si="24"/>
        <v>2018-265</v>
      </c>
      <c r="F266" t="str">
        <f t="shared" si="22"/>
        <v>samedi 22 septembre 2018</v>
      </c>
    </row>
    <row r="267" spans="1:6" x14ac:dyDescent="0.25">
      <c r="A267" s="5">
        <v>43366</v>
      </c>
      <c r="B267">
        <f t="shared" si="23"/>
        <v>23</v>
      </c>
      <c r="C267">
        <f t="shared" si="25"/>
        <v>9</v>
      </c>
      <c r="D267">
        <f t="shared" si="26"/>
        <v>2018</v>
      </c>
      <c r="E267" t="str">
        <f t="shared" si="24"/>
        <v>2018-266</v>
      </c>
      <c r="F267" t="str">
        <f t="shared" si="22"/>
        <v>dimanche 23 septembre 2018</v>
      </c>
    </row>
    <row r="268" spans="1:6" x14ac:dyDescent="0.25">
      <c r="A268" s="5">
        <v>43367</v>
      </c>
      <c r="B268">
        <f t="shared" si="23"/>
        <v>24</v>
      </c>
      <c r="C268">
        <f t="shared" si="25"/>
        <v>9</v>
      </c>
      <c r="D268">
        <f t="shared" si="26"/>
        <v>2018</v>
      </c>
      <c r="E268" t="str">
        <f t="shared" si="24"/>
        <v>2018-267</v>
      </c>
      <c r="F268" t="str">
        <f t="shared" si="22"/>
        <v>lundi 24 septembre 2018</v>
      </c>
    </row>
    <row r="269" spans="1:6" x14ac:dyDescent="0.25">
      <c r="A269" s="5">
        <v>43368</v>
      </c>
      <c r="B269">
        <f t="shared" si="23"/>
        <v>25</v>
      </c>
      <c r="C269">
        <f t="shared" si="25"/>
        <v>9</v>
      </c>
      <c r="D269">
        <f t="shared" si="26"/>
        <v>2018</v>
      </c>
      <c r="E269" t="str">
        <f t="shared" si="24"/>
        <v>2018-268</v>
      </c>
      <c r="F269" t="str">
        <f t="shared" si="22"/>
        <v>mardi 25 septembre 2018</v>
      </c>
    </row>
    <row r="270" spans="1:6" x14ac:dyDescent="0.25">
      <c r="A270" s="5">
        <v>43369</v>
      </c>
      <c r="B270">
        <f t="shared" si="23"/>
        <v>26</v>
      </c>
      <c r="C270">
        <f t="shared" si="25"/>
        <v>9</v>
      </c>
      <c r="D270">
        <f t="shared" si="26"/>
        <v>2018</v>
      </c>
      <c r="E270" t="str">
        <f t="shared" si="24"/>
        <v>2018-269</v>
      </c>
      <c r="F270" t="str">
        <f t="shared" si="22"/>
        <v>mercredi 26 septembre 2018</v>
      </c>
    </row>
    <row r="271" spans="1:6" x14ac:dyDescent="0.25">
      <c r="A271" s="5">
        <v>43370</v>
      </c>
      <c r="B271">
        <f t="shared" si="23"/>
        <v>27</v>
      </c>
      <c r="C271">
        <f t="shared" si="25"/>
        <v>9</v>
      </c>
      <c r="D271">
        <f t="shared" si="26"/>
        <v>2018</v>
      </c>
      <c r="E271" t="str">
        <f t="shared" si="24"/>
        <v>2018-270</v>
      </c>
      <c r="F271" t="str">
        <f t="shared" si="22"/>
        <v>jeudi 27 septembre 2018</v>
      </c>
    </row>
    <row r="272" spans="1:6" x14ac:dyDescent="0.25">
      <c r="A272" s="5">
        <v>43371</v>
      </c>
      <c r="B272">
        <f t="shared" si="23"/>
        <v>28</v>
      </c>
      <c r="C272">
        <f t="shared" si="25"/>
        <v>9</v>
      </c>
      <c r="D272">
        <f t="shared" si="26"/>
        <v>2018</v>
      </c>
      <c r="E272" t="str">
        <f t="shared" si="24"/>
        <v>2018-271</v>
      </c>
      <c r="F272" t="str">
        <f t="shared" si="22"/>
        <v>vendredi 28 septembre 2018</v>
      </c>
    </row>
    <row r="273" spans="1:6" x14ac:dyDescent="0.25">
      <c r="A273" s="5">
        <v>43372</v>
      </c>
      <c r="B273">
        <f t="shared" si="23"/>
        <v>29</v>
      </c>
      <c r="C273">
        <f t="shared" si="25"/>
        <v>9</v>
      </c>
      <c r="D273">
        <f t="shared" si="26"/>
        <v>2018</v>
      </c>
      <c r="E273" t="str">
        <f t="shared" si="24"/>
        <v>2018-272</v>
      </c>
      <c r="F273" t="str">
        <f t="shared" si="22"/>
        <v>samedi 29 septembre 2018</v>
      </c>
    </row>
    <row r="274" spans="1:6" x14ac:dyDescent="0.25">
      <c r="A274" s="5">
        <v>43373</v>
      </c>
      <c r="B274">
        <f t="shared" si="23"/>
        <v>30</v>
      </c>
      <c r="C274">
        <f t="shared" si="25"/>
        <v>9</v>
      </c>
      <c r="D274">
        <f t="shared" si="26"/>
        <v>2018</v>
      </c>
      <c r="E274" t="str">
        <f t="shared" si="24"/>
        <v>2018-273</v>
      </c>
      <c r="F274" t="str">
        <f t="shared" si="22"/>
        <v>dimanche 30 septembre 2018</v>
      </c>
    </row>
    <row r="275" spans="1:6" x14ac:dyDescent="0.25">
      <c r="A275" s="5">
        <v>43374</v>
      </c>
      <c r="B275">
        <f t="shared" si="23"/>
        <v>1</v>
      </c>
      <c r="C275">
        <f t="shared" si="25"/>
        <v>10</v>
      </c>
      <c r="D275">
        <f t="shared" si="26"/>
        <v>2018</v>
      </c>
      <c r="E275" t="str">
        <f t="shared" si="24"/>
        <v>2018-274</v>
      </c>
      <c r="F275" t="str">
        <f t="shared" si="22"/>
        <v>lundi 01 octobre 2018</v>
      </c>
    </row>
    <row r="276" spans="1:6" x14ac:dyDescent="0.25">
      <c r="A276" s="5">
        <v>43375</v>
      </c>
      <c r="B276">
        <f t="shared" si="23"/>
        <v>2</v>
      </c>
      <c r="C276">
        <f t="shared" si="25"/>
        <v>10</v>
      </c>
      <c r="D276">
        <f t="shared" si="26"/>
        <v>2018</v>
      </c>
      <c r="E276" t="str">
        <f t="shared" si="24"/>
        <v>2018-275</v>
      </c>
      <c r="F276" t="str">
        <f t="shared" si="22"/>
        <v>mardi 02 octobre 2018</v>
      </c>
    </row>
    <row r="277" spans="1:6" x14ac:dyDescent="0.25">
      <c r="A277" s="5">
        <v>43376</v>
      </c>
      <c r="B277">
        <f t="shared" si="23"/>
        <v>3</v>
      </c>
      <c r="C277">
        <f t="shared" si="25"/>
        <v>10</v>
      </c>
      <c r="D277">
        <f t="shared" si="26"/>
        <v>2018</v>
      </c>
      <c r="E277" t="str">
        <f t="shared" si="24"/>
        <v>2018-276</v>
      </c>
      <c r="F277" t="str">
        <f t="shared" si="22"/>
        <v>mercredi 03 octobre 2018</v>
      </c>
    </row>
    <row r="278" spans="1:6" x14ac:dyDescent="0.25">
      <c r="A278" s="5">
        <v>43377</v>
      </c>
      <c r="B278">
        <f t="shared" si="23"/>
        <v>4</v>
      </c>
      <c r="C278">
        <f t="shared" si="25"/>
        <v>10</v>
      </c>
      <c r="D278">
        <f t="shared" si="26"/>
        <v>2018</v>
      </c>
      <c r="E278" t="str">
        <f t="shared" si="24"/>
        <v>2018-277</v>
      </c>
      <c r="F278" t="str">
        <f t="shared" si="22"/>
        <v>jeudi 04 octobre 2018</v>
      </c>
    </row>
    <row r="279" spans="1:6" x14ac:dyDescent="0.25">
      <c r="A279" s="5">
        <v>43378</v>
      </c>
      <c r="B279">
        <f t="shared" si="23"/>
        <v>5</v>
      </c>
      <c r="C279">
        <f t="shared" si="25"/>
        <v>10</v>
      </c>
      <c r="D279">
        <f t="shared" si="26"/>
        <v>2018</v>
      </c>
      <c r="E279" t="str">
        <f t="shared" si="24"/>
        <v>2018-278</v>
      </c>
      <c r="F279" t="str">
        <f t="shared" si="22"/>
        <v>vendredi 05 octobre 2018</v>
      </c>
    </row>
    <row r="280" spans="1:6" x14ac:dyDescent="0.25">
      <c r="A280" s="5">
        <v>43379</v>
      </c>
      <c r="B280">
        <f t="shared" si="23"/>
        <v>6</v>
      </c>
      <c r="C280">
        <f t="shared" si="25"/>
        <v>10</v>
      </c>
      <c r="D280">
        <f t="shared" si="26"/>
        <v>2018</v>
      </c>
      <c r="E280" t="str">
        <f t="shared" si="24"/>
        <v>2018-279</v>
      </c>
      <c r="F280" t="str">
        <f t="shared" si="22"/>
        <v>samedi 06 octobre 2018</v>
      </c>
    </row>
    <row r="281" spans="1:6" x14ac:dyDescent="0.25">
      <c r="A281" s="5">
        <v>43380</v>
      </c>
      <c r="B281">
        <f t="shared" si="23"/>
        <v>7</v>
      </c>
      <c r="C281">
        <f t="shared" si="25"/>
        <v>10</v>
      </c>
      <c r="D281">
        <f t="shared" si="26"/>
        <v>2018</v>
      </c>
      <c r="E281" t="str">
        <f t="shared" si="24"/>
        <v>2018-280</v>
      </c>
      <c r="F281" t="str">
        <f t="shared" si="22"/>
        <v>dimanche 07 octobre 2018</v>
      </c>
    </row>
    <row r="282" spans="1:6" x14ac:dyDescent="0.25">
      <c r="A282" s="5">
        <v>43381</v>
      </c>
      <c r="B282">
        <f t="shared" si="23"/>
        <v>8</v>
      </c>
      <c r="C282">
        <f t="shared" si="25"/>
        <v>10</v>
      </c>
      <c r="D282">
        <f t="shared" si="26"/>
        <v>2018</v>
      </c>
      <c r="E282" t="str">
        <f t="shared" si="24"/>
        <v>2018-281</v>
      </c>
      <c r="F282" t="str">
        <f t="shared" si="22"/>
        <v>lundi 08 octobre 2018</v>
      </c>
    </row>
    <row r="283" spans="1:6" x14ac:dyDescent="0.25">
      <c r="A283" s="5">
        <v>43382</v>
      </c>
      <c r="B283">
        <f t="shared" si="23"/>
        <v>9</v>
      </c>
      <c r="C283">
        <f t="shared" si="25"/>
        <v>10</v>
      </c>
      <c r="D283">
        <f t="shared" si="26"/>
        <v>2018</v>
      </c>
      <c r="E283" t="str">
        <f t="shared" si="24"/>
        <v>2018-282</v>
      </c>
      <c r="F283" t="str">
        <f t="shared" si="22"/>
        <v>mardi 09 octobre 2018</v>
      </c>
    </row>
    <row r="284" spans="1:6" x14ac:dyDescent="0.25">
      <c r="A284" s="5">
        <v>43383</v>
      </c>
      <c r="B284">
        <f t="shared" si="23"/>
        <v>10</v>
      </c>
      <c r="C284">
        <f t="shared" si="25"/>
        <v>10</v>
      </c>
      <c r="D284">
        <f t="shared" si="26"/>
        <v>2018</v>
      </c>
      <c r="E284" t="str">
        <f t="shared" si="24"/>
        <v>2018-283</v>
      </c>
      <c r="F284" t="str">
        <f t="shared" si="22"/>
        <v>mercredi 10 octobre 2018</v>
      </c>
    </row>
    <row r="285" spans="1:6" x14ac:dyDescent="0.25">
      <c r="A285" s="5">
        <v>43384</v>
      </c>
      <c r="B285">
        <f t="shared" si="23"/>
        <v>11</v>
      </c>
      <c r="C285">
        <f t="shared" si="25"/>
        <v>10</v>
      </c>
      <c r="D285">
        <f t="shared" si="26"/>
        <v>2018</v>
      </c>
      <c r="E285" t="str">
        <f t="shared" si="24"/>
        <v>2018-284</v>
      </c>
      <c r="F285" t="str">
        <f t="shared" si="22"/>
        <v>jeudi 11 octobre 2018</v>
      </c>
    </row>
    <row r="286" spans="1:6" x14ac:dyDescent="0.25">
      <c r="A286" s="5">
        <v>43385</v>
      </c>
      <c r="B286">
        <f t="shared" si="23"/>
        <v>12</v>
      </c>
      <c r="C286">
        <f t="shared" si="25"/>
        <v>10</v>
      </c>
      <c r="D286">
        <f t="shared" si="26"/>
        <v>2018</v>
      </c>
      <c r="E286" t="str">
        <f t="shared" si="24"/>
        <v>2018-285</v>
      </c>
      <c r="F286" t="str">
        <f t="shared" si="22"/>
        <v>vendredi 12 octobre 2018</v>
      </c>
    </row>
    <row r="287" spans="1:6" x14ac:dyDescent="0.25">
      <c r="A287" s="5">
        <v>43386</v>
      </c>
      <c r="B287">
        <f t="shared" si="23"/>
        <v>13</v>
      </c>
      <c r="C287">
        <f t="shared" si="25"/>
        <v>10</v>
      </c>
      <c r="D287">
        <f t="shared" si="26"/>
        <v>2018</v>
      </c>
      <c r="E287" t="str">
        <f t="shared" si="24"/>
        <v>2018-286</v>
      </c>
      <c r="F287" t="str">
        <f t="shared" si="22"/>
        <v>samedi 13 octobre 2018</v>
      </c>
    </row>
    <row r="288" spans="1:6" x14ac:dyDescent="0.25">
      <c r="A288" s="5">
        <v>43387</v>
      </c>
      <c r="B288">
        <f t="shared" si="23"/>
        <v>14</v>
      </c>
      <c r="C288">
        <f t="shared" si="25"/>
        <v>10</v>
      </c>
      <c r="D288">
        <f t="shared" si="26"/>
        <v>2018</v>
      </c>
      <c r="E288" t="str">
        <f t="shared" si="24"/>
        <v>2018-287</v>
      </c>
      <c r="F288" t="str">
        <f t="shared" si="22"/>
        <v>dimanche 14 octobre 2018</v>
      </c>
    </row>
    <row r="289" spans="1:6" x14ac:dyDescent="0.25">
      <c r="A289" s="5">
        <v>43388</v>
      </c>
      <c r="B289">
        <f t="shared" si="23"/>
        <v>15</v>
      </c>
      <c r="C289">
        <f t="shared" si="25"/>
        <v>10</v>
      </c>
      <c r="D289">
        <f t="shared" si="26"/>
        <v>2018</v>
      </c>
      <c r="E289" t="str">
        <f t="shared" si="24"/>
        <v>2018-288</v>
      </c>
      <c r="F289" t="str">
        <f t="shared" si="22"/>
        <v>lundi 15 octobre 2018</v>
      </c>
    </row>
    <row r="290" spans="1:6" x14ac:dyDescent="0.25">
      <c r="A290" s="5">
        <v>43389</v>
      </c>
      <c r="B290">
        <f t="shared" si="23"/>
        <v>16</v>
      </c>
      <c r="C290">
        <f t="shared" si="25"/>
        <v>10</v>
      </c>
      <c r="D290">
        <f t="shared" si="26"/>
        <v>2018</v>
      </c>
      <c r="E290" t="str">
        <f t="shared" si="24"/>
        <v>2018-289</v>
      </c>
      <c r="F290" t="str">
        <f t="shared" si="22"/>
        <v>mardi 16 octobre 2018</v>
      </c>
    </row>
    <row r="291" spans="1:6" x14ac:dyDescent="0.25">
      <c r="A291" s="5">
        <v>43390</v>
      </c>
      <c r="B291">
        <f t="shared" si="23"/>
        <v>17</v>
      </c>
      <c r="C291">
        <f t="shared" si="25"/>
        <v>10</v>
      </c>
      <c r="D291">
        <f t="shared" si="26"/>
        <v>2018</v>
      </c>
      <c r="E291" t="str">
        <f t="shared" si="24"/>
        <v>2018-290</v>
      </c>
      <c r="F291" t="str">
        <f t="shared" si="22"/>
        <v>mercredi 17 octobre 2018</v>
      </c>
    </row>
    <row r="292" spans="1:6" x14ac:dyDescent="0.25">
      <c r="A292" s="5">
        <v>43391</v>
      </c>
      <c r="B292">
        <f t="shared" si="23"/>
        <v>18</v>
      </c>
      <c r="C292">
        <f t="shared" si="25"/>
        <v>10</v>
      </c>
      <c r="D292">
        <f t="shared" si="26"/>
        <v>2018</v>
      </c>
      <c r="E292" t="str">
        <f t="shared" si="24"/>
        <v>2018-291</v>
      </c>
      <c r="F292" t="str">
        <f t="shared" si="22"/>
        <v>jeudi 18 octobre 2018</v>
      </c>
    </row>
    <row r="293" spans="1:6" x14ac:dyDescent="0.25">
      <c r="A293" s="5">
        <v>43392</v>
      </c>
      <c r="B293">
        <f t="shared" si="23"/>
        <v>19</v>
      </c>
      <c r="C293">
        <f t="shared" si="25"/>
        <v>10</v>
      </c>
      <c r="D293">
        <f t="shared" si="26"/>
        <v>2018</v>
      </c>
      <c r="E293" t="str">
        <f t="shared" si="24"/>
        <v>2018-292</v>
      </c>
      <c r="F293" t="str">
        <f t="shared" si="22"/>
        <v>vendredi 19 octobre 2018</v>
      </c>
    </row>
    <row r="294" spans="1:6" x14ac:dyDescent="0.25">
      <c r="A294" s="5">
        <v>43393</v>
      </c>
      <c r="B294">
        <f t="shared" si="23"/>
        <v>20</v>
      </c>
      <c r="C294">
        <f t="shared" si="25"/>
        <v>10</v>
      </c>
      <c r="D294">
        <f t="shared" si="26"/>
        <v>2018</v>
      </c>
      <c r="E294" t="str">
        <f t="shared" si="24"/>
        <v>2018-293</v>
      </c>
      <c r="F294" t="str">
        <f t="shared" si="22"/>
        <v>samedi 20 octobre 2018</v>
      </c>
    </row>
    <row r="295" spans="1:6" x14ac:dyDescent="0.25">
      <c r="A295" s="5">
        <v>43394</v>
      </c>
      <c r="B295">
        <f t="shared" si="23"/>
        <v>21</v>
      </c>
      <c r="C295">
        <f t="shared" si="25"/>
        <v>10</v>
      </c>
      <c r="D295">
        <f t="shared" si="26"/>
        <v>2018</v>
      </c>
      <c r="E295" t="str">
        <f t="shared" si="24"/>
        <v>2018-294</v>
      </c>
      <c r="F295" t="str">
        <f t="shared" si="22"/>
        <v>dimanche 21 octobre 2018</v>
      </c>
    </row>
    <row r="296" spans="1:6" x14ac:dyDescent="0.25">
      <c r="A296" s="5">
        <v>43395</v>
      </c>
      <c r="B296">
        <f t="shared" si="23"/>
        <v>22</v>
      </c>
      <c r="C296">
        <f t="shared" si="25"/>
        <v>10</v>
      </c>
      <c r="D296">
        <f t="shared" si="26"/>
        <v>2018</v>
      </c>
      <c r="E296" t="str">
        <f t="shared" si="24"/>
        <v>2018-295</v>
      </c>
      <c r="F296" t="str">
        <f t="shared" si="22"/>
        <v>lundi 22 octobre 2018</v>
      </c>
    </row>
    <row r="297" spans="1:6" x14ac:dyDescent="0.25">
      <c r="A297" s="5">
        <v>43396</v>
      </c>
      <c r="B297">
        <f t="shared" si="23"/>
        <v>23</v>
      </c>
      <c r="C297">
        <f t="shared" si="25"/>
        <v>10</v>
      </c>
      <c r="D297">
        <f t="shared" si="26"/>
        <v>2018</v>
      </c>
      <c r="E297" t="str">
        <f t="shared" si="24"/>
        <v>2018-296</v>
      </c>
      <c r="F297" t="str">
        <f t="shared" si="22"/>
        <v>mardi 23 octobre 2018</v>
      </c>
    </row>
    <row r="298" spans="1:6" x14ac:dyDescent="0.25">
      <c r="A298" s="5">
        <v>43397</v>
      </c>
      <c r="B298">
        <f t="shared" si="23"/>
        <v>24</v>
      </c>
      <c r="C298">
        <f t="shared" si="25"/>
        <v>10</v>
      </c>
      <c r="D298">
        <f t="shared" si="26"/>
        <v>2018</v>
      </c>
      <c r="E298" t="str">
        <f t="shared" si="24"/>
        <v>2018-297</v>
      </c>
      <c r="F298" t="str">
        <f t="shared" si="22"/>
        <v>mercredi 24 octobre 2018</v>
      </c>
    </row>
    <row r="299" spans="1:6" x14ac:dyDescent="0.25">
      <c r="A299" s="5">
        <v>43398</v>
      </c>
      <c r="B299">
        <f t="shared" si="23"/>
        <v>25</v>
      </c>
      <c r="C299">
        <f t="shared" si="25"/>
        <v>10</v>
      </c>
      <c r="D299">
        <f t="shared" si="26"/>
        <v>2018</v>
      </c>
      <c r="E299" t="str">
        <f t="shared" si="24"/>
        <v>2018-298</v>
      </c>
      <c r="F299" t="str">
        <f t="shared" si="22"/>
        <v>jeudi 25 octobre 2018</v>
      </c>
    </row>
    <row r="300" spans="1:6" x14ac:dyDescent="0.25">
      <c r="A300" s="5">
        <v>43399</v>
      </c>
      <c r="B300">
        <f t="shared" si="23"/>
        <v>26</v>
      </c>
      <c r="C300">
        <f t="shared" si="25"/>
        <v>10</v>
      </c>
      <c r="D300">
        <f t="shared" si="26"/>
        <v>2018</v>
      </c>
      <c r="E300" t="str">
        <f t="shared" si="24"/>
        <v>2018-299</v>
      </c>
      <c r="F300" t="str">
        <f t="shared" si="22"/>
        <v>vendredi 26 octobre 2018</v>
      </c>
    </row>
    <row r="301" spans="1:6" x14ac:dyDescent="0.25">
      <c r="A301" s="5">
        <v>43400</v>
      </c>
      <c r="B301">
        <f t="shared" si="23"/>
        <v>27</v>
      </c>
      <c r="C301">
        <f t="shared" si="25"/>
        <v>10</v>
      </c>
      <c r="D301">
        <f t="shared" si="26"/>
        <v>2018</v>
      </c>
      <c r="E301" t="str">
        <f t="shared" si="24"/>
        <v>2018-300</v>
      </c>
      <c r="F301" t="str">
        <f t="shared" si="22"/>
        <v>samedi 27 octobre 2018</v>
      </c>
    </row>
    <row r="302" spans="1:6" x14ac:dyDescent="0.25">
      <c r="A302" s="5">
        <v>43401</v>
      </c>
      <c r="B302">
        <f t="shared" si="23"/>
        <v>28</v>
      </c>
      <c r="C302">
        <f t="shared" si="25"/>
        <v>10</v>
      </c>
      <c r="D302">
        <f t="shared" si="26"/>
        <v>2018</v>
      </c>
      <c r="E302" t="str">
        <f t="shared" si="24"/>
        <v>2018-301</v>
      </c>
      <c r="F302" t="str">
        <f t="shared" si="22"/>
        <v>dimanche 28 octobre 2018</v>
      </c>
    </row>
    <row r="303" spans="1:6" x14ac:dyDescent="0.25">
      <c r="A303" s="5">
        <v>43402</v>
      </c>
      <c r="B303">
        <f t="shared" si="23"/>
        <v>29</v>
      </c>
      <c r="C303">
        <f t="shared" si="25"/>
        <v>10</v>
      </c>
      <c r="D303">
        <f t="shared" si="26"/>
        <v>2018</v>
      </c>
      <c r="E303" t="str">
        <f t="shared" si="24"/>
        <v>2018-302</v>
      </c>
      <c r="F303" t="str">
        <f t="shared" si="22"/>
        <v>lundi 29 octobre 2018</v>
      </c>
    </row>
    <row r="304" spans="1:6" x14ac:dyDescent="0.25">
      <c r="A304" s="5">
        <v>43403</v>
      </c>
      <c r="B304">
        <f t="shared" si="23"/>
        <v>30</v>
      </c>
      <c r="C304">
        <f t="shared" si="25"/>
        <v>10</v>
      </c>
      <c r="D304">
        <f t="shared" si="26"/>
        <v>2018</v>
      </c>
      <c r="E304" t="str">
        <f t="shared" si="24"/>
        <v>2018-303</v>
      </c>
      <c r="F304" t="str">
        <f t="shared" si="22"/>
        <v>mardi 30 octobre 2018</v>
      </c>
    </row>
    <row r="305" spans="1:6" x14ac:dyDescent="0.25">
      <c r="A305" s="5">
        <v>43404</v>
      </c>
      <c r="B305">
        <f t="shared" si="23"/>
        <v>31</v>
      </c>
      <c r="C305">
        <f t="shared" si="25"/>
        <v>10</v>
      </c>
      <c r="D305">
        <f t="shared" si="26"/>
        <v>2018</v>
      </c>
      <c r="E305" t="str">
        <f t="shared" si="24"/>
        <v>2018-304</v>
      </c>
      <c r="F305" t="str">
        <f t="shared" si="22"/>
        <v>mercredi 31 octobre 2018</v>
      </c>
    </row>
    <row r="306" spans="1:6" x14ac:dyDescent="0.25">
      <c r="A306" s="5">
        <v>43405</v>
      </c>
      <c r="B306">
        <f t="shared" si="23"/>
        <v>1</v>
      </c>
      <c r="C306">
        <f t="shared" si="25"/>
        <v>11</v>
      </c>
      <c r="D306">
        <f t="shared" si="26"/>
        <v>2018</v>
      </c>
      <c r="E306" t="str">
        <f t="shared" si="24"/>
        <v>2018-305</v>
      </c>
      <c r="F306" t="str">
        <f t="shared" si="22"/>
        <v>jeudi 01 novembre 2018</v>
      </c>
    </row>
    <row r="307" spans="1:6" x14ac:dyDescent="0.25">
      <c r="A307" s="5">
        <v>43406</v>
      </c>
      <c r="B307">
        <f t="shared" si="23"/>
        <v>2</v>
      </c>
      <c r="C307">
        <f t="shared" si="25"/>
        <v>11</v>
      </c>
      <c r="D307">
        <f t="shared" si="26"/>
        <v>2018</v>
      </c>
      <c r="E307" t="str">
        <f t="shared" si="24"/>
        <v>2018-306</v>
      </c>
      <c r="F307" t="str">
        <f t="shared" si="22"/>
        <v>vendredi 02 novembre 2018</v>
      </c>
    </row>
    <row r="308" spans="1:6" x14ac:dyDescent="0.25">
      <c r="A308" s="5">
        <v>43407</v>
      </c>
      <c r="B308">
        <f t="shared" si="23"/>
        <v>3</v>
      </c>
      <c r="C308">
        <f t="shared" si="25"/>
        <v>11</v>
      </c>
      <c r="D308">
        <f t="shared" si="26"/>
        <v>2018</v>
      </c>
      <c r="E308" t="str">
        <f t="shared" si="24"/>
        <v>2018-307</v>
      </c>
      <c r="F308" t="str">
        <f t="shared" si="22"/>
        <v>samedi 03 novembre 2018</v>
      </c>
    </row>
    <row r="309" spans="1:6" x14ac:dyDescent="0.25">
      <c r="A309" s="5">
        <v>43408</v>
      </c>
      <c r="B309">
        <f t="shared" si="23"/>
        <v>4</v>
      </c>
      <c r="C309">
        <f t="shared" si="25"/>
        <v>11</v>
      </c>
      <c r="D309">
        <f t="shared" si="26"/>
        <v>2018</v>
      </c>
      <c r="E309" t="str">
        <f t="shared" si="24"/>
        <v>2018-308</v>
      </c>
      <c r="F309" t="str">
        <f t="shared" si="22"/>
        <v>dimanche 04 novembre 2018</v>
      </c>
    </row>
    <row r="310" spans="1:6" x14ac:dyDescent="0.25">
      <c r="A310" s="5">
        <v>43409</v>
      </c>
      <c r="B310">
        <f t="shared" si="23"/>
        <v>5</v>
      </c>
      <c r="C310">
        <f t="shared" si="25"/>
        <v>11</v>
      </c>
      <c r="D310">
        <f t="shared" si="26"/>
        <v>2018</v>
      </c>
      <c r="E310" t="str">
        <f t="shared" si="24"/>
        <v>2018-309</v>
      </c>
      <c r="F310" t="str">
        <f t="shared" si="22"/>
        <v>lundi 05 novembre 2018</v>
      </c>
    </row>
    <row r="311" spans="1:6" x14ac:dyDescent="0.25">
      <c r="A311" s="5">
        <v>43410</v>
      </c>
      <c r="B311">
        <f t="shared" si="23"/>
        <v>6</v>
      </c>
      <c r="C311">
        <f t="shared" si="25"/>
        <v>11</v>
      </c>
      <c r="D311">
        <f t="shared" si="26"/>
        <v>2018</v>
      </c>
      <c r="E311" t="str">
        <f t="shared" si="24"/>
        <v>2018-310</v>
      </c>
      <c r="F311" t="str">
        <f t="shared" si="22"/>
        <v>mardi 06 novembre 2018</v>
      </c>
    </row>
    <row r="312" spans="1:6" x14ac:dyDescent="0.25">
      <c r="A312" s="5">
        <v>43411</v>
      </c>
      <c r="B312">
        <f t="shared" si="23"/>
        <v>7</v>
      </c>
      <c r="C312">
        <f t="shared" si="25"/>
        <v>11</v>
      </c>
      <c r="D312">
        <f t="shared" si="26"/>
        <v>2018</v>
      </c>
      <c r="E312" t="str">
        <f t="shared" si="24"/>
        <v>2018-311</v>
      </c>
      <c r="F312" t="str">
        <f t="shared" si="22"/>
        <v>mercredi 07 novembre 2018</v>
      </c>
    </row>
    <row r="313" spans="1:6" x14ac:dyDescent="0.25">
      <c r="A313" s="5">
        <v>43412</v>
      </c>
      <c r="B313">
        <f t="shared" si="23"/>
        <v>8</v>
      </c>
      <c r="C313">
        <f t="shared" si="25"/>
        <v>11</v>
      </c>
      <c r="D313">
        <f t="shared" si="26"/>
        <v>2018</v>
      </c>
      <c r="E313" t="str">
        <f t="shared" si="24"/>
        <v>2018-312</v>
      </c>
      <c r="F313" t="str">
        <f t="shared" si="22"/>
        <v>jeudi 08 novembre 2018</v>
      </c>
    </row>
    <row r="314" spans="1:6" x14ac:dyDescent="0.25">
      <c r="A314" s="5">
        <v>43413</v>
      </c>
      <c r="B314">
        <f t="shared" si="23"/>
        <v>9</v>
      </c>
      <c r="C314">
        <f t="shared" si="25"/>
        <v>11</v>
      </c>
      <c r="D314">
        <f t="shared" si="26"/>
        <v>2018</v>
      </c>
      <c r="E314" t="str">
        <f t="shared" si="24"/>
        <v>2018-313</v>
      </c>
      <c r="F314" t="str">
        <f t="shared" si="22"/>
        <v>vendredi 09 novembre 2018</v>
      </c>
    </row>
    <row r="315" spans="1:6" x14ac:dyDescent="0.25">
      <c r="A315" s="5">
        <v>43414</v>
      </c>
      <c r="B315">
        <f t="shared" si="23"/>
        <v>10</v>
      </c>
      <c r="C315">
        <f t="shared" si="25"/>
        <v>11</v>
      </c>
      <c r="D315">
        <f t="shared" si="26"/>
        <v>2018</v>
      </c>
      <c r="E315" t="str">
        <f t="shared" si="24"/>
        <v>2018-314</v>
      </c>
      <c r="F315" t="str">
        <f t="shared" si="22"/>
        <v>samedi 10 novembre 2018</v>
      </c>
    </row>
    <row r="316" spans="1:6" x14ac:dyDescent="0.25">
      <c r="A316" s="5">
        <v>43415</v>
      </c>
      <c r="B316">
        <f t="shared" si="23"/>
        <v>11</v>
      </c>
      <c r="C316">
        <f t="shared" si="25"/>
        <v>11</v>
      </c>
      <c r="D316">
        <f t="shared" si="26"/>
        <v>2018</v>
      </c>
      <c r="E316" t="str">
        <f t="shared" si="24"/>
        <v>2018-315</v>
      </c>
      <c r="F316" t="str">
        <f t="shared" si="22"/>
        <v>dimanche 11 novembre 2018</v>
      </c>
    </row>
    <row r="317" spans="1:6" x14ac:dyDescent="0.25">
      <c r="A317" s="5">
        <v>43416</v>
      </c>
      <c r="B317">
        <f t="shared" si="23"/>
        <v>12</v>
      </c>
      <c r="C317">
        <f t="shared" si="25"/>
        <v>11</v>
      </c>
      <c r="D317">
        <f t="shared" si="26"/>
        <v>2018</v>
      </c>
      <c r="E317" t="str">
        <f t="shared" si="24"/>
        <v>2018-316</v>
      </c>
      <c r="F317" t="str">
        <f t="shared" si="22"/>
        <v>lundi 12 novembre 2018</v>
      </c>
    </row>
    <row r="318" spans="1:6" x14ac:dyDescent="0.25">
      <c r="A318" s="5">
        <v>43417</v>
      </c>
      <c r="B318">
        <f t="shared" si="23"/>
        <v>13</v>
      </c>
      <c r="C318">
        <f t="shared" si="25"/>
        <v>11</v>
      </c>
      <c r="D318">
        <f t="shared" si="26"/>
        <v>2018</v>
      </c>
      <c r="E318" t="str">
        <f t="shared" si="24"/>
        <v>2018-317</v>
      </c>
      <c r="F318" t="str">
        <f t="shared" si="22"/>
        <v>mardi 13 novembre 2018</v>
      </c>
    </row>
    <row r="319" spans="1:6" x14ac:dyDescent="0.25">
      <c r="A319" s="5">
        <v>43418</v>
      </c>
      <c r="B319">
        <f t="shared" si="23"/>
        <v>14</v>
      </c>
      <c r="C319">
        <f t="shared" si="25"/>
        <v>11</v>
      </c>
      <c r="D319">
        <f t="shared" si="26"/>
        <v>2018</v>
      </c>
      <c r="E319" t="str">
        <f t="shared" si="24"/>
        <v>2018-318</v>
      </c>
      <c r="F319" t="str">
        <f t="shared" si="22"/>
        <v>mercredi 14 novembre 2018</v>
      </c>
    </row>
    <row r="320" spans="1:6" x14ac:dyDescent="0.25">
      <c r="A320" s="5">
        <v>43419</v>
      </c>
      <c r="B320">
        <f t="shared" si="23"/>
        <v>15</v>
      </c>
      <c r="C320">
        <f t="shared" si="25"/>
        <v>11</v>
      </c>
      <c r="D320">
        <f t="shared" si="26"/>
        <v>2018</v>
      </c>
      <c r="E320" t="str">
        <f t="shared" si="24"/>
        <v>2018-319</v>
      </c>
      <c r="F320" t="str">
        <f t="shared" si="22"/>
        <v>jeudi 15 novembre 2018</v>
      </c>
    </row>
    <row r="321" spans="1:6" x14ac:dyDescent="0.25">
      <c r="A321" s="5">
        <v>43420</v>
      </c>
      <c r="B321">
        <f t="shared" si="23"/>
        <v>16</v>
      </c>
      <c r="C321">
        <f t="shared" si="25"/>
        <v>11</v>
      </c>
      <c r="D321">
        <f t="shared" si="26"/>
        <v>2018</v>
      </c>
      <c r="E321" t="str">
        <f t="shared" si="24"/>
        <v>2018-320</v>
      </c>
      <c r="F321" t="str">
        <f t="shared" si="22"/>
        <v>vendredi 16 novembre 2018</v>
      </c>
    </row>
    <row r="322" spans="1:6" x14ac:dyDescent="0.25">
      <c r="A322" s="5">
        <v>43421</v>
      </c>
      <c r="B322">
        <f t="shared" si="23"/>
        <v>17</v>
      </c>
      <c r="C322">
        <f t="shared" si="25"/>
        <v>11</v>
      </c>
      <c r="D322">
        <f t="shared" si="26"/>
        <v>2018</v>
      </c>
      <c r="E322" t="str">
        <f t="shared" si="24"/>
        <v>2018-321</v>
      </c>
      <c r="F322" t="str">
        <f t="shared" ref="F322:F366" si="27">TEXT(A322,"jjjj jj mmmm aaaa")</f>
        <v>samedi 17 novembre 2018</v>
      </c>
    </row>
    <row r="323" spans="1:6" x14ac:dyDescent="0.25">
      <c r="A323" s="5">
        <v>43422</v>
      </c>
      <c r="B323">
        <f t="shared" ref="B323:B366" si="28">DAY(A323)</f>
        <v>18</v>
      </c>
      <c r="C323">
        <f t="shared" si="25"/>
        <v>11</v>
      </c>
      <c r="D323">
        <f t="shared" si="26"/>
        <v>2018</v>
      </c>
      <c r="E323" t="str">
        <f t="shared" ref="E323:E366" si="29">D323&amp;"-"&amp;TEXT(A323-DATE(YEAR(A323),1,1)+1,"000")</f>
        <v>2018-322</v>
      </c>
      <c r="F323" t="str">
        <f t="shared" si="27"/>
        <v>dimanche 18 novembre 2018</v>
      </c>
    </row>
    <row r="324" spans="1:6" x14ac:dyDescent="0.25">
      <c r="A324" s="5">
        <v>43423</v>
      </c>
      <c r="B324">
        <f t="shared" si="28"/>
        <v>19</v>
      </c>
      <c r="C324">
        <f t="shared" si="25"/>
        <v>11</v>
      </c>
      <c r="D324">
        <f t="shared" si="26"/>
        <v>2018</v>
      </c>
      <c r="E324" t="str">
        <f t="shared" si="29"/>
        <v>2018-323</v>
      </c>
      <c r="F324" t="str">
        <f t="shared" si="27"/>
        <v>lundi 19 novembre 2018</v>
      </c>
    </row>
    <row r="325" spans="1:6" x14ac:dyDescent="0.25">
      <c r="A325" s="5">
        <v>43424</v>
      </c>
      <c r="B325">
        <f t="shared" si="28"/>
        <v>20</v>
      </c>
      <c r="C325">
        <f t="shared" si="25"/>
        <v>11</v>
      </c>
      <c r="D325">
        <f t="shared" si="26"/>
        <v>2018</v>
      </c>
      <c r="E325" t="str">
        <f t="shared" si="29"/>
        <v>2018-324</v>
      </c>
      <c r="F325" t="str">
        <f t="shared" si="27"/>
        <v>mardi 20 novembre 2018</v>
      </c>
    </row>
    <row r="326" spans="1:6" x14ac:dyDescent="0.25">
      <c r="A326" s="5">
        <v>43425</v>
      </c>
      <c r="B326">
        <f t="shared" si="28"/>
        <v>21</v>
      </c>
      <c r="C326">
        <f t="shared" ref="C326:C366" si="30">MONTH(A326)</f>
        <v>11</v>
      </c>
      <c r="D326">
        <f t="shared" ref="D326:D366" si="31">YEAR(A326)</f>
        <v>2018</v>
      </c>
      <c r="E326" t="str">
        <f t="shared" si="29"/>
        <v>2018-325</v>
      </c>
      <c r="F326" t="str">
        <f t="shared" si="27"/>
        <v>mercredi 21 novembre 2018</v>
      </c>
    </row>
    <row r="327" spans="1:6" x14ac:dyDescent="0.25">
      <c r="A327" s="5">
        <v>43426</v>
      </c>
      <c r="B327">
        <f t="shared" si="28"/>
        <v>22</v>
      </c>
      <c r="C327">
        <f t="shared" si="30"/>
        <v>11</v>
      </c>
      <c r="D327">
        <f t="shared" si="31"/>
        <v>2018</v>
      </c>
      <c r="E327" t="str">
        <f t="shared" si="29"/>
        <v>2018-326</v>
      </c>
      <c r="F327" t="str">
        <f t="shared" si="27"/>
        <v>jeudi 22 novembre 2018</v>
      </c>
    </row>
    <row r="328" spans="1:6" x14ac:dyDescent="0.25">
      <c r="A328" s="5">
        <v>43427</v>
      </c>
      <c r="B328">
        <f t="shared" si="28"/>
        <v>23</v>
      </c>
      <c r="C328">
        <f t="shared" si="30"/>
        <v>11</v>
      </c>
      <c r="D328">
        <f t="shared" si="31"/>
        <v>2018</v>
      </c>
      <c r="E328" t="str">
        <f t="shared" si="29"/>
        <v>2018-327</v>
      </c>
      <c r="F328" t="str">
        <f t="shared" si="27"/>
        <v>vendredi 23 novembre 2018</v>
      </c>
    </row>
    <row r="329" spans="1:6" x14ac:dyDescent="0.25">
      <c r="A329" s="5">
        <v>43428</v>
      </c>
      <c r="B329">
        <f t="shared" si="28"/>
        <v>24</v>
      </c>
      <c r="C329">
        <f t="shared" si="30"/>
        <v>11</v>
      </c>
      <c r="D329">
        <f t="shared" si="31"/>
        <v>2018</v>
      </c>
      <c r="E329" t="str">
        <f t="shared" si="29"/>
        <v>2018-328</v>
      </c>
      <c r="F329" t="str">
        <f t="shared" si="27"/>
        <v>samedi 24 novembre 2018</v>
      </c>
    </row>
    <row r="330" spans="1:6" x14ac:dyDescent="0.25">
      <c r="A330" s="5">
        <v>43429</v>
      </c>
      <c r="B330">
        <f t="shared" si="28"/>
        <v>25</v>
      </c>
      <c r="C330">
        <f t="shared" si="30"/>
        <v>11</v>
      </c>
      <c r="D330">
        <f t="shared" si="31"/>
        <v>2018</v>
      </c>
      <c r="E330" t="str">
        <f t="shared" si="29"/>
        <v>2018-329</v>
      </c>
      <c r="F330" t="str">
        <f t="shared" si="27"/>
        <v>dimanche 25 novembre 2018</v>
      </c>
    </row>
    <row r="331" spans="1:6" x14ac:dyDescent="0.25">
      <c r="A331" s="5">
        <v>43430</v>
      </c>
      <c r="B331">
        <f t="shared" si="28"/>
        <v>26</v>
      </c>
      <c r="C331">
        <f t="shared" si="30"/>
        <v>11</v>
      </c>
      <c r="D331">
        <f t="shared" si="31"/>
        <v>2018</v>
      </c>
      <c r="E331" t="str">
        <f t="shared" si="29"/>
        <v>2018-330</v>
      </c>
      <c r="F331" t="str">
        <f t="shared" si="27"/>
        <v>lundi 26 novembre 2018</v>
      </c>
    </row>
    <row r="332" spans="1:6" x14ac:dyDescent="0.25">
      <c r="A332" s="5">
        <v>43431</v>
      </c>
      <c r="B332">
        <f t="shared" si="28"/>
        <v>27</v>
      </c>
      <c r="C332">
        <f t="shared" si="30"/>
        <v>11</v>
      </c>
      <c r="D332">
        <f t="shared" si="31"/>
        <v>2018</v>
      </c>
      <c r="E332" t="str">
        <f t="shared" si="29"/>
        <v>2018-331</v>
      </c>
      <c r="F332" t="str">
        <f t="shared" si="27"/>
        <v>mardi 27 novembre 2018</v>
      </c>
    </row>
    <row r="333" spans="1:6" x14ac:dyDescent="0.25">
      <c r="A333" s="5">
        <v>43432</v>
      </c>
      <c r="B333">
        <f t="shared" si="28"/>
        <v>28</v>
      </c>
      <c r="C333">
        <f t="shared" si="30"/>
        <v>11</v>
      </c>
      <c r="D333">
        <f t="shared" si="31"/>
        <v>2018</v>
      </c>
      <c r="E333" t="str">
        <f t="shared" si="29"/>
        <v>2018-332</v>
      </c>
      <c r="F333" t="str">
        <f t="shared" si="27"/>
        <v>mercredi 28 novembre 2018</v>
      </c>
    </row>
    <row r="334" spans="1:6" x14ac:dyDescent="0.25">
      <c r="A334" s="5">
        <v>43433</v>
      </c>
      <c r="B334">
        <f t="shared" si="28"/>
        <v>29</v>
      </c>
      <c r="C334">
        <f t="shared" si="30"/>
        <v>11</v>
      </c>
      <c r="D334">
        <f t="shared" si="31"/>
        <v>2018</v>
      </c>
      <c r="E334" t="str">
        <f t="shared" si="29"/>
        <v>2018-333</v>
      </c>
      <c r="F334" t="str">
        <f t="shared" si="27"/>
        <v>jeudi 29 novembre 2018</v>
      </c>
    </row>
    <row r="335" spans="1:6" x14ac:dyDescent="0.25">
      <c r="A335" s="5">
        <v>43434</v>
      </c>
      <c r="B335">
        <f t="shared" si="28"/>
        <v>30</v>
      </c>
      <c r="C335">
        <f t="shared" si="30"/>
        <v>11</v>
      </c>
      <c r="D335">
        <f t="shared" si="31"/>
        <v>2018</v>
      </c>
      <c r="E335" t="str">
        <f t="shared" si="29"/>
        <v>2018-334</v>
      </c>
      <c r="F335" t="str">
        <f t="shared" si="27"/>
        <v>vendredi 30 novembre 2018</v>
      </c>
    </row>
    <row r="336" spans="1:6" x14ac:dyDescent="0.25">
      <c r="A336" s="5">
        <v>43435</v>
      </c>
      <c r="B336">
        <f t="shared" si="28"/>
        <v>1</v>
      </c>
      <c r="C336">
        <f t="shared" si="30"/>
        <v>12</v>
      </c>
      <c r="D336">
        <f t="shared" si="31"/>
        <v>2018</v>
      </c>
      <c r="E336" t="str">
        <f t="shared" si="29"/>
        <v>2018-335</v>
      </c>
      <c r="F336" t="str">
        <f t="shared" si="27"/>
        <v>samedi 01 décembre 2018</v>
      </c>
    </row>
    <row r="337" spans="1:6" x14ac:dyDescent="0.25">
      <c r="A337" s="5">
        <v>43436</v>
      </c>
      <c r="B337">
        <f t="shared" si="28"/>
        <v>2</v>
      </c>
      <c r="C337">
        <f t="shared" si="30"/>
        <v>12</v>
      </c>
      <c r="D337">
        <f t="shared" si="31"/>
        <v>2018</v>
      </c>
      <c r="E337" t="str">
        <f t="shared" si="29"/>
        <v>2018-336</v>
      </c>
      <c r="F337" t="str">
        <f t="shared" si="27"/>
        <v>dimanche 02 décembre 2018</v>
      </c>
    </row>
    <row r="338" spans="1:6" x14ac:dyDescent="0.25">
      <c r="A338" s="5">
        <v>43437</v>
      </c>
      <c r="B338">
        <f t="shared" si="28"/>
        <v>3</v>
      </c>
      <c r="C338">
        <f t="shared" si="30"/>
        <v>12</v>
      </c>
      <c r="D338">
        <f t="shared" si="31"/>
        <v>2018</v>
      </c>
      <c r="E338" t="str">
        <f t="shared" si="29"/>
        <v>2018-337</v>
      </c>
      <c r="F338" t="str">
        <f t="shared" si="27"/>
        <v>lundi 03 décembre 2018</v>
      </c>
    </row>
    <row r="339" spans="1:6" x14ac:dyDescent="0.25">
      <c r="A339" s="5">
        <v>43438</v>
      </c>
      <c r="B339">
        <f t="shared" si="28"/>
        <v>4</v>
      </c>
      <c r="C339">
        <f t="shared" si="30"/>
        <v>12</v>
      </c>
      <c r="D339">
        <f t="shared" si="31"/>
        <v>2018</v>
      </c>
      <c r="E339" t="str">
        <f t="shared" si="29"/>
        <v>2018-338</v>
      </c>
      <c r="F339" t="str">
        <f t="shared" si="27"/>
        <v>mardi 04 décembre 2018</v>
      </c>
    </row>
    <row r="340" spans="1:6" x14ac:dyDescent="0.25">
      <c r="A340" s="5">
        <v>43439</v>
      </c>
      <c r="B340">
        <f t="shared" si="28"/>
        <v>5</v>
      </c>
      <c r="C340">
        <f t="shared" si="30"/>
        <v>12</v>
      </c>
      <c r="D340">
        <f t="shared" si="31"/>
        <v>2018</v>
      </c>
      <c r="E340" t="str">
        <f t="shared" si="29"/>
        <v>2018-339</v>
      </c>
      <c r="F340" t="str">
        <f t="shared" si="27"/>
        <v>mercredi 05 décembre 2018</v>
      </c>
    </row>
    <row r="341" spans="1:6" x14ac:dyDescent="0.25">
      <c r="A341" s="5">
        <v>43440</v>
      </c>
      <c r="B341">
        <f t="shared" si="28"/>
        <v>6</v>
      </c>
      <c r="C341">
        <f t="shared" si="30"/>
        <v>12</v>
      </c>
      <c r="D341">
        <f t="shared" si="31"/>
        <v>2018</v>
      </c>
      <c r="E341" t="str">
        <f t="shared" si="29"/>
        <v>2018-340</v>
      </c>
      <c r="F341" t="str">
        <f t="shared" si="27"/>
        <v>jeudi 06 décembre 2018</v>
      </c>
    </row>
    <row r="342" spans="1:6" x14ac:dyDescent="0.25">
      <c r="A342" s="5">
        <v>43441</v>
      </c>
      <c r="B342">
        <f t="shared" si="28"/>
        <v>7</v>
      </c>
      <c r="C342">
        <f t="shared" si="30"/>
        <v>12</v>
      </c>
      <c r="D342">
        <f t="shared" si="31"/>
        <v>2018</v>
      </c>
      <c r="E342" t="str">
        <f t="shared" si="29"/>
        <v>2018-341</v>
      </c>
      <c r="F342" t="str">
        <f t="shared" si="27"/>
        <v>vendredi 07 décembre 2018</v>
      </c>
    </row>
    <row r="343" spans="1:6" x14ac:dyDescent="0.25">
      <c r="A343" s="5">
        <v>43442</v>
      </c>
      <c r="B343">
        <f t="shared" si="28"/>
        <v>8</v>
      </c>
      <c r="C343">
        <f t="shared" si="30"/>
        <v>12</v>
      </c>
      <c r="D343">
        <f t="shared" si="31"/>
        <v>2018</v>
      </c>
      <c r="E343" t="str">
        <f t="shared" si="29"/>
        <v>2018-342</v>
      </c>
      <c r="F343" t="str">
        <f t="shared" si="27"/>
        <v>samedi 08 décembre 2018</v>
      </c>
    </row>
    <row r="344" spans="1:6" x14ac:dyDescent="0.25">
      <c r="A344" s="5">
        <v>43443</v>
      </c>
      <c r="B344">
        <f t="shared" si="28"/>
        <v>9</v>
      </c>
      <c r="C344">
        <f t="shared" si="30"/>
        <v>12</v>
      </c>
      <c r="D344">
        <f t="shared" si="31"/>
        <v>2018</v>
      </c>
      <c r="E344" t="str">
        <f t="shared" si="29"/>
        <v>2018-343</v>
      </c>
      <c r="F344" t="str">
        <f t="shared" si="27"/>
        <v>dimanche 09 décembre 2018</v>
      </c>
    </row>
    <row r="345" spans="1:6" x14ac:dyDescent="0.25">
      <c r="A345" s="5">
        <v>43444</v>
      </c>
      <c r="B345">
        <f t="shared" si="28"/>
        <v>10</v>
      </c>
      <c r="C345">
        <f t="shared" si="30"/>
        <v>12</v>
      </c>
      <c r="D345">
        <f t="shared" si="31"/>
        <v>2018</v>
      </c>
      <c r="E345" t="str">
        <f t="shared" si="29"/>
        <v>2018-344</v>
      </c>
      <c r="F345" t="str">
        <f t="shared" si="27"/>
        <v>lundi 10 décembre 2018</v>
      </c>
    </row>
    <row r="346" spans="1:6" x14ac:dyDescent="0.25">
      <c r="A346" s="5">
        <v>43445</v>
      </c>
      <c r="B346">
        <f t="shared" si="28"/>
        <v>11</v>
      </c>
      <c r="C346">
        <f t="shared" si="30"/>
        <v>12</v>
      </c>
      <c r="D346">
        <f t="shared" si="31"/>
        <v>2018</v>
      </c>
      <c r="E346" t="str">
        <f t="shared" si="29"/>
        <v>2018-345</v>
      </c>
      <c r="F346" t="str">
        <f t="shared" si="27"/>
        <v>mardi 11 décembre 2018</v>
      </c>
    </row>
    <row r="347" spans="1:6" x14ac:dyDescent="0.25">
      <c r="A347" s="5">
        <v>43446</v>
      </c>
      <c r="B347">
        <f t="shared" si="28"/>
        <v>12</v>
      </c>
      <c r="C347">
        <f t="shared" si="30"/>
        <v>12</v>
      </c>
      <c r="D347">
        <f t="shared" si="31"/>
        <v>2018</v>
      </c>
      <c r="E347" t="str">
        <f t="shared" si="29"/>
        <v>2018-346</v>
      </c>
      <c r="F347" t="str">
        <f t="shared" si="27"/>
        <v>mercredi 12 décembre 2018</v>
      </c>
    </row>
    <row r="348" spans="1:6" x14ac:dyDescent="0.25">
      <c r="A348" s="5">
        <v>43447</v>
      </c>
      <c r="B348">
        <f t="shared" si="28"/>
        <v>13</v>
      </c>
      <c r="C348">
        <f t="shared" si="30"/>
        <v>12</v>
      </c>
      <c r="D348">
        <f t="shared" si="31"/>
        <v>2018</v>
      </c>
      <c r="E348" t="str">
        <f t="shared" si="29"/>
        <v>2018-347</v>
      </c>
      <c r="F348" t="str">
        <f t="shared" si="27"/>
        <v>jeudi 13 décembre 2018</v>
      </c>
    </row>
    <row r="349" spans="1:6" x14ac:dyDescent="0.25">
      <c r="A349" s="5">
        <v>43448</v>
      </c>
      <c r="B349">
        <f t="shared" si="28"/>
        <v>14</v>
      </c>
      <c r="C349">
        <f t="shared" si="30"/>
        <v>12</v>
      </c>
      <c r="D349">
        <f t="shared" si="31"/>
        <v>2018</v>
      </c>
      <c r="E349" t="str">
        <f t="shared" si="29"/>
        <v>2018-348</v>
      </c>
      <c r="F349" t="str">
        <f t="shared" si="27"/>
        <v>vendredi 14 décembre 2018</v>
      </c>
    </row>
    <row r="350" spans="1:6" x14ac:dyDescent="0.25">
      <c r="A350" s="5">
        <v>43449</v>
      </c>
      <c r="B350">
        <f t="shared" si="28"/>
        <v>15</v>
      </c>
      <c r="C350">
        <f t="shared" si="30"/>
        <v>12</v>
      </c>
      <c r="D350">
        <f t="shared" si="31"/>
        <v>2018</v>
      </c>
      <c r="E350" t="str">
        <f t="shared" si="29"/>
        <v>2018-349</v>
      </c>
      <c r="F350" t="str">
        <f t="shared" si="27"/>
        <v>samedi 15 décembre 2018</v>
      </c>
    </row>
    <row r="351" spans="1:6" x14ac:dyDescent="0.25">
      <c r="A351" s="5">
        <v>43450</v>
      </c>
      <c r="B351">
        <f t="shared" si="28"/>
        <v>16</v>
      </c>
      <c r="C351">
        <f t="shared" si="30"/>
        <v>12</v>
      </c>
      <c r="D351">
        <f t="shared" si="31"/>
        <v>2018</v>
      </c>
      <c r="E351" t="str">
        <f t="shared" si="29"/>
        <v>2018-350</v>
      </c>
      <c r="F351" t="str">
        <f t="shared" si="27"/>
        <v>dimanche 16 décembre 2018</v>
      </c>
    </row>
    <row r="352" spans="1:6" x14ac:dyDescent="0.25">
      <c r="A352" s="5">
        <v>43451</v>
      </c>
      <c r="B352">
        <f t="shared" si="28"/>
        <v>17</v>
      </c>
      <c r="C352">
        <f t="shared" si="30"/>
        <v>12</v>
      </c>
      <c r="D352">
        <f t="shared" si="31"/>
        <v>2018</v>
      </c>
      <c r="E352" t="str">
        <f t="shared" si="29"/>
        <v>2018-351</v>
      </c>
      <c r="F352" t="str">
        <f t="shared" si="27"/>
        <v>lundi 17 décembre 2018</v>
      </c>
    </row>
    <row r="353" spans="1:6" x14ac:dyDescent="0.25">
      <c r="A353" s="5">
        <v>43452</v>
      </c>
      <c r="B353">
        <f t="shared" si="28"/>
        <v>18</v>
      </c>
      <c r="C353">
        <f t="shared" si="30"/>
        <v>12</v>
      </c>
      <c r="D353">
        <f t="shared" si="31"/>
        <v>2018</v>
      </c>
      <c r="E353" t="str">
        <f t="shared" si="29"/>
        <v>2018-352</v>
      </c>
      <c r="F353" t="str">
        <f t="shared" si="27"/>
        <v>mardi 18 décembre 2018</v>
      </c>
    </row>
    <row r="354" spans="1:6" x14ac:dyDescent="0.25">
      <c r="A354" s="5">
        <v>43453</v>
      </c>
      <c r="B354">
        <f t="shared" si="28"/>
        <v>19</v>
      </c>
      <c r="C354">
        <f t="shared" si="30"/>
        <v>12</v>
      </c>
      <c r="D354">
        <f t="shared" si="31"/>
        <v>2018</v>
      </c>
      <c r="E354" t="str">
        <f t="shared" si="29"/>
        <v>2018-353</v>
      </c>
      <c r="F354" t="str">
        <f t="shared" si="27"/>
        <v>mercredi 19 décembre 2018</v>
      </c>
    </row>
    <row r="355" spans="1:6" x14ac:dyDescent="0.25">
      <c r="A355" s="5">
        <v>43454</v>
      </c>
      <c r="B355">
        <f t="shared" si="28"/>
        <v>20</v>
      </c>
      <c r="C355">
        <f t="shared" si="30"/>
        <v>12</v>
      </c>
      <c r="D355">
        <f t="shared" si="31"/>
        <v>2018</v>
      </c>
      <c r="E355" t="str">
        <f t="shared" si="29"/>
        <v>2018-354</v>
      </c>
      <c r="F355" t="str">
        <f t="shared" si="27"/>
        <v>jeudi 20 décembre 2018</v>
      </c>
    </row>
    <row r="356" spans="1:6" x14ac:dyDescent="0.25">
      <c r="A356" s="5">
        <v>43455</v>
      </c>
      <c r="B356">
        <f t="shared" si="28"/>
        <v>21</v>
      </c>
      <c r="C356">
        <f t="shared" si="30"/>
        <v>12</v>
      </c>
      <c r="D356">
        <f t="shared" si="31"/>
        <v>2018</v>
      </c>
      <c r="E356" t="str">
        <f t="shared" si="29"/>
        <v>2018-355</v>
      </c>
      <c r="F356" t="str">
        <f t="shared" si="27"/>
        <v>vendredi 21 décembre 2018</v>
      </c>
    </row>
    <row r="357" spans="1:6" x14ac:dyDescent="0.25">
      <c r="A357" s="5">
        <v>43456</v>
      </c>
      <c r="B357">
        <f t="shared" si="28"/>
        <v>22</v>
      </c>
      <c r="C357">
        <f t="shared" si="30"/>
        <v>12</v>
      </c>
      <c r="D357">
        <f t="shared" si="31"/>
        <v>2018</v>
      </c>
      <c r="E357" t="str">
        <f t="shared" si="29"/>
        <v>2018-356</v>
      </c>
      <c r="F357" t="str">
        <f t="shared" si="27"/>
        <v>samedi 22 décembre 2018</v>
      </c>
    </row>
    <row r="358" spans="1:6" x14ac:dyDescent="0.25">
      <c r="A358" s="5">
        <v>43457</v>
      </c>
      <c r="B358">
        <f t="shared" si="28"/>
        <v>23</v>
      </c>
      <c r="C358">
        <f t="shared" si="30"/>
        <v>12</v>
      </c>
      <c r="D358">
        <f t="shared" si="31"/>
        <v>2018</v>
      </c>
      <c r="E358" t="str">
        <f t="shared" si="29"/>
        <v>2018-357</v>
      </c>
      <c r="F358" t="str">
        <f t="shared" si="27"/>
        <v>dimanche 23 décembre 2018</v>
      </c>
    </row>
    <row r="359" spans="1:6" x14ac:dyDescent="0.25">
      <c r="A359" s="5">
        <v>43458</v>
      </c>
      <c r="B359">
        <f t="shared" si="28"/>
        <v>24</v>
      </c>
      <c r="C359">
        <f t="shared" si="30"/>
        <v>12</v>
      </c>
      <c r="D359">
        <f t="shared" si="31"/>
        <v>2018</v>
      </c>
      <c r="E359" t="str">
        <f t="shared" si="29"/>
        <v>2018-358</v>
      </c>
      <c r="F359" t="str">
        <f t="shared" si="27"/>
        <v>lundi 24 décembre 2018</v>
      </c>
    </row>
    <row r="360" spans="1:6" x14ac:dyDescent="0.25">
      <c r="A360" s="5">
        <v>43459</v>
      </c>
      <c r="B360">
        <f t="shared" si="28"/>
        <v>25</v>
      </c>
      <c r="C360">
        <f t="shared" si="30"/>
        <v>12</v>
      </c>
      <c r="D360">
        <f t="shared" si="31"/>
        <v>2018</v>
      </c>
      <c r="E360" t="str">
        <f t="shared" si="29"/>
        <v>2018-359</v>
      </c>
      <c r="F360" t="str">
        <f t="shared" si="27"/>
        <v>mardi 25 décembre 2018</v>
      </c>
    </row>
    <row r="361" spans="1:6" x14ac:dyDescent="0.25">
      <c r="A361" s="5">
        <v>43460</v>
      </c>
      <c r="B361">
        <f t="shared" si="28"/>
        <v>26</v>
      </c>
      <c r="C361">
        <f t="shared" si="30"/>
        <v>12</v>
      </c>
      <c r="D361">
        <f t="shared" si="31"/>
        <v>2018</v>
      </c>
      <c r="E361" t="str">
        <f t="shared" si="29"/>
        <v>2018-360</v>
      </c>
      <c r="F361" t="str">
        <f t="shared" si="27"/>
        <v>mercredi 26 décembre 2018</v>
      </c>
    </row>
    <row r="362" spans="1:6" x14ac:dyDescent="0.25">
      <c r="A362" s="5">
        <v>43461</v>
      </c>
      <c r="B362">
        <f t="shared" si="28"/>
        <v>27</v>
      </c>
      <c r="C362">
        <f t="shared" si="30"/>
        <v>12</v>
      </c>
      <c r="D362">
        <f t="shared" si="31"/>
        <v>2018</v>
      </c>
      <c r="E362" t="str">
        <f t="shared" si="29"/>
        <v>2018-361</v>
      </c>
      <c r="F362" t="str">
        <f t="shared" si="27"/>
        <v>jeudi 27 décembre 2018</v>
      </c>
    </row>
    <row r="363" spans="1:6" x14ac:dyDescent="0.25">
      <c r="A363" s="5">
        <v>43462</v>
      </c>
      <c r="B363">
        <f t="shared" si="28"/>
        <v>28</v>
      </c>
      <c r="C363">
        <f t="shared" si="30"/>
        <v>12</v>
      </c>
      <c r="D363">
        <f t="shared" si="31"/>
        <v>2018</v>
      </c>
      <c r="E363" t="str">
        <f t="shared" si="29"/>
        <v>2018-362</v>
      </c>
      <c r="F363" t="str">
        <f t="shared" si="27"/>
        <v>vendredi 28 décembre 2018</v>
      </c>
    </row>
    <row r="364" spans="1:6" x14ac:dyDescent="0.25">
      <c r="A364" s="5">
        <v>43463</v>
      </c>
      <c r="B364">
        <f t="shared" si="28"/>
        <v>29</v>
      </c>
      <c r="C364">
        <f t="shared" si="30"/>
        <v>12</v>
      </c>
      <c r="D364">
        <f t="shared" si="31"/>
        <v>2018</v>
      </c>
      <c r="E364" t="str">
        <f t="shared" si="29"/>
        <v>2018-363</v>
      </c>
      <c r="F364" t="str">
        <f t="shared" si="27"/>
        <v>samedi 29 décembre 2018</v>
      </c>
    </row>
    <row r="365" spans="1:6" x14ac:dyDescent="0.25">
      <c r="A365" s="5">
        <v>43464</v>
      </c>
      <c r="B365">
        <f t="shared" si="28"/>
        <v>30</v>
      </c>
      <c r="C365">
        <f t="shared" si="30"/>
        <v>12</v>
      </c>
      <c r="D365">
        <f t="shared" si="31"/>
        <v>2018</v>
      </c>
      <c r="E365" t="str">
        <f t="shared" si="29"/>
        <v>2018-364</v>
      </c>
      <c r="F365" t="str">
        <f t="shared" si="27"/>
        <v>dimanche 30 décembre 2018</v>
      </c>
    </row>
    <row r="366" spans="1:6" x14ac:dyDescent="0.25">
      <c r="A366" s="5">
        <v>43465</v>
      </c>
      <c r="B366">
        <f t="shared" si="28"/>
        <v>31</v>
      </c>
      <c r="C366">
        <f t="shared" si="30"/>
        <v>12</v>
      </c>
      <c r="D366">
        <f t="shared" si="31"/>
        <v>2018</v>
      </c>
      <c r="E366" t="str">
        <f t="shared" si="29"/>
        <v>2018-365</v>
      </c>
      <c r="F366" t="str">
        <f t="shared" si="27"/>
        <v>lundi 31 décembre 2018</v>
      </c>
    </row>
  </sheetData>
  <sortState ref="K2:K6">
    <sortCondition ref="K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29"/>
  <sheetViews>
    <sheetView tabSelected="1" workbookViewId="0">
      <selection activeCell="E10" sqref="E10"/>
    </sheetView>
  </sheetViews>
  <sheetFormatPr baseColWidth="10" defaultRowHeight="15" x14ac:dyDescent="0.25"/>
  <cols>
    <col min="1" max="1" width="22.7109375" bestFit="1" customWidth="1"/>
    <col min="2" max="2" width="9.140625" bestFit="1" customWidth="1"/>
    <col min="3" max="3" width="22.7109375" bestFit="1" customWidth="1"/>
    <col min="4" max="4" width="10.7109375" bestFit="1" customWidth="1"/>
    <col min="5" max="5" width="11.28515625" bestFit="1" customWidth="1"/>
    <col min="6" max="6" width="12.28515625" bestFit="1" customWidth="1"/>
    <col min="7" max="7" width="11.28515625" bestFit="1" customWidth="1"/>
    <col min="8" max="8" width="11" bestFit="1" customWidth="1"/>
    <col min="9" max="9" width="22.28515625" bestFit="1" customWidth="1"/>
    <col min="10" max="10" width="11.28515625" bestFit="1" customWidth="1"/>
    <col min="11" max="11" width="8.5703125" bestFit="1" customWidth="1"/>
  </cols>
  <sheetData>
    <row r="1" spans="1:11" ht="15.75" x14ac:dyDescent="0.25">
      <c r="A1" s="95"/>
      <c r="B1" s="95"/>
      <c r="I1" s="41"/>
      <c r="J1" s="38"/>
      <c r="K1" s="38"/>
    </row>
    <row r="2" spans="1:11" x14ac:dyDescent="0.25">
      <c r="A2" s="44"/>
      <c r="B2" s="44"/>
      <c r="C2" s="38"/>
      <c r="D2" s="39"/>
      <c r="E2" s="40"/>
      <c r="F2" s="39"/>
      <c r="G2" s="40"/>
      <c r="H2" s="42"/>
      <c r="I2" s="43" t="str">
        <f ca="1">"St-Maur, le "&amp;TEXT(TODAY(),"jj mmmm aaaa")</f>
        <v>St-Maur, le 13 février 2018</v>
      </c>
      <c r="J2" s="38"/>
      <c r="K2" s="38"/>
    </row>
    <row r="3" spans="1:11" x14ac:dyDescent="0.25">
      <c r="A3" s="44"/>
      <c r="B3" s="45"/>
      <c r="C3" s="111" t="s">
        <v>762</v>
      </c>
      <c r="D3" s="111"/>
      <c r="E3" s="111"/>
      <c r="F3" s="111"/>
      <c r="G3" s="111"/>
      <c r="H3" s="111"/>
      <c r="I3" s="41"/>
      <c r="J3" s="38"/>
      <c r="K3" s="38"/>
    </row>
    <row r="4" spans="1:11" ht="15.75" x14ac:dyDescent="0.25">
      <c r="A4" s="41"/>
      <c r="B4" s="38"/>
      <c r="D4" s="91"/>
      <c r="E4" s="91"/>
      <c r="F4" s="91"/>
      <c r="G4" s="91"/>
      <c r="H4" s="46"/>
      <c r="I4" s="46" t="s">
        <v>761</v>
      </c>
      <c r="J4" s="38"/>
      <c r="K4" s="38"/>
    </row>
    <row r="5" spans="1:11" ht="15.75" x14ac:dyDescent="0.25">
      <c r="A5" s="38"/>
      <c r="B5" s="38"/>
      <c r="C5" s="38"/>
      <c r="D5" s="39"/>
      <c r="E5" s="90" t="s">
        <v>8</v>
      </c>
      <c r="F5" s="39" t="s">
        <v>693</v>
      </c>
      <c r="G5" s="40"/>
      <c r="H5" s="47"/>
      <c r="I5" s="47" t="s">
        <v>697</v>
      </c>
      <c r="J5" s="38"/>
      <c r="K5" s="38"/>
    </row>
    <row r="6" spans="1:11" ht="15.75" x14ac:dyDescent="0.25">
      <c r="A6" s="38"/>
      <c r="B6" s="38"/>
      <c r="E6" s="91" t="s">
        <v>745</v>
      </c>
      <c r="F6" s="101">
        <v>43101</v>
      </c>
      <c r="G6" s="40"/>
      <c r="H6" s="49"/>
      <c r="I6" s="49" t="s">
        <v>697</v>
      </c>
      <c r="J6" s="38"/>
      <c r="K6" s="38"/>
    </row>
    <row r="7" spans="1:11" x14ac:dyDescent="0.25">
      <c r="A7" s="53"/>
      <c r="B7" s="38"/>
      <c r="E7" s="40"/>
      <c r="F7" s="39"/>
      <c r="G7" s="40"/>
      <c r="H7" s="50"/>
      <c r="I7" s="50" t="s">
        <v>697</v>
      </c>
      <c r="J7" s="38"/>
      <c r="K7" s="38"/>
    </row>
    <row r="8" spans="1:11" x14ac:dyDescent="0.25">
      <c r="A8" s="53"/>
      <c r="B8" s="38"/>
      <c r="C8" s="48"/>
      <c r="D8" s="39"/>
      <c r="E8" s="40"/>
      <c r="F8" s="39"/>
      <c r="G8" s="40"/>
      <c r="H8" s="51"/>
      <c r="I8" s="51" t="s">
        <v>697</v>
      </c>
      <c r="J8" s="38"/>
      <c r="K8" s="38"/>
    </row>
    <row r="9" spans="1:11" x14ac:dyDescent="0.25">
      <c r="A9" s="44"/>
      <c r="B9" s="44"/>
      <c r="C9" s="38"/>
      <c r="D9" s="39"/>
      <c r="E9" s="40"/>
      <c r="F9" s="52"/>
      <c r="G9" s="40"/>
      <c r="H9" s="38"/>
      <c r="I9" s="41"/>
      <c r="J9" s="38"/>
      <c r="K9" s="38"/>
    </row>
    <row r="10" spans="1:11" x14ac:dyDescent="0.25">
      <c r="B10" s="45"/>
      <c r="C10" s="38"/>
      <c r="D10" s="39"/>
      <c r="E10" s="40"/>
      <c r="F10" s="52"/>
      <c r="G10" s="40"/>
      <c r="H10" s="38"/>
      <c r="I10" s="41"/>
      <c r="J10" s="38"/>
      <c r="K10" s="38"/>
    </row>
    <row r="11" spans="1:11" x14ac:dyDescent="0.25">
      <c r="B11" s="45"/>
      <c r="C11" s="54"/>
      <c r="D11" s="54"/>
      <c r="E11" s="54"/>
      <c r="F11" s="39"/>
      <c r="G11" s="40"/>
      <c r="H11" s="38"/>
      <c r="I11" s="41"/>
      <c r="J11" s="38"/>
      <c r="K11" s="38"/>
    </row>
    <row r="12" spans="1:11" x14ac:dyDescent="0.25">
      <c r="A12" s="38"/>
      <c r="B12" s="38"/>
      <c r="C12" s="38"/>
      <c r="D12" s="39"/>
      <c r="E12" s="40"/>
      <c r="F12" s="39"/>
      <c r="G12" s="40"/>
      <c r="H12" s="40"/>
      <c r="I12" s="41"/>
      <c r="J12" s="38"/>
      <c r="K12" s="38"/>
    </row>
    <row r="13" spans="1:11" ht="25.5" x14ac:dyDescent="0.25">
      <c r="A13" s="55" t="s">
        <v>763</v>
      </c>
      <c r="B13" s="56" t="s">
        <v>8</v>
      </c>
      <c r="C13" s="56" t="s">
        <v>740</v>
      </c>
      <c r="D13" s="57" t="s">
        <v>741</v>
      </c>
      <c r="E13" s="58" t="s">
        <v>789</v>
      </c>
      <c r="F13" s="59" t="s">
        <v>769</v>
      </c>
      <c r="G13" s="59" t="s">
        <v>771</v>
      </c>
      <c r="H13" s="60" t="s">
        <v>770</v>
      </c>
      <c r="I13" s="55" t="s">
        <v>742</v>
      </c>
      <c r="J13" s="61" t="s">
        <v>743</v>
      </c>
      <c r="K13" s="62" t="s">
        <v>744</v>
      </c>
    </row>
    <row r="14" spans="1:11" x14ac:dyDescent="0.25">
      <c r="A14" s="97" t="s">
        <v>774</v>
      </c>
      <c r="B14" s="63" t="str">
        <f t="shared" ref="B14:B26" ca="1" si="0">IF(A14="","",LOOKUP(A14,interv,sectinterv))</f>
        <v>Secteur 77</v>
      </c>
      <c r="C14" s="63" t="str">
        <f t="shared" ref="C14:C26" ca="1" si="1">IF(A14="","",LOOKUP(A14,interv,site))</f>
        <v>NEMOURS</v>
      </c>
      <c r="D14" s="63">
        <f ca="1">IF(A14="","",LOOKUP(A14,interv,CP))</f>
        <v>93600</v>
      </c>
      <c r="E14" s="64"/>
      <c r="F14" s="65"/>
      <c r="G14" s="65"/>
      <c r="H14" s="64"/>
      <c r="I14" s="66">
        <f t="shared" ref="I14:I26" si="2">IF(A14="","",LOOKUP(A14,interv,dateinterv))</f>
        <v>43103</v>
      </c>
      <c r="J14" s="67"/>
      <c r="K14" s="68">
        <f>IF(A14="","",SUM(F14:H14))</f>
        <v>0</v>
      </c>
    </row>
    <row r="15" spans="1:11" x14ac:dyDescent="0.25">
      <c r="A15" s="97" t="s">
        <v>782</v>
      </c>
      <c r="B15" s="63" t="str">
        <f t="shared" ca="1" si="0"/>
        <v>PARIS SUD</v>
      </c>
      <c r="C15" s="63" t="str">
        <f t="shared" ca="1" si="1"/>
        <v>CHELLES LES COUDREAUX</v>
      </c>
      <c r="D15" s="63">
        <f ca="1">IF(A15="","",LOOKUP(A15,interv,CP))</f>
        <v>94470</v>
      </c>
      <c r="E15" s="64"/>
      <c r="F15" s="69"/>
      <c r="G15" s="65"/>
      <c r="H15" s="64"/>
      <c r="I15" s="66">
        <f t="shared" si="2"/>
        <v>43103</v>
      </c>
      <c r="J15" s="67"/>
      <c r="K15" s="68">
        <f t="shared" ref="K15:K26" si="3">IF(A15="","",SUM(F15:H15))</f>
        <v>0</v>
      </c>
    </row>
    <row r="16" spans="1:11" x14ac:dyDescent="0.25">
      <c r="A16" s="97"/>
      <c r="B16" s="63" t="str">
        <f t="shared" si="0"/>
        <v/>
      </c>
      <c r="C16" s="63" t="str">
        <f t="shared" si="1"/>
        <v/>
      </c>
      <c r="D16" s="63" t="str">
        <f>IF(A16="","",LOOKUP(A16,interv,CP))</f>
        <v/>
      </c>
      <c r="E16" s="64"/>
      <c r="F16" s="69"/>
      <c r="G16" s="65"/>
      <c r="H16" s="64"/>
      <c r="I16" s="66" t="str">
        <f t="shared" si="2"/>
        <v/>
      </c>
      <c r="J16" s="67"/>
      <c r="K16" s="68" t="str">
        <f t="shared" si="3"/>
        <v/>
      </c>
    </row>
    <row r="17" spans="1:11" x14ac:dyDescent="0.25">
      <c r="A17" s="97"/>
      <c r="B17" s="63" t="str">
        <f t="shared" si="0"/>
        <v/>
      </c>
      <c r="C17" s="63" t="str">
        <f t="shared" si="1"/>
        <v/>
      </c>
      <c r="D17" s="63" t="str">
        <f>IF(A17="","",LOOKUP(A17,interv,CP))</f>
        <v/>
      </c>
      <c r="E17" s="70"/>
      <c r="F17" s="71"/>
      <c r="G17" s="65"/>
      <c r="H17" s="64"/>
      <c r="I17" s="66" t="str">
        <f t="shared" si="2"/>
        <v/>
      </c>
      <c r="J17" s="72"/>
      <c r="K17" s="68" t="str">
        <f t="shared" si="3"/>
        <v/>
      </c>
    </row>
    <row r="18" spans="1:11" x14ac:dyDescent="0.25">
      <c r="A18" s="97"/>
      <c r="B18" s="63" t="str">
        <f t="shared" si="0"/>
        <v/>
      </c>
      <c r="C18" s="63" t="str">
        <f t="shared" si="1"/>
        <v/>
      </c>
      <c r="D18" s="63" t="str">
        <f>IF(A18="","",LOOKUP(A18,interv,CP))</f>
        <v/>
      </c>
      <c r="E18" s="73"/>
      <c r="F18" s="65"/>
      <c r="G18" s="65"/>
      <c r="H18" s="64"/>
      <c r="I18" s="66" t="str">
        <f t="shared" si="2"/>
        <v/>
      </c>
      <c r="J18" s="67"/>
      <c r="K18" s="68" t="str">
        <f t="shared" si="3"/>
        <v/>
      </c>
    </row>
    <row r="19" spans="1:11" x14ac:dyDescent="0.25">
      <c r="A19" s="97"/>
      <c r="B19" s="63" t="str">
        <f t="shared" si="0"/>
        <v/>
      </c>
      <c r="C19" s="63" t="str">
        <f t="shared" si="1"/>
        <v/>
      </c>
      <c r="D19" s="63" t="str">
        <f>IF(A19="","",LOOKUP(A19,interv,CP))</f>
        <v/>
      </c>
      <c r="E19" s="64"/>
      <c r="F19" s="69"/>
      <c r="G19" s="65"/>
      <c r="H19" s="64"/>
      <c r="I19" s="66" t="str">
        <f t="shared" si="2"/>
        <v/>
      </c>
      <c r="J19" s="67"/>
      <c r="K19" s="68" t="str">
        <f t="shared" si="3"/>
        <v/>
      </c>
    </row>
    <row r="20" spans="1:11" x14ac:dyDescent="0.25">
      <c r="A20" s="97"/>
      <c r="B20" s="63" t="str">
        <f t="shared" si="0"/>
        <v/>
      </c>
      <c r="C20" s="63" t="str">
        <f t="shared" si="1"/>
        <v/>
      </c>
      <c r="D20" s="63" t="str">
        <f>IF(A20="","",LOOKUP(A20,interv,CP))</f>
        <v/>
      </c>
      <c r="E20" s="64"/>
      <c r="F20" s="69"/>
      <c r="G20" s="65"/>
      <c r="H20" s="64"/>
      <c r="I20" s="66" t="str">
        <f t="shared" si="2"/>
        <v/>
      </c>
      <c r="J20" s="67"/>
      <c r="K20" s="68" t="str">
        <f t="shared" si="3"/>
        <v/>
      </c>
    </row>
    <row r="21" spans="1:11" x14ac:dyDescent="0.25">
      <c r="A21" s="97"/>
      <c r="B21" s="63" t="str">
        <f t="shared" si="0"/>
        <v/>
      </c>
      <c r="C21" s="63" t="str">
        <f t="shared" si="1"/>
        <v/>
      </c>
      <c r="D21" s="63" t="str">
        <f>IF(A21="","",LOOKUP(A21,interv,CP))</f>
        <v/>
      </c>
      <c r="E21" s="64"/>
      <c r="F21" s="69"/>
      <c r="G21" s="65"/>
      <c r="H21" s="64"/>
      <c r="I21" s="66" t="str">
        <f t="shared" si="2"/>
        <v/>
      </c>
      <c r="J21" s="67"/>
      <c r="K21" s="68" t="str">
        <f t="shared" si="3"/>
        <v/>
      </c>
    </row>
    <row r="22" spans="1:11" x14ac:dyDescent="0.25">
      <c r="A22" s="97"/>
      <c r="B22" s="63" t="str">
        <f t="shared" si="0"/>
        <v/>
      </c>
      <c r="C22" s="63" t="str">
        <f t="shared" si="1"/>
        <v/>
      </c>
      <c r="D22" s="63" t="str">
        <f>IF(A22="","",LOOKUP(A22,interv,CP))</f>
        <v/>
      </c>
      <c r="E22" s="74"/>
      <c r="F22" s="65"/>
      <c r="G22" s="65"/>
      <c r="H22" s="64"/>
      <c r="I22" s="66" t="str">
        <f t="shared" si="2"/>
        <v/>
      </c>
      <c r="J22" s="67"/>
      <c r="K22" s="68" t="str">
        <f t="shared" si="3"/>
        <v/>
      </c>
    </row>
    <row r="23" spans="1:11" x14ac:dyDescent="0.25">
      <c r="A23" s="97"/>
      <c r="B23" s="63" t="str">
        <f t="shared" si="0"/>
        <v/>
      </c>
      <c r="C23" s="63" t="str">
        <f t="shared" si="1"/>
        <v/>
      </c>
      <c r="D23" s="63" t="str">
        <f>IF(A23="","",LOOKUP(A23,interv,CP))</f>
        <v/>
      </c>
      <c r="E23" s="74"/>
      <c r="F23" s="65"/>
      <c r="G23" s="65"/>
      <c r="H23" s="64"/>
      <c r="I23" s="66" t="str">
        <f t="shared" si="2"/>
        <v/>
      </c>
      <c r="J23" s="67"/>
      <c r="K23" s="68" t="str">
        <f t="shared" si="3"/>
        <v/>
      </c>
    </row>
    <row r="24" spans="1:11" x14ac:dyDescent="0.25">
      <c r="A24" s="97"/>
      <c r="B24" s="63" t="str">
        <f t="shared" si="0"/>
        <v/>
      </c>
      <c r="C24" s="63" t="str">
        <f t="shared" si="1"/>
        <v/>
      </c>
      <c r="D24" s="63" t="str">
        <f>IF(A24="","",LOOKUP(A24,interv,CP))</f>
        <v/>
      </c>
      <c r="E24" s="74"/>
      <c r="F24" s="65"/>
      <c r="G24" s="65"/>
      <c r="H24" s="64"/>
      <c r="I24" s="66" t="str">
        <f t="shared" si="2"/>
        <v/>
      </c>
      <c r="J24" s="67"/>
      <c r="K24" s="68" t="str">
        <f t="shared" si="3"/>
        <v/>
      </c>
    </row>
    <row r="25" spans="1:11" x14ac:dyDescent="0.25">
      <c r="A25" s="97"/>
      <c r="B25" s="63" t="str">
        <f t="shared" si="0"/>
        <v/>
      </c>
      <c r="C25" s="63" t="str">
        <f t="shared" si="1"/>
        <v/>
      </c>
      <c r="D25" s="63" t="str">
        <f>IF(A25="","",LOOKUP(A25,interv,CP))</f>
        <v/>
      </c>
      <c r="E25" s="64"/>
      <c r="F25" s="65"/>
      <c r="G25" s="65"/>
      <c r="H25" s="64"/>
      <c r="I25" s="66" t="str">
        <f t="shared" si="2"/>
        <v/>
      </c>
      <c r="J25" s="75"/>
      <c r="K25" s="68" t="str">
        <f t="shared" si="3"/>
        <v/>
      </c>
    </row>
    <row r="26" spans="1:11" x14ac:dyDescent="0.25">
      <c r="A26" s="97"/>
      <c r="B26" s="63" t="str">
        <f t="shared" si="0"/>
        <v/>
      </c>
      <c r="C26" s="63" t="str">
        <f t="shared" si="1"/>
        <v/>
      </c>
      <c r="D26" s="63" t="str">
        <f>IF(A26="","",LOOKUP(A26,interv,CP))</f>
        <v/>
      </c>
      <c r="E26" s="76"/>
      <c r="F26" s="77"/>
      <c r="G26" s="78"/>
      <c r="H26" s="79"/>
      <c r="I26" s="66" t="str">
        <f t="shared" si="2"/>
        <v/>
      </c>
      <c r="J26" s="80"/>
      <c r="K26" s="68" t="str">
        <f t="shared" si="3"/>
        <v/>
      </c>
    </row>
    <row r="27" spans="1:11" x14ac:dyDescent="0.25">
      <c r="A27" s="81"/>
      <c r="B27" s="45"/>
      <c r="C27" s="98"/>
      <c r="D27" s="98"/>
      <c r="E27" s="98"/>
      <c r="F27" s="82"/>
      <c r="G27" s="82"/>
      <c r="H27" s="83"/>
      <c r="I27" s="45"/>
      <c r="J27" s="38"/>
      <c r="K27" s="84"/>
    </row>
    <row r="28" spans="1:11" x14ac:dyDescent="0.25">
      <c r="A28" s="45"/>
      <c r="B28" s="45"/>
      <c r="C28" s="45"/>
      <c r="D28" s="85"/>
      <c r="E28" s="81"/>
      <c r="F28" s="85"/>
      <c r="G28" s="81"/>
      <c r="H28" s="83"/>
      <c r="I28" s="45"/>
      <c r="J28" s="38"/>
      <c r="K28" s="84"/>
    </row>
    <row r="29" spans="1:11" x14ac:dyDescent="0.25">
      <c r="A29" s="99"/>
      <c r="B29" s="99"/>
      <c r="C29" s="99"/>
      <c r="D29" s="99"/>
      <c r="E29" s="86"/>
      <c r="F29" s="87"/>
      <c r="G29" s="87"/>
      <c r="H29" s="86"/>
      <c r="I29" s="88"/>
      <c r="J29" s="38"/>
      <c r="K29" s="89"/>
    </row>
  </sheetData>
  <mergeCells count="1">
    <mergeCell ref="C3:H3"/>
  </mergeCells>
  <dataValidations count="2">
    <dataValidation type="list" allowBlank="1" showInputMessage="1" showErrorMessage="1" sqref="F6">
      <formula1>periodes</formula1>
    </dataValidation>
    <dataValidation type="list" allowBlank="1" showInputMessage="1" showErrorMessage="1" sqref="F5">
      <formula1>Secteursdata</formula1>
    </dataValidation>
  </dataValidations>
  <pageMargins left="0.7" right="0.7" top="0.75" bottom="0.75" header="0.3" footer="0.3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recherche">
                <anchor moveWithCells="1" sizeWithCells="1">
                  <from>
                    <xdr:col>3</xdr:col>
                    <xdr:colOff>704850</xdr:colOff>
                    <xdr:row>6</xdr:row>
                    <xdr:rowOff>180975</xdr:rowOff>
                  </from>
                  <to>
                    <xdr:col>6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23</vt:i4>
      </vt:variant>
    </vt:vector>
  </HeadingPairs>
  <TitlesOfParts>
    <vt:vector size="29" baseType="lpstr">
      <vt:lpstr>interventions</vt:lpstr>
      <vt:lpstr>map</vt:lpstr>
      <vt:lpstr>tournée</vt:lpstr>
      <vt:lpstr>sites</vt:lpstr>
      <vt:lpstr>data</vt:lpstr>
      <vt:lpstr>récapitulatif</vt:lpstr>
      <vt:lpstr>adresses</vt:lpstr>
      <vt:lpstr>chauffeur</vt:lpstr>
      <vt:lpstr>CP</vt:lpstr>
      <vt:lpstr>date</vt:lpstr>
      <vt:lpstr>dateinterv</vt:lpstr>
      <vt:lpstr>Encombrants</vt:lpstr>
      <vt:lpstr>tournée!Impression_des_titres</vt:lpstr>
      <vt:lpstr>interv</vt:lpstr>
      <vt:lpstr>intervsite</vt:lpstr>
      <vt:lpstr>numintervmap</vt:lpstr>
      <vt:lpstr>periodes</vt:lpstr>
      <vt:lpstr>Pilons</vt:lpstr>
      <vt:lpstr>plagehoraire</vt:lpstr>
      <vt:lpstr>Secteursdata</vt:lpstr>
      <vt:lpstr>Secteursites</vt:lpstr>
      <vt:lpstr>sectinterv</vt:lpstr>
      <vt:lpstr>site</vt:lpstr>
      <vt:lpstr>sitemap</vt:lpstr>
      <vt:lpstr>sites</vt:lpstr>
      <vt:lpstr>Transfert</vt:lpstr>
      <vt:lpstr>Validation</vt:lpstr>
      <vt:lpstr>véhicule</vt:lpstr>
      <vt:lpstr>villes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dlegrand</cp:lastModifiedBy>
  <cp:lastPrinted>2018-02-13T10:56:17Z</cp:lastPrinted>
  <dcterms:created xsi:type="dcterms:W3CDTF">2018-02-07T12:22:31Z</dcterms:created>
  <dcterms:modified xsi:type="dcterms:W3CDTF">2018-02-13T13:27:34Z</dcterms:modified>
</cp:coreProperties>
</file>