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t.jumelin\Downloads\"/>
    </mc:Choice>
  </mc:AlternateContent>
  <xr:revisionPtr revIDLastSave="0" documentId="13_ncr:1_{0606663C-C52C-41D3-90B2-99886DA45601}" xr6:coauthVersionLast="47" xr6:coauthVersionMax="47" xr10:uidLastSave="{00000000-0000-0000-0000-000000000000}"/>
  <bookViews>
    <workbookView xWindow="-120" yWindow="-120" windowWidth="29040" windowHeight="15840" tabRatio="500" xr2:uid="{00000000-000D-0000-FFFF-FFFF00000000}"/>
  </bookViews>
  <sheets>
    <sheet name="Feuil1" sheetId="2"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loext="http://schemas.libreoffice.org/" uri="{7626C862-2A13-11E5-B345-FEFF819CDC9F}">
      <loext:extCalcPr stringRefSyntax="CalcA1ExcelA1"/>
    </ext>
  </extLst>
</workbook>
</file>

<file path=xl/calcChain.xml><?xml version="1.0" encoding="utf-8"?>
<calcChain xmlns="http://schemas.openxmlformats.org/spreadsheetml/2006/main">
  <c r="P5" i="2" l="1" a="1"/>
  <c r="P5" i="2" s="1"/>
  <c r="P6" i="2" a="1"/>
  <c r="P6" i="2" s="1"/>
  <c r="P7" i="2" a="1"/>
  <c r="P7" i="2" s="1"/>
  <c r="P8" i="2" a="1"/>
  <c r="P8" i="2" s="1"/>
  <c r="P9" i="2" a="1"/>
  <c r="P9" i="2" s="1"/>
  <c r="P4" i="2" a="1"/>
  <c r="P4" i="2" s="1"/>
  <c r="R5" i="2" a="1"/>
  <c r="R5" i="2" s="1"/>
  <c r="R6" i="2" a="1"/>
  <c r="R6" i="2" s="1"/>
  <c r="R7" i="2" a="1"/>
  <c r="R7" i="2" s="1"/>
  <c r="R8" i="2" a="1"/>
  <c r="R8" i="2" s="1"/>
  <c r="R9" i="2" a="1"/>
  <c r="R9" i="2" s="1"/>
  <c r="R4" i="2" a="1"/>
  <c r="R4" i="2" s="1"/>
  <c r="O5" i="2" a="1"/>
  <c r="O5" i="2" s="1"/>
  <c r="O6" i="2" a="1"/>
  <c r="O6" i="2" s="1"/>
  <c r="O7" i="2" a="1"/>
  <c r="O7" i="2" s="1"/>
  <c r="O8" i="2" a="1"/>
  <c r="O8" i="2" s="1"/>
  <c r="O9" i="2" a="1"/>
  <c r="O9" i="2" s="1"/>
  <c r="O4" i="2" a="1"/>
  <c r="O4" i="2" s="1"/>
  <c r="Q5" i="2" a="1"/>
  <c r="Q5" i="2" s="1"/>
  <c r="Q6" i="2" a="1"/>
  <c r="Q6" i="2" s="1"/>
  <c r="Q7" i="2" a="1"/>
  <c r="Q7" i="2" s="1"/>
  <c r="Q8" i="2" a="1"/>
  <c r="Q8" i="2" s="1"/>
  <c r="Q9" i="2" a="1"/>
  <c r="Q9" i="2" s="1"/>
  <c r="Q4" i="2" a="1"/>
  <c r="Q4" i="2" s="1"/>
  <c r="N4" i="2" l="1" a="1"/>
  <c r="N4" i="2" s="1"/>
  <c r="M4" i="2" a="1"/>
  <c r="M4" i="2"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<sst xmlns="http://schemas.openxmlformats.org/spreadsheetml/2006/main" count="106" uniqueCount="72">
  <si>
    <t>Date du menu</t>
  </si>
  <si>
    <t>Type de repas</t>
  </si>
  <si>
    <t>Plat</t>
  </si>
  <si>
    <t>Code plat</t>
  </si>
  <si>
    <t>Plat (libellé technique)</t>
  </si>
  <si>
    <t>Plat (libellé commercial)</t>
  </si>
  <si>
    <t>Catégorie</t>
  </si>
  <si>
    <t>Sous-catégorie</t>
  </si>
  <si>
    <t>Label</t>
  </si>
  <si>
    <t>Allergènes</t>
  </si>
  <si>
    <t>DEJEUNER</t>
  </si>
  <si>
    <t>France, Santeal</t>
  </si>
  <si>
    <t>PLAT PROTIDIQUE</t>
  </si>
  <si>
    <t>France</t>
  </si>
  <si>
    <t/>
  </si>
  <si>
    <t>PLAT PROTIDIQUE PORC</t>
  </si>
  <si>
    <t>celeri</t>
  </si>
  <si>
    <t>cereales contenant du gluten, lait</t>
  </si>
  <si>
    <t>30/08/2023</t>
  </si>
  <si>
    <t>9382</t>
  </si>
  <si>
    <t>SAUTE DE PORC SAUCE PROVENCALE</t>
  </si>
  <si>
    <t>Sauté de porc à la provençale</t>
  </si>
  <si>
    <t>PP Porc Sauté,Braisé,Emincé</t>
  </si>
  <si>
    <t>France, Local, Santeal</t>
  </si>
  <si>
    <t>anhydride sulfureux et sulfites, cereales contenant du gluten, lait, moutarde</t>
  </si>
  <si>
    <t>anhydride sulfureux et sulfites, cereales contenant du gluten, lait</t>
  </si>
  <si>
    <t>France, Santeal, certification environnementale de niveau 2</t>
  </si>
  <si>
    <t>09/09/2023</t>
  </si>
  <si>
    <t>16923</t>
  </si>
  <si>
    <t>SAUTE DE PORC AU CIDRE</t>
  </si>
  <si>
    <t>Sauté de porc au cidre</t>
  </si>
  <si>
    <t>Beurre doux (250g) (frais)
Cidre brut (bouteille 75cl) ECUSSON
Eau du robinet
Farine menagere T55 SANTEAL (sec)
Fond Brun Lie (faible teneur en sodium) (sec) KNORR
Huile de Colza (pet 1L) (sec)
Oignon jaune Cat.I filet France SANTEAL (frais)
Pomme bicolore France Cat.I (cal.65/70) CE2 (frais)
Porc saute epaule s/os 40/60g origine FRANCE (frais)</t>
  </si>
  <si>
    <t>PLAT PROTIDIQUE ABAT</t>
  </si>
  <si>
    <t>Abat</t>
  </si>
  <si>
    <t>11/09/2023</t>
  </si>
  <si>
    <t>5364</t>
  </si>
  <si>
    <t>ESCALOPE DE PORC SAUCE DIABLE</t>
  </si>
  <si>
    <t>Escalope de porc sauce diable</t>
  </si>
  <si>
    <t>PP Porc Piécé</t>
  </si>
  <si>
    <t>Beurre doux (250g) (frais)
Cerfeuil France SANTEAL (frais)
Eau du robinet
Echalion Cat.I (frais) Local
Estragon France SANTEAL (frais)
Farine menagere T55 SANTEAL (sec)
Fond Brun Lie (faible teneur en sodium) (sec) KNORR
Huile de Colza (pet 1L) (sec)
Porc escalope longe 120gx10 (frais) France
Tomate Double Concentre (boite 4/4) (sec) VALTONIA
Vin de Table CEE Blanc (Bib10) HAUT DE MARCY
Vinaigre d'Alcool Blanc France (sec)</t>
  </si>
  <si>
    <t>14/09/2023</t>
  </si>
  <si>
    <t>56732</t>
  </si>
  <si>
    <t>COTE DE PORC (ECHINE) AU PAPRIKA</t>
  </si>
  <si>
    <t>Côte de porc au paprika</t>
  </si>
  <si>
    <t>Huile de Colza (pet 1L) (sec)
Paprika doux (boite) (sec) LA RONDE DES EPICES
Porc cote echine 140g X10 VPF (frais)</t>
  </si>
  <si>
    <t>18/09/2023</t>
  </si>
  <si>
    <t>7133</t>
  </si>
  <si>
    <t>JOUE DE PORC CONFITE A LA BIERE</t>
  </si>
  <si>
    <t>Joue de porc confite à la bière</t>
  </si>
  <si>
    <t>20/09/2023</t>
  </si>
  <si>
    <t>6852</t>
  </si>
  <si>
    <t>ROTI DE PORC SAUCE CHARCUTIERE</t>
  </si>
  <si>
    <t>Rôti de porc sauce charcutière</t>
  </si>
  <si>
    <t>PP Porc Rôti</t>
  </si>
  <si>
    <t>Beurre doux (250g) (frais)
Cornichons 80-119 (bocal) (sec) VALCROQ
Eau du robinet
Farine menagere T55 SANTEAL (sec)
Fond Brun Lie (faible teneur en sodium) (sec) KNORR
Huile de Colza (pet 1L) (sec)
Moutarde (seau 1kg) (sec) DIJONA
Oignon jaune Cat.I filet France SANTEAL (frais)
Porc roti longe cuit VPF (frais)
Vin de Table CEE Blanc (Bib10) HAUT DE MARCY</t>
  </si>
  <si>
    <t>PORC</t>
  </si>
  <si>
    <t>Porc frais</t>
  </si>
  <si>
    <t>Porc SURG</t>
  </si>
  <si>
    <r>
      <t xml:space="preserve">Ail filet (frais)
Biere blonde ECO (PET 100cl) BRUCKERS PILS
Carotte rondelles coupe lisse (surg) BON &amp; ENGAGE
Cassonade (kg) (sec) SAINT LOUIS
Eau du robinet
Farine menagere T55 SANTEAL (sec)
Fond Brun Lie (faible teneur en sodium) (sec) KNORR
Huile de Colza (pet 1L) (sec)
</t>
    </r>
    <r>
      <rPr>
        <b/>
        <sz val="9"/>
        <color rgb="FFFF0000"/>
        <rFont val="Montserrat"/>
      </rPr>
      <t>Noix joue porc s/v 1KG (frais) LE BOUCHER DU CHEF</t>
    </r>
    <r>
      <rPr>
        <sz val="9"/>
        <color rgb="FF000000"/>
        <rFont val="Montserrat"/>
      </rPr>
      <t xml:space="preserve">
Oignon jaune Cat.I filet France SANTEAL (frais)</t>
    </r>
  </si>
  <si>
    <r>
      <t xml:space="preserve">Ail hache/coupe en sachet (surg) TERRE &amp; MER
Basilic sachet 250g (surg)
Bouillon de Legumes Granule France (sec) KNORR
Eau du robinet
Huile d'Olive Extra France (pet 100cl) (sec) LOUMAS
Huile de Colza (pet 1L) (sec)
Oignon emince Import (surg)
Olives Noires Denoyautees (boite 4/4) (sec) VALTONIA
</t>
    </r>
    <r>
      <rPr>
        <b/>
        <sz val="9"/>
        <color rgb="FFFF0000"/>
        <rFont val="Montserrat"/>
      </rPr>
      <t>Porc saute epaule s/os 40/60g origine FRANCE (frais)</t>
    </r>
    <r>
      <rPr>
        <sz val="9"/>
        <color rgb="FF000000"/>
        <rFont val="Montserrat"/>
      </rPr>
      <t xml:space="preserve">
Tomates pelées concassées boîte 5/1 (sec) LES JARDINS D'ADRIEN</t>
    </r>
  </si>
  <si>
    <t>porc frais</t>
  </si>
  <si>
    <r>
      <t>Ail hache/coupe en sachet (surg) TERRE &amp; MER,Basilic sachet 250g (surg),Bouillon de Legumes Granule France (sec) KNORR,Eau du robinet,Huile d'Olive Extra France (pet 100cl) (sec) LOUMAS,Huile de Colza (pet 1L) (sec),Oignon emince Import (surg),Olives Noires Denoyautees (boite 4/4) (sec) VALTONIA,</t>
    </r>
    <r>
      <rPr>
        <b/>
        <sz val="9"/>
        <color rgb="FFFF0000"/>
        <rFont val="Montserrat"/>
      </rPr>
      <t>Porc saute epaule s/os 40/60g origine FRANCE (frais),</t>
    </r>
    <r>
      <rPr>
        <sz val="9"/>
        <color rgb="FF000000"/>
        <rFont val="Montserrat"/>
      </rPr>
      <t>Tomates pelées concassées boîte 5/1 (sec) LES JARDINS D'ADRIEN,</t>
    </r>
  </si>
  <si>
    <t>formule combiné</t>
  </si>
  <si>
    <t>formule virgule</t>
  </si>
  <si>
    <t>formule saut de ligne</t>
  </si>
  <si>
    <t>Beurre doux (250g) (frais),Cidre brut (bouteille 75cl) ECUSSON,Eau du robinet,Farine menagere T55 SANTEAL (sec),Fond Brun Lie (faible teneur en sodium) (sec) KNORR,Huile de Colza (pet 1L) (sec),Oignon jaune Cat.I filet France SANTEAL (frais),Pomme bicolore France Cat.I (cal.65/70) CE2 (frais),Porc saute epaule s/os 40/60g origine FRANCE (frais),</t>
  </si>
  <si>
    <t>Beurre doux (250g) (frais),Cerfeuil France SANTEAL (frais),Eau du robinet,Echalion Cat.I (frais) Local,Estragon France SANTEAL (frais),Farine menagere T55 SANTEAL (sec),Fond Brun Lie (faible teneur en sodium) (sec) KNORR,Huile de Colza (pet 1L) (sec),Porc escalope longe 120gx10 (frais) France,Tomate Double Concentre (boite 4/4) (sec) VALTONIA,Vin de Table CEE Blanc (Bib10) HAUT DE MARCY,Vinaigre d'Alcool Blanc France (sec)</t>
  </si>
  <si>
    <t>Huile de Colza (pet 1L) (sec),Paprika doux (boite) (sec) LA RONDE DES EPICES,Porc cote echine 140g X10 VPF (frais)</t>
  </si>
  <si>
    <r>
      <t>Ail filet (frais),Biere blonde ECO (PET 100cl) BRUCKERS PILS,Carotte rondelles coupe lisse (surg) BON &amp; ENGAGE,Cassonade (kg) (sec) SAINT LOUIS,Eau du robinet,Farine menagere T55 SANTEAL (sec),Fond Brun Lie (faible teneur en sodium) (sec) KNORR,Huile de Colza (pet 1L) (sec),</t>
    </r>
    <r>
      <rPr>
        <b/>
        <sz val="9"/>
        <color rgb="FFFF0000"/>
        <rFont val="Montserrat"/>
      </rPr>
      <t>Noix joue porc s/v 1KG (frais) LE BOUCHER DU CHEF,</t>
    </r>
    <r>
      <rPr>
        <sz val="9"/>
        <color rgb="FF000000"/>
        <rFont val="Montserrat"/>
      </rPr>
      <t>Oignon jaune Cat.I filet France SANTEAL (frais)</t>
    </r>
  </si>
  <si>
    <t>Beurre doux (250g) (frais),Cornichons 80-119 (bocal) (sec) VALCROQ,Eau du robinet,Farine menagere T55 SANTEAL (sec),Fond Brun Lie (faible teneur en sodium) (sec) KNORR,Huile de Colza (pet 1L) (sec),Moutarde (seau 1kg) (sec) DIJONA,Oignon jaune Cat.I filet France SANTEAL (frais),Porc roti longe cuit VPF (frais),Vin de Table CEE Blanc (Bib10) HAUT DE MARCY</t>
  </si>
  <si>
    <t>PRODUCTS saut de ligne</t>
  </si>
  <si>
    <t>PRODUCTS virgule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</si>
</sst>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40C];[Red]\-#,##0.00\ [$€-40C]"/>
  </numFmts>
  <fonts count="7" x14ac:knownFonts="1">
    <font>
      <sz val="10"/>
      <color rgb="FF000000"/>
      <name val="Arial"/>
    </font>
    <font>
      <b/>
      <i/>
      <u/>
      <sz val="10"/>
      <color rgb="FF000000"/>
      <name val="Arial"/>
      <family val="2"/>
    </font>
    <font>
      <sz val="9"/>
      <color rgb="FF000000"/>
      <name val="Montserrat"/>
    </font>
    <font>
      <b/>
      <sz val="9"/>
      <color rgb="FF000000"/>
      <name val="Montserrat"/>
    </font>
    <font>
      <sz val="10"/>
      <color rgb="FF000000"/>
      <name val="Arial"/>
      <family val="2"/>
    </font>
    <font>
      <sz val="11"/>
      <color rgb="FF4F595F"/>
      <name val="Courier New"/>
      <family val="3"/>
    </font>
    <font>
      <b/>
      <sz val="9"/>
      <color rgb="FFFF0000"/>
      <name val="Montserrat"/>
    </font>
  </fonts>
  <fills count="3">
    <fill>
      <patternFill patternType="none"/>
    </fill>
    <fill>
      <patternFill patternType="gray125"/>
    </fill>
    <fill>
      <patternFill patternType="solid">
        <fgColor rgb="FFFFFFCC"/>
        <bgColor rgb="FFFFFFFF"/>
      </patternFill>
    </fill>
  </fills>
  <borders count="5">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164" fontId="1" fillId="0" borderId="0" applyBorder="0" applyProtection="0"/>
  </cellStyleXfs>
  <cellXfs count="14">
    <xf numFmtId="0" fontId="0" fillId="0" borderId="0" xfId="0"/>
    <xf numFmtId="0" fontId="2" fillId="0" borderId="0" xfId="0" applyFont="1" applyAlignment="1">
      <alignment horizontal="center" vertical="center"/>
    </xf>
    <xf numFmtId="0" fontId="2" fillId="0" borderId="0" xfId="0" applyFont="1" applyAlignment="1">
      <alignment vertical="center"/>
    </xf>
    <xf numFmtId="0" fontId="3" fillId="2" borderId="0" xfId="0" applyFont="1" applyFill="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vertical="center" wrapText="1"/>
    </xf>
    <xf numFmtId="0" fontId="2" fillId="0" borderId="0" xfId="0" applyFont="1" applyAlignment="1">
      <alignment horizontal="left" vertical="center" wrapText="1"/>
    </xf>
    <xf numFmtId="0" fontId="3" fillId="2" borderId="3"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0" borderId="2" xfId="0" applyFont="1" applyBorder="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wrapText="1"/>
    </xf>
    <xf numFmtId="0" fontId="0" fillId="0" borderId="4" xfId="0" applyBorder="1" applyAlignment="1">
      <alignment horizontal="center" vertical="center" wrapText="1"/>
    </xf>
    <xf numFmtId="0" fontId="4" fillId="0" borderId="4" xfId="0" applyFont="1" applyBorder="1" applyAlignment="1">
      <alignment horizontal="center" vertical="center" wrapText="1"/>
    </xf>
  </cellXfs>
  <cellStyles count="2">
    <cellStyle name="Normal" xfId="0" builtinId="0"/>
    <cellStyle name="Result2"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CABB90-92CF-490A-843F-3DAE64AD0A83}">
  <dimension ref="A1:S9"/>
  <sheetViews>
    <sheetView tabSelected="1" zoomScale="70" zoomScaleNormal="70" workbookViewId="0">
      <selection activeCell="U5" sqref="U5"/>
    </sheetView>
  </sheetViews>
  <sheetFormatPr baseColWidth="10" defaultRowHeight="12.75" x14ac:dyDescent="0.2"/>
  <cols>
    <col min="5" max="5" width="14.5703125" bestFit="1" customWidth="1"/>
    <col min="10" max="10" width="28" customWidth="1"/>
    <col min="11" max="11" width="39" customWidth="1"/>
    <col min="13" max="19" width="12.28515625" style="11" customWidth="1"/>
  </cols>
  <sheetData>
    <row r="1" spans="1:18" x14ac:dyDescent="0.2">
      <c r="M1" s="13" t="s">
        <v>62</v>
      </c>
      <c r="N1" s="12"/>
      <c r="O1" s="13" t="s">
        <v>64</v>
      </c>
      <c r="P1" s="12"/>
      <c r="Q1" s="13" t="s">
        <v>63</v>
      </c>
      <c r="R1" s="12"/>
    </row>
    <row r="2" spans="1:18" ht="13.5" x14ac:dyDescent="0.2">
      <c r="A2" s="1"/>
      <c r="B2" s="2"/>
      <c r="C2" s="2"/>
      <c r="D2" s="1"/>
      <c r="E2" s="1"/>
      <c r="F2" s="1"/>
      <c r="G2" s="1"/>
      <c r="H2" s="1"/>
      <c r="I2" s="1"/>
      <c r="J2" s="1"/>
      <c r="K2" s="2"/>
      <c r="L2" s="2"/>
      <c r="M2" s="8" t="s">
        <v>55</v>
      </c>
      <c r="N2" s="9"/>
      <c r="O2" s="8" t="s">
        <v>55</v>
      </c>
      <c r="P2" s="9"/>
      <c r="Q2" s="8" t="s">
        <v>55</v>
      </c>
      <c r="R2" s="9"/>
    </row>
    <row r="3" spans="1:18" ht="52.5" customHeight="1" x14ac:dyDescent="0.2">
      <c r="A3" s="3" t="s">
        <v>0</v>
      </c>
      <c r="B3" s="3" t="s">
        <v>1</v>
      </c>
      <c r="C3" s="3" t="s">
        <v>2</v>
      </c>
      <c r="D3" s="3" t="s">
        <v>3</v>
      </c>
      <c r="E3" s="3" t="s">
        <v>4</v>
      </c>
      <c r="F3" s="3" t="s">
        <v>5</v>
      </c>
      <c r="G3" s="3" t="s">
        <v>6</v>
      </c>
      <c r="H3" s="3" t="s">
        <v>7</v>
      </c>
      <c r="I3" s="3" t="s">
        <v>8</v>
      </c>
      <c r="J3" s="3" t="s">
        <v>71</v>
      </c>
      <c r="K3" s="3" t="s">
        <v>70</v>
      </c>
      <c r="L3" s="3" t="s">
        <v>9</v>
      </c>
      <c r="M3" s="7" t="s">
        <v>56</v>
      </c>
      <c r="N3" s="7" t="s">
        <v>57</v>
      </c>
      <c r="O3" s="7" t="s">
        <v>56</v>
      </c>
      <c r="P3" s="7" t="s">
        <v>57</v>
      </c>
      <c r="Q3" s="7" t="s">
        <v>56</v>
      </c>
      <c r="R3" s="7" t="s">
        <v>57</v>
      </c>
    </row>
    <row r="4" spans="1:18" ht="216" x14ac:dyDescent="0.2">
      <c r="A4" s="4" t="s">
        <v>18</v>
      </c>
      <c r="B4" s="5" t="s">
        <v>10</v>
      </c>
      <c r="C4" s="6" t="s">
        <v>12</v>
      </c>
      <c r="D4" s="6" t="s">
        <v>19</v>
      </c>
      <c r="E4" s="6" t="s">
        <v>20</v>
      </c>
      <c r="F4" s="6" t="s">
        <v>21</v>
      </c>
      <c r="G4" s="6" t="s">
        <v>15</v>
      </c>
      <c r="H4" s="6" t="s">
        <v>22</v>
      </c>
      <c r="I4" s="6" t="s">
        <v>13</v>
      </c>
      <c r="J4" s="6" t="s">
        <v>61</v>
      </c>
      <c r="K4" s="6" t="s">
        <v>59</v>
      </c>
      <c r="L4" s="6" t="s">
        <v>16</v>
      </c>
      <c r="M4" s="10" t="str" cm="1">
        <f t="array" ref="M4">IF(ISERR(SEARCH(CHAR(10),$K4)),IF(ISNUMBER(MATCH("*porc"&amp;"*"&amp;"frais"&amp;"*",_xlfn.FILTERXML("&lt;M&gt;&lt;R&gt;"&amp;SUBSTITUTE($K4,",","&lt;/R&gt;&lt;R&gt;")&amp;"&lt;/R&gt;&lt;/M&gt;","//R"),0)),"porc frais",""),IF(ISNUMBER(MATCH("*porc"&amp;"*"&amp;"frais"&amp;"*",_xlfn.FILTERXML("&lt;M&gt;&lt;R&gt;"&amp;SUBSTITUTE($K4,CHAR(10),"&lt;/R&gt;&lt;R&gt;")&amp;"&lt;/R&gt;&lt;/M&gt;","//R"),0)),"porc frais",""))</f>
        <v/>
      </c>
      <c r="N4" s="10" t="str" cm="1">
        <f t="array" ref="N4">IF(ISERR(SEARCH(CHAR(10),$K4)),IF(ISNUMBER(MATCH("*porc"&amp;"*"&amp;"surg"&amp;"*",_xlfn.FILTERXML("&lt;M&gt;&lt;R&gt;"&amp;SUBSTITUTE($K4,",","&lt;/R&gt;&lt;R&gt;")&amp;"&lt;/R&gt;&lt;/M&gt;","//R"),0)),"porc surg",""),IF(ISNUMBER(MATCH("*porc"&amp;"*"&amp;"surg"&amp;"*",_xlfn.FILTERXML("&lt;M&gt;&lt;R&gt;"&amp;SUBSTITUTE($K4,CHAR(10),"&lt;/R&gt;&lt;R&gt;")&amp;"&lt;/R&gt;&lt;/M&gt;","//R"),0)),"porc surg",""))</f>
        <v/>
      </c>
      <c r="O4" s="10" t="str" cm="1">
        <f t="array" ref="O4">IF(ISNUMBER(MATCH("*porc"&amp;"*"&amp;"frais"&amp;"*",_xlfn.FILTERXML("&lt;M&gt;&lt;R&gt;"&amp;SUBSTITUTE(K4,CHAR(10),"&lt;/R&gt;&lt;R&gt;")&amp;"&lt;/R&gt;&lt;/M&gt;","//R"),0)),"porc frais","")</f>
        <v/>
      </c>
      <c r="P4" s="10" t="str" cm="1">
        <f t="array" ref="P4">IF(ISNUMBER(MATCH("*porc"&amp;"*"&amp;"surg"&amp;"*",_xlfn.FILTERXML("&lt;M&gt;&lt;R&gt;"&amp;SUBSTITUTE(K4,CHAR(10),"&lt;/R&gt;&lt;R&gt;")&amp;"&lt;/R&gt;&lt;/M&gt;","//R"),0)),"porc surg","")</f>
        <v/>
      </c>
      <c r="Q4" s="10" t="str" cm="1">
        <f t="array" ref="Q4">IF(ISNUMBER(MATCH("*porc"&amp;"*"&amp;"frais"&amp;"*",_xlfn.FILTERXML("&lt;M&gt;&lt;R&gt;"&amp;SUBSTITUTE(J4,",","&lt;/R&gt;&lt;R&gt;")&amp;"&lt;/R&gt;&lt;/M&gt;","//R"),0)),"porc frais","")</f>
        <v/>
      </c>
      <c r="R4" s="10" t="str" cm="1">
        <f t="array" ref="R4">IF(ISNUMBER(MATCH("*porc"&amp;"*"&amp;"surg"&amp;"*",_xlfn.FILTERXML("&lt;M&gt;&lt;R&gt;"&amp;SUBSTITUTE(J4,",","&lt;/R&gt;&lt;R&gt;")&amp;"&lt;/R&gt;&lt;/M&gt;","//R"),0)),"porc surg","")</f>
        <v/>
      </c>
    </row>
    <row r="5" spans="1:18" ht="175.5" x14ac:dyDescent="0.2">
      <c r="A5" s="4" t="s">
        <v>27</v>
      </c>
      <c r="B5" s="5" t="s">
        <v>10</v>
      </c>
      <c r="C5" s="6" t="s">
        <v>12</v>
      </c>
      <c r="D5" s="6" t="s">
        <v>28</v>
      </c>
      <c r="E5" s="6" t="s">
        <v>29</v>
      </c>
      <c r="F5" s="6" t="s">
        <v>30</v>
      </c>
      <c r="G5" s="6" t="s">
        <v>15</v>
      </c>
      <c r="H5" s="6" t="s">
        <v>22</v>
      </c>
      <c r="I5" s="6" t="s">
        <v>26</v>
      </c>
      <c r="J5" s="6" t="s">
        <v>65</v>
      </c>
      <c r="K5" s="6" t="s">
        <v>31</v>
      </c>
      <c r="L5" s="6" t="s">
        <v>25</v>
      </c>
      <c r="M5" s="10" t="s">
        <v>60</v>
      </c>
      <c r="N5" s="10" t="s">
        <v>14</v>
      </c>
      <c r="O5" s="10" t="str" cm="1">
        <f t="array" ref="O5">IF(ISNUMBER(MATCH("*porc"&amp;"*"&amp;"frais"&amp;"*",_xlfn.FILTERXML("&lt;M&gt;&lt;R&gt;"&amp;SUBSTITUTE(K5,CHAR(10),"&lt;/R&gt;&lt;R&gt;")&amp;"&lt;/R&gt;&lt;/M&gt;","//R"),0)),"porc frais","")</f>
        <v>porc frais</v>
      </c>
      <c r="P5" s="10" t="str" cm="1">
        <f t="array" ref="P5">IF(ISNUMBER(MATCH("*porc"&amp;"*"&amp;"surg"&amp;"*",_xlfn.FILTERXML("&lt;M&gt;&lt;R&gt;"&amp;SUBSTITUTE(K5,CHAR(10),"&lt;/R&gt;&lt;R&gt;")&amp;"&lt;/R&gt;&lt;/M&gt;","//R"),0)),"porc surg","")</f>
        <v/>
      </c>
      <c r="Q5" s="10" t="str" cm="1">
        <f t="array" ref="Q5">IF(ISNUMBER(MATCH("*porc"&amp;"*"&amp;"frais"&amp;"*",_xlfn.FILTERXML("&lt;M&gt;&lt;R&gt;"&amp;SUBSTITUTE(J5,",","&lt;/R&gt;&lt;R&gt;")&amp;"&lt;/R&gt;&lt;/M&gt;","//R"),0)),"porc frais","")</f>
        <v>porc frais</v>
      </c>
      <c r="R5" s="10" t="str" cm="1">
        <f t="array" ref="R5">IF(ISNUMBER(MATCH("*porc"&amp;"*"&amp;"surg"&amp;"*",_xlfn.FILTERXML("&lt;M&gt;&lt;R&gt;"&amp;SUBSTITUTE(J5,",","&lt;/R&gt;&lt;R&gt;")&amp;"&lt;/R&gt;&lt;/M&gt;","//R"),0)),"porc surg","")</f>
        <v/>
      </c>
    </row>
    <row r="6" spans="1:18" ht="229.5" x14ac:dyDescent="0.2">
      <c r="A6" s="4" t="s">
        <v>34</v>
      </c>
      <c r="B6" s="5" t="s">
        <v>10</v>
      </c>
      <c r="C6" s="6" t="s">
        <v>12</v>
      </c>
      <c r="D6" s="6" t="s">
        <v>35</v>
      </c>
      <c r="E6" s="6" t="s">
        <v>36</v>
      </c>
      <c r="F6" s="6" t="s">
        <v>37</v>
      </c>
      <c r="G6" s="6" t="s">
        <v>15</v>
      </c>
      <c r="H6" s="6" t="s">
        <v>38</v>
      </c>
      <c r="I6" s="6" t="s">
        <v>23</v>
      </c>
      <c r="J6" s="6" t="s">
        <v>66</v>
      </c>
      <c r="K6" s="6" t="s">
        <v>39</v>
      </c>
      <c r="L6" s="6" t="s">
        <v>25</v>
      </c>
      <c r="M6" s="10" t="s">
        <v>60</v>
      </c>
      <c r="N6" s="10" t="s">
        <v>14</v>
      </c>
      <c r="O6" s="10" t="str" cm="1">
        <f t="array" ref="O6">IF(ISNUMBER(MATCH("*porc"&amp;"*"&amp;"frais"&amp;"*",_xlfn.FILTERXML("&lt;M&gt;&lt;R&gt;"&amp;SUBSTITUTE(K6,CHAR(10),"&lt;/R&gt;&lt;R&gt;")&amp;"&lt;/R&gt;&lt;/M&gt;","//R"),0)),"porc frais","")</f>
        <v>porc frais</v>
      </c>
      <c r="P6" s="10" t="str" cm="1">
        <f t="array" ref="P6">IF(ISNUMBER(MATCH("*porc"&amp;"*"&amp;"surg"&amp;"*",_xlfn.FILTERXML("&lt;M&gt;&lt;R&gt;"&amp;SUBSTITUTE(K6,CHAR(10),"&lt;/R&gt;&lt;R&gt;")&amp;"&lt;/R&gt;&lt;/M&gt;","//R"),0)),"porc surg","")</f>
        <v/>
      </c>
      <c r="Q6" s="10" t="str" cm="1">
        <f t="array" ref="Q6">IF(ISNUMBER(MATCH("*porc"&amp;"*"&amp;"frais"&amp;"*",_xlfn.FILTERXML("&lt;M&gt;&lt;R&gt;"&amp;SUBSTITUTE(J6,",","&lt;/R&gt;&lt;R&gt;")&amp;"&lt;/R&gt;&lt;/M&gt;","//R"),0)),"porc frais","")</f>
        <v>porc frais</v>
      </c>
      <c r="R6" s="10" t="str" cm="1">
        <f t="array" ref="R6">IF(ISNUMBER(MATCH("*porc"&amp;"*"&amp;"surg"&amp;"*",_xlfn.FILTERXML("&lt;M&gt;&lt;R&gt;"&amp;SUBSTITUTE(J6,",","&lt;/R&gt;&lt;R&gt;")&amp;"&lt;/R&gt;&lt;/M&gt;","//R"),0)),"porc surg","")</f>
        <v/>
      </c>
    </row>
    <row r="7" spans="1:18" ht="67.5" x14ac:dyDescent="0.2">
      <c r="A7" s="4" t="s">
        <v>40</v>
      </c>
      <c r="B7" s="5" t="s">
        <v>10</v>
      </c>
      <c r="C7" s="6" t="s">
        <v>12</v>
      </c>
      <c r="D7" s="6" t="s">
        <v>41</v>
      </c>
      <c r="E7" s="6" t="s">
        <v>42</v>
      </c>
      <c r="F7" s="6" t="s">
        <v>43</v>
      </c>
      <c r="G7" s="6" t="s">
        <v>15</v>
      </c>
      <c r="H7" s="6" t="s">
        <v>38</v>
      </c>
      <c r="I7" s="6" t="s">
        <v>13</v>
      </c>
      <c r="J7" s="6" t="s">
        <v>67</v>
      </c>
      <c r="K7" s="6" t="s">
        <v>44</v>
      </c>
      <c r="L7" s="6" t="s">
        <v>14</v>
      </c>
      <c r="M7" s="10" t="s">
        <v>60</v>
      </c>
      <c r="N7" s="10" t="s">
        <v>14</v>
      </c>
      <c r="O7" s="10" t="str" cm="1">
        <f t="array" ref="O7">IF(ISNUMBER(MATCH("*porc"&amp;"*"&amp;"frais"&amp;"*",_xlfn.FILTERXML("&lt;M&gt;&lt;R&gt;"&amp;SUBSTITUTE(K7,CHAR(10),"&lt;/R&gt;&lt;R&gt;")&amp;"&lt;/R&gt;&lt;/M&gt;","//R"),0)),"porc frais","")</f>
        <v>porc frais</v>
      </c>
      <c r="P7" s="10" t="str" cm="1">
        <f t="array" ref="P7">IF(ISNUMBER(MATCH("*porc"&amp;"*"&amp;"surg"&amp;"*",_xlfn.FILTERXML("&lt;M&gt;&lt;R&gt;"&amp;SUBSTITUTE(K7,CHAR(10),"&lt;/R&gt;&lt;R&gt;")&amp;"&lt;/R&gt;&lt;/M&gt;","//R"),0)),"porc surg","")</f>
        <v/>
      </c>
      <c r="Q7" s="10" t="str" cm="1">
        <f t="array" ref="Q7">IF(ISNUMBER(MATCH("*porc"&amp;"*"&amp;"frais"&amp;"*",_xlfn.FILTERXML("&lt;M&gt;&lt;R&gt;"&amp;SUBSTITUTE(J7,",","&lt;/R&gt;&lt;R&gt;")&amp;"&lt;/R&gt;&lt;/M&gt;","//R"),0)),"porc frais","")</f>
        <v>porc frais</v>
      </c>
      <c r="R7" s="10" t="str" cm="1">
        <f t="array" ref="R7">IF(ISNUMBER(MATCH("*porc"&amp;"*"&amp;"surg"&amp;"*",_xlfn.FILTERXML("&lt;M&gt;&lt;R&gt;"&amp;SUBSTITUTE(J7,",","&lt;/R&gt;&lt;R&gt;")&amp;"&lt;/R&gt;&lt;/M&gt;","//R"),0)),"porc surg","")</f>
        <v/>
      </c>
    </row>
    <row r="8" spans="1:18" ht="202.5" x14ac:dyDescent="0.2">
      <c r="A8" s="4" t="s">
        <v>45</v>
      </c>
      <c r="B8" s="5" t="s">
        <v>10</v>
      </c>
      <c r="C8" s="6" t="s">
        <v>12</v>
      </c>
      <c r="D8" s="6" t="s">
        <v>46</v>
      </c>
      <c r="E8" s="6" t="s">
        <v>47</v>
      </c>
      <c r="F8" s="6" t="s">
        <v>48</v>
      </c>
      <c r="G8" s="6" t="s">
        <v>32</v>
      </c>
      <c r="H8" s="6" t="s">
        <v>33</v>
      </c>
      <c r="I8" s="6" t="s">
        <v>11</v>
      </c>
      <c r="J8" s="6" t="s">
        <v>68</v>
      </c>
      <c r="K8" s="6" t="s">
        <v>58</v>
      </c>
      <c r="L8" s="6" t="s">
        <v>17</v>
      </c>
      <c r="M8" s="10" t="s">
        <v>14</v>
      </c>
      <c r="N8" s="10" t="s">
        <v>14</v>
      </c>
      <c r="O8" s="10" t="str" cm="1">
        <f t="array" ref="O8">IF(ISNUMBER(MATCH("*porc"&amp;"*"&amp;"frais"&amp;"*",_xlfn.FILTERXML("&lt;M&gt;&lt;R&gt;"&amp;SUBSTITUTE(K8,CHAR(10),"&lt;/R&gt;&lt;R&gt;")&amp;"&lt;/R&gt;&lt;/M&gt;","//R"),0)),"porc frais","")</f>
        <v/>
      </c>
      <c r="P8" s="10" t="str" cm="1">
        <f t="array" ref="P8">IF(ISNUMBER(MATCH("*porc"&amp;"*"&amp;"surg"&amp;"*",_xlfn.FILTERXML("&lt;M&gt;&lt;R&gt;"&amp;SUBSTITUTE(K8,CHAR(10),"&lt;/R&gt;&lt;R&gt;")&amp;"&lt;/R&gt;&lt;/M&gt;","//R"),0)),"porc surg","")</f>
        <v/>
      </c>
      <c r="Q8" s="10" t="str" cm="1">
        <f t="array" ref="Q8">IF(ISNUMBER(MATCH("*porc"&amp;"*"&amp;"frais"&amp;"*",_xlfn.FILTERXML("&lt;M&gt;&lt;R&gt;"&amp;SUBSTITUTE(J8,",","&lt;/R&gt;&lt;R&gt;")&amp;"&lt;/R&gt;&lt;/M&gt;","//R"),0)),"porc frais","")</f>
        <v/>
      </c>
      <c r="R8" s="10" t="str" cm="1">
        <f t="array" ref="R8">IF(ISNUMBER(MATCH("*porc"&amp;"*"&amp;"surg"&amp;"*",_xlfn.FILTERXML("&lt;M&gt;&lt;R&gt;"&amp;SUBSTITUTE(J8,",","&lt;/R&gt;&lt;R&gt;")&amp;"&lt;/R&gt;&lt;/M&gt;","//R"),0)),"porc surg","")</f>
        <v/>
      </c>
    </row>
    <row r="9" spans="1:18" ht="175.5" x14ac:dyDescent="0.2">
      <c r="A9" s="4" t="s">
        <v>49</v>
      </c>
      <c r="B9" s="5" t="s">
        <v>10</v>
      </c>
      <c r="C9" s="6" t="s">
        <v>12</v>
      </c>
      <c r="D9" s="6" t="s">
        <v>50</v>
      </c>
      <c r="E9" s="6" t="s">
        <v>51</v>
      </c>
      <c r="F9" s="6" t="s">
        <v>52</v>
      </c>
      <c r="G9" s="6" t="s">
        <v>15</v>
      </c>
      <c r="H9" s="6" t="s">
        <v>53</v>
      </c>
      <c r="I9" s="6" t="s">
        <v>11</v>
      </c>
      <c r="J9" s="6" t="s">
        <v>69</v>
      </c>
      <c r="K9" s="6" t="s">
        <v>54</v>
      </c>
      <c r="L9" s="6" t="s">
        <v>24</v>
      </c>
      <c r="M9" s="10" t="s">
        <v>60</v>
      </c>
      <c r="N9" s="10" t="s">
        <v>14</v>
      </c>
      <c r="O9" s="10" t="str" cm="1">
        <f t="array" ref="O9">IF(ISNUMBER(MATCH("*porc"&amp;"*"&amp;"frais"&amp;"*",_xlfn.FILTERXML("&lt;M&gt;&lt;R&gt;"&amp;SUBSTITUTE(K9,CHAR(10),"&lt;/R&gt;&lt;R&gt;")&amp;"&lt;/R&gt;&lt;/M&gt;","//R"),0)),"porc frais","")</f>
        <v>porc frais</v>
      </c>
      <c r="P9" s="10" t="str" cm="1">
        <f t="array" ref="P9">IF(ISNUMBER(MATCH("*porc"&amp;"*"&amp;"surg"&amp;"*",_xlfn.FILTERXML("&lt;M&gt;&lt;R&gt;"&amp;SUBSTITUTE(K9,CHAR(10),"&lt;/R&gt;&lt;R&gt;")&amp;"&lt;/R&gt;&lt;/M&gt;","//R"),0)),"porc surg","")</f>
        <v/>
      </c>
      <c r="Q9" s="10" t="str" cm="1">
        <f t="array" ref="Q9">IF(ISNUMBER(MATCH("*porc"&amp;"*"&amp;"frais"&amp;"*",_xlfn.FILTERXML("&lt;M&gt;&lt;R&gt;"&amp;SUBSTITUTE(J9,",","&lt;/R&gt;&lt;R&gt;")&amp;"&lt;/R&gt;&lt;/M&gt;","//R"),0)),"porc frais","")</f>
        <v>porc frais</v>
      </c>
      <c r="R9" s="10" t="str" cm="1">
        <f t="array" ref="R9">IF(ISNUMBER(MATCH("*porc"&amp;"*"&amp;"surg"&amp;"*",_xlfn.FILTERXML("&lt;M&gt;&lt;R&gt;"&amp;SUBSTITUTE(J9,",","&lt;/R&gt;&lt;R&gt;")&amp;"&lt;/R&gt;&lt;/M&gt;","//R"),0)),"porc surg","")</f>
        <v/>
      </c>
    </row>
  </sheetData>
  <mergeCells count="6">
    <mergeCell ref="M2:N2"/>
    <mergeCell ref="M1:N1"/>
    <mergeCell ref="O1:P1"/>
    <mergeCell ref="Q1:R1"/>
    <mergeCell ref="O2:P2"/>
    <mergeCell ref="Q2:R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907</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Thierry Jumelin</dc:creator>
  <dc:description/>
  <cp:lastModifiedBy>Thierry Jumelin</cp:lastModifiedBy>
  <cp:revision>202</cp:revision>
  <cp:lastPrinted>2023-09-08T10:33:35Z</cp:lastPrinted>
  <dcterms:created xsi:type="dcterms:W3CDTF">2013-12-10T23:37:29Z</dcterms:created>
  <dcterms:modified xsi:type="dcterms:W3CDTF">2023-09-13T09:16:48Z</dcterms:modified>
  <dc:language>fr-FR</dc:language>
</cp:coreProperties>
</file>