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45" windowWidth="23715" windowHeight="10035"/>
  </bookViews>
  <sheets>
    <sheet name="cptes banque" sheetId="1" r:id="rId1"/>
    <sheet name="Récapitulatif" sheetId="2" r:id="rId2"/>
    <sheet name="Feuil3" sheetId="3" r:id="rId3"/>
  </sheets>
  <externalReferences>
    <externalReference r:id="rId4"/>
  </externalReferences>
  <calcPr calcId="144525"/>
</workbook>
</file>

<file path=xl/calcChain.xml><?xml version="1.0" encoding="utf-8"?>
<calcChain xmlns="http://schemas.openxmlformats.org/spreadsheetml/2006/main">
  <c r="H38" i="2" l="1"/>
  <c r="G38" i="2"/>
  <c r="F38" i="2"/>
  <c r="E38" i="2"/>
  <c r="J34" i="2"/>
  <c r="J33" i="2"/>
  <c r="J32" i="2"/>
  <c r="J31" i="2"/>
  <c r="J30" i="2"/>
  <c r="J29" i="2"/>
  <c r="J28" i="2"/>
  <c r="J27" i="2"/>
  <c r="J26" i="2"/>
  <c r="J25" i="2"/>
  <c r="J24" i="2"/>
  <c r="J23" i="2"/>
  <c r="J22" i="2"/>
  <c r="J21" i="2"/>
  <c r="J20" i="2"/>
  <c r="J19" i="2"/>
  <c r="J18" i="2"/>
  <c r="J17" i="2"/>
  <c r="J16" i="2"/>
  <c r="J15" i="2"/>
  <c r="J14" i="2"/>
  <c r="J13" i="2"/>
  <c r="J12" i="2"/>
  <c r="J11" i="2"/>
  <c r="J10" i="2"/>
  <c r="J9" i="2"/>
  <c r="J8" i="2"/>
  <c r="J7" i="2"/>
  <c r="J6" i="2"/>
  <c r="J5" i="2"/>
  <c r="J4" i="2"/>
  <c r="E89" i="1"/>
  <c r="D89" i="1"/>
  <c r="E85" i="1"/>
  <c r="D85" i="1"/>
  <c r="E81" i="1"/>
  <c r="D81" i="1"/>
  <c r="E77" i="1"/>
  <c r="D77" i="1"/>
  <c r="I77" i="1" s="1"/>
  <c r="I81" i="1" s="1"/>
  <c r="I85" i="1" s="1"/>
  <c r="I89" i="1" s="1"/>
  <c r="J72" i="1"/>
  <c r="J71" i="1"/>
  <c r="E71" i="1"/>
  <c r="D71" i="1"/>
  <c r="J70" i="1"/>
  <c r="J69" i="1"/>
  <c r="J68" i="1"/>
  <c r="J67" i="1"/>
  <c r="E67" i="1"/>
  <c r="D67" i="1"/>
  <c r="J66" i="1"/>
  <c r="J65" i="1"/>
  <c r="J64" i="1"/>
  <c r="J63" i="1"/>
  <c r="J62" i="1"/>
  <c r="E62" i="1"/>
  <c r="D62" i="1"/>
  <c r="J61" i="1"/>
  <c r="J60" i="1"/>
  <c r="J59" i="1"/>
  <c r="E59" i="1"/>
  <c r="D59" i="1"/>
  <c r="J58" i="1"/>
  <c r="J57" i="1"/>
  <c r="J56" i="1"/>
  <c r="E56" i="1"/>
  <c r="D56" i="1"/>
  <c r="J55" i="1"/>
  <c r="J54" i="1"/>
  <c r="J53" i="1"/>
  <c r="E53" i="1"/>
  <c r="D53" i="1"/>
  <c r="J52" i="1"/>
  <c r="J51" i="1"/>
  <c r="J50" i="1"/>
  <c r="E50" i="1"/>
  <c r="D50" i="1"/>
  <c r="J49" i="1"/>
  <c r="J48" i="1"/>
  <c r="J47" i="1"/>
  <c r="J46" i="1"/>
  <c r="J45" i="1"/>
  <c r="J44" i="1"/>
  <c r="J43" i="1"/>
  <c r="E43" i="1"/>
  <c r="D43" i="1"/>
  <c r="J42" i="1"/>
  <c r="J41" i="1"/>
  <c r="J40" i="1"/>
  <c r="E40" i="1"/>
  <c r="D40" i="1"/>
  <c r="J39" i="1"/>
  <c r="J38" i="1"/>
  <c r="J37" i="1"/>
  <c r="J36" i="1"/>
  <c r="J35" i="1"/>
  <c r="J34" i="1"/>
  <c r="J33" i="1"/>
  <c r="J32" i="1"/>
  <c r="J31" i="1"/>
  <c r="E31" i="1"/>
  <c r="D31" i="1"/>
  <c r="J30" i="1"/>
  <c r="J29" i="1"/>
  <c r="J28" i="1"/>
  <c r="J27" i="1"/>
  <c r="J26" i="1"/>
  <c r="J25" i="1"/>
  <c r="J24" i="1"/>
  <c r="E24" i="1"/>
  <c r="D24" i="1"/>
  <c r="J23" i="1"/>
  <c r="J22" i="1"/>
  <c r="J21" i="1"/>
  <c r="J20" i="1"/>
  <c r="J19" i="1"/>
  <c r="J18" i="1"/>
  <c r="J17" i="1"/>
  <c r="J16" i="1"/>
  <c r="E16" i="1"/>
  <c r="D16" i="1"/>
  <c r="J15" i="1"/>
  <c r="J14" i="1"/>
  <c r="J13" i="1"/>
  <c r="J12" i="1"/>
  <c r="J11" i="1"/>
  <c r="E11" i="1"/>
  <c r="D11" i="1"/>
  <c r="J10" i="1"/>
  <c r="J9" i="1"/>
  <c r="J8" i="1"/>
  <c r="E8" i="1"/>
  <c r="I8" i="1" s="1"/>
  <c r="I11" i="1" s="1"/>
  <c r="I16" i="1" s="1"/>
  <c r="I24" i="1" s="1"/>
  <c r="I31" i="1" s="1"/>
  <c r="I40" i="1" s="1"/>
  <c r="I43" i="1" s="1"/>
  <c r="I50" i="1" s="1"/>
  <c r="I53" i="1" s="1"/>
  <c r="I56" i="1" s="1"/>
  <c r="I59" i="1" s="1"/>
  <c r="I62" i="1" s="1"/>
  <c r="I67" i="1" s="1"/>
  <c r="I71" i="1" s="1"/>
  <c r="D8" i="1"/>
  <c r="J7" i="1"/>
  <c r="J6" i="1"/>
  <c r="J5" i="1"/>
  <c r="J4" i="1"/>
  <c r="J3" i="1"/>
  <c r="J2" i="1"/>
</calcChain>
</file>

<file path=xl/sharedStrings.xml><?xml version="1.0" encoding="utf-8"?>
<sst xmlns="http://schemas.openxmlformats.org/spreadsheetml/2006/main" count="398" uniqueCount="139">
  <si>
    <t>n°extrait</t>
  </si>
  <si>
    <t>date extrait</t>
  </si>
  <si>
    <t>compte tiers</t>
  </si>
  <si>
    <t>libellé</t>
  </si>
  <si>
    <t>remarques</t>
  </si>
  <si>
    <t>débit</t>
  </si>
  <si>
    <t>crédit</t>
  </si>
  <si>
    <t>compte charge</t>
  </si>
  <si>
    <t>soldes</t>
  </si>
  <si>
    <t>2015/001</t>
  </si>
  <si>
    <t>Balade et Croisiéres Eurégio</t>
  </si>
  <si>
    <t>cotisation 2015</t>
  </si>
  <si>
    <t>cotisations</t>
  </si>
  <si>
    <t>assurance 2015</t>
  </si>
  <si>
    <t>assurance</t>
  </si>
  <si>
    <t>Dexia</t>
  </si>
  <si>
    <t>frais tenue de cpte</t>
  </si>
  <si>
    <t>frais de banque</t>
  </si>
  <si>
    <t>Tournai</t>
  </si>
  <si>
    <t>cotisation 2015 / 47 guides</t>
  </si>
  <si>
    <t>assurance 2015 / 47 guides</t>
  </si>
  <si>
    <t>Comines</t>
  </si>
  <si>
    <t>Cotisation 2015</t>
  </si>
  <si>
    <t>2015/002</t>
  </si>
  <si>
    <t>Chimay</t>
  </si>
  <si>
    <t>Cotisation 2015 / 11 guides</t>
  </si>
  <si>
    <t>Assurance 2015 / 11 guides</t>
  </si>
  <si>
    <t>2015/003</t>
  </si>
  <si>
    <t>Tourisme Equestre</t>
  </si>
  <si>
    <t>Les guides Liégeois LGL</t>
  </si>
  <si>
    <t>Assurance 2015</t>
  </si>
  <si>
    <t>Guides 1815</t>
  </si>
  <si>
    <t>cotisation 2015 / 48 guides</t>
  </si>
  <si>
    <t>2015/004</t>
  </si>
  <si>
    <t>Alga Liège</t>
  </si>
  <si>
    <t>Cotisation 2015 / 50 guides</t>
  </si>
  <si>
    <t>La Roche en Ardenne</t>
  </si>
  <si>
    <t>Cotisation 2015 / 2 guides</t>
  </si>
  <si>
    <t>Assurance 2015 / 2 guides</t>
  </si>
  <si>
    <t>Ethias</t>
  </si>
  <si>
    <t>rbt nc</t>
  </si>
  <si>
    <t>Auberge de Jeunesse Namur</t>
  </si>
  <si>
    <t>acpte location salle CA</t>
  </si>
  <si>
    <t>divers</t>
  </si>
  <si>
    <t>Claude Bonnet</t>
  </si>
  <si>
    <t>rbt note de frais 02-01-2015</t>
  </si>
  <si>
    <t>frais Présidence</t>
  </si>
  <si>
    <t>Roger Gerkens</t>
  </si>
  <si>
    <t>rbt note de frais 04-01-2015</t>
  </si>
  <si>
    <t>frais de secrétariat</t>
  </si>
  <si>
    <t>2015/005</t>
  </si>
  <si>
    <t>AGCA</t>
  </si>
  <si>
    <t>Cotisation 2015 / 6 guides</t>
  </si>
  <si>
    <t>Assurance 2015 / 3 guides</t>
  </si>
  <si>
    <t>GTN Namur</t>
  </si>
  <si>
    <t>AGAV Verviers</t>
  </si>
  <si>
    <t>Cotisation 2015 / 20 guides</t>
  </si>
  <si>
    <t>Assurance 2015 / 20 guides</t>
  </si>
  <si>
    <t>2015/006</t>
  </si>
  <si>
    <t>AGTE</t>
  </si>
  <si>
    <t>Cotisation 2015 / 19 guides</t>
  </si>
  <si>
    <t>Assurance 2015 / 17 guides</t>
  </si>
  <si>
    <t>Mouscron</t>
  </si>
  <si>
    <t>Cotisation 2015 / 10 guides</t>
  </si>
  <si>
    <t>Assurance 2015 / 10 guides</t>
  </si>
  <si>
    <t>Cotisation 2015 / 3 guides</t>
  </si>
  <si>
    <t>Voyages Léonards</t>
  </si>
  <si>
    <t>location salle CA</t>
  </si>
  <si>
    <t>2015/007</t>
  </si>
  <si>
    <t>A.G.P.B.</t>
  </si>
  <si>
    <t>Cotisation 2015 / 9 guides</t>
  </si>
  <si>
    <t>Assurance 2015 / 9 guides</t>
  </si>
  <si>
    <t>2015/008</t>
  </si>
  <si>
    <t>Société Royale d'Archéologie</t>
  </si>
  <si>
    <t>Cotisation 2015 / 5 guides</t>
  </si>
  <si>
    <t>Office du Tourisme Soignies</t>
  </si>
  <si>
    <t>Arrêt sur Histoire</t>
  </si>
  <si>
    <t>Culture Traditions</t>
  </si>
  <si>
    <t>intérêts</t>
  </si>
  <si>
    <t>produits banque</t>
  </si>
  <si>
    <t>bonus</t>
  </si>
  <si>
    <t>précompte mobilier</t>
  </si>
  <si>
    <t>N°</t>
  </si>
  <si>
    <t>Nom de l'association membre</t>
  </si>
  <si>
    <t>Abréviation Cpt.</t>
  </si>
  <si>
    <t>Ab.</t>
  </si>
  <si>
    <t>Société des guides des Sites de la Campagne 1815 dite Bataille de Waterloo</t>
  </si>
  <si>
    <t>oui</t>
  </si>
  <si>
    <t>=RECHERCHEV(C2;'cptes banque'!$C$2:$J$80;8)</t>
  </si>
  <si>
    <t>Association des Guides de Tournai</t>
  </si>
  <si>
    <t>AGT</t>
  </si>
  <si>
    <t>=RECHERCHEV(C3;cptes banque!C3:J101;8;)</t>
  </si>
  <si>
    <t>Association des Guides Touristiques d'Enghien</t>
  </si>
  <si>
    <t>Guides Touristiques du Namurois</t>
  </si>
  <si>
    <t>GTN</t>
  </si>
  <si>
    <t>Société des Guides de Mouscron</t>
  </si>
  <si>
    <t>SGM</t>
  </si>
  <si>
    <t>Flores, association pour la sauvegarde et la promotion du patrimoine floreffois</t>
  </si>
  <si>
    <t>ASPPF</t>
  </si>
  <si>
    <t>non</t>
  </si>
  <si>
    <t>Association des Guides Conférenciers et Accompagnateurs</t>
  </si>
  <si>
    <t>Guitour Région Wallonne</t>
  </si>
  <si>
    <t>Guitour</t>
  </si>
  <si>
    <t>dissoute</t>
  </si>
  <si>
    <t>Association liégeoise des Guides Animateurs</t>
  </si>
  <si>
    <t>ALGA</t>
  </si>
  <si>
    <t>Association wallonne de Tourisme Equestre</t>
  </si>
  <si>
    <t>AWTE</t>
  </si>
  <si>
    <t>Association des Guides de l'arrondissement de Verviers et des Hautes Fagnes</t>
  </si>
  <si>
    <t>AGAV</t>
  </si>
  <si>
    <t>Guides des Voyages Léonard</t>
  </si>
  <si>
    <t>Société royale Archéo-historique de Visé</t>
  </si>
  <si>
    <t>Eurégio Balades et Croisières</t>
  </si>
  <si>
    <t>eurégio</t>
  </si>
  <si>
    <t>Syndicat d'Initiative de La Roche-en-Ardenne</t>
  </si>
  <si>
    <t>Abbaye de Villers-la-Ville</t>
  </si>
  <si>
    <t>CAP Patrimoine</t>
  </si>
  <si>
    <t>Société Royale d'Archéologie d'Histoire et de Paléontologie de Charleroi</t>
  </si>
  <si>
    <t>Centre de Culture Scientifique ULB</t>
  </si>
  <si>
    <t>Guides de la tour Salamandre</t>
  </si>
  <si>
    <t>Guides de l'Office du Tourisme de Comines-Warneton</t>
  </si>
  <si>
    <t>Guides Ambassadeurs de la ville de Chimay</t>
  </si>
  <si>
    <t>Guides de la Maison du Tourisme Haute-Meuse</t>
  </si>
  <si>
    <t>Culture et Traditions</t>
  </si>
  <si>
    <t>Guides de la Ville de Soignies</t>
  </si>
  <si>
    <t>Mémo-Huy</t>
  </si>
  <si>
    <t>Les Guides Liègeois</t>
  </si>
  <si>
    <t>LGL</t>
  </si>
  <si>
    <t>Union Professionnelle des Métiers de la Montagne</t>
  </si>
  <si>
    <t>UPMM</t>
  </si>
  <si>
    <t>Maison du Tourisme du Pays de Charleroi</t>
  </si>
  <si>
    <t>Office du Tourisme de Thuin</t>
  </si>
  <si>
    <t>???</t>
  </si>
  <si>
    <t>Exodus tours (Horizon bleu)</t>
  </si>
  <si>
    <t>Association des Guides du Pays Blanc</t>
  </si>
  <si>
    <t>Antoing</t>
  </si>
  <si>
    <t>En règle</t>
  </si>
  <si>
    <t>pas en régle</t>
  </si>
  <si>
    <t>% en règle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</si>
</sst>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9"/>
      <name val="Arial"/>
      <family val="2"/>
    </font>
    <font>
      <sz val="10"/>
      <name val="Arial"/>
      <family val="2"/>
    </font>
    <font>
      <b/>
      <sz val="16"/>
      <name val="Arial"/>
      <family val="2"/>
    </font>
    <font>
      <sz val="12"/>
      <name val="Arial"/>
      <family val="2"/>
    </font>
    <font>
      <sz val="14"/>
      <name val="Arial"/>
      <family val="2"/>
    </font>
    <font>
      <sz val="12"/>
      <color indexed="10"/>
      <name val="Arial"/>
      <family val="2"/>
    </font>
    <font>
      <sz val="12"/>
      <color indexed="48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78C5A4"/>
        <bgColor indexed="64"/>
      </patternFill>
    </fill>
    <fill>
      <patternFill patternType="solid">
        <fgColor rgb="FFFF8A84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14" fontId="0" fillId="2" borderId="0" xfId="0" applyNumberFormat="1" applyFill="1"/>
    <xf numFmtId="0" fontId="0" fillId="2" borderId="0" xfId="0" applyFill="1"/>
    <xf numFmtId="4" fontId="0" fillId="2" borderId="0" xfId="0" applyNumberFormat="1" applyFill="1"/>
    <xf numFmtId="0" fontId="1" fillId="2" borderId="0" xfId="0" applyFont="1" applyFill="1"/>
    <xf numFmtId="14" fontId="0" fillId="0" borderId="0" xfId="0" applyNumberFormat="1"/>
    <xf numFmtId="0" fontId="2" fillId="0" borderId="0" xfId="0" applyFont="1"/>
    <xf numFmtId="4" fontId="0" fillId="0" borderId="0" xfId="0" applyNumberFormat="1"/>
    <xf numFmtId="0" fontId="0" fillId="0" borderId="1" xfId="0" applyBorder="1"/>
    <xf numFmtId="0" fontId="1" fillId="3" borderId="0" xfId="0" applyFont="1" applyFill="1"/>
    <xf numFmtId="0" fontId="1" fillId="0" borderId="0" xfId="0" applyFont="1"/>
    <xf numFmtId="0" fontId="0" fillId="3" borderId="0" xfId="0" applyFill="1"/>
    <xf numFmtId="4" fontId="1" fillId="3" borderId="0" xfId="0" applyNumberFormat="1" applyFont="1" applyFill="1"/>
    <xf numFmtId="0" fontId="0" fillId="0" borderId="0" xfId="0" applyFill="1"/>
    <xf numFmtId="0" fontId="0" fillId="0" borderId="0" xfId="0" applyFill="1" applyBorder="1"/>
    <xf numFmtId="4" fontId="3" fillId="0" borderId="0" xfId="0" applyNumberFormat="1" applyFont="1" applyFill="1"/>
    <xf numFmtId="0" fontId="0" fillId="0" borderId="0" xfId="0" applyFont="1" applyFill="1" applyBorder="1"/>
    <xf numFmtId="0" fontId="4" fillId="4" borderId="2" xfId="0" applyFont="1" applyFill="1" applyBorder="1" applyAlignment="1">
      <alignment horizontal="center"/>
    </xf>
    <xf numFmtId="0" fontId="4" fillId="4" borderId="3" xfId="0" applyFont="1" applyFill="1" applyBorder="1" applyAlignment="1">
      <alignment horizontal="center"/>
    </xf>
    <xf numFmtId="0" fontId="4" fillId="5" borderId="2" xfId="0" applyFont="1" applyFill="1" applyBorder="1" applyAlignment="1">
      <alignment horizontal="center"/>
    </xf>
    <xf numFmtId="49" fontId="4" fillId="5" borderId="2" xfId="0" applyNumberFormat="1" applyFont="1" applyFill="1" applyBorder="1" applyAlignment="1">
      <alignment horizontal="center"/>
    </xf>
    <xf numFmtId="0" fontId="4" fillId="4" borderId="0" xfId="0" applyFont="1" applyFill="1" applyAlignment="1">
      <alignment horizontal="center"/>
    </xf>
    <xf numFmtId="0" fontId="5" fillId="0" borderId="1" xfId="0" applyFont="1" applyBorder="1"/>
    <xf numFmtId="0" fontId="5" fillId="0" borderId="0" xfId="0" applyFont="1"/>
    <xf numFmtId="0" fontId="6" fillId="0" borderId="0" xfId="0" applyFont="1"/>
    <xf numFmtId="0" fontId="5" fillId="5" borderId="2" xfId="0" applyFont="1" applyFill="1" applyBorder="1"/>
    <xf numFmtId="49" fontId="5" fillId="5" borderId="2" xfId="0" applyNumberFormat="1" applyFont="1" applyFill="1" applyBorder="1"/>
    <xf numFmtId="0" fontId="5" fillId="6" borderId="1" xfId="0" applyFont="1" applyFill="1" applyBorder="1"/>
    <xf numFmtId="0" fontId="5" fillId="6" borderId="0" xfId="0" applyFont="1" applyFill="1"/>
    <xf numFmtId="0" fontId="5" fillId="5" borderId="0" xfId="0" applyFont="1" applyFill="1"/>
    <xf numFmtId="0" fontId="7" fillId="5" borderId="2" xfId="0" applyFont="1" applyFill="1" applyBorder="1"/>
    <xf numFmtId="0" fontId="7" fillId="0" borderId="0" xfId="0" applyFont="1"/>
    <xf numFmtId="0" fontId="5" fillId="0" borderId="1" xfId="0" applyFont="1" applyFill="1" applyBorder="1"/>
    <xf numFmtId="0" fontId="5" fillId="0" borderId="0" xfId="0" applyFont="1" applyFill="1"/>
    <xf numFmtId="0" fontId="7" fillId="5" borderId="0" xfId="0" applyFont="1" applyFill="1"/>
    <xf numFmtId="0" fontId="8" fillId="0" borderId="1" xfId="0" applyFont="1" applyBorder="1"/>
    <xf numFmtId="0" fontId="8" fillId="0" borderId="0" xfId="0" applyFont="1"/>
    <xf numFmtId="49" fontId="5" fillId="0" borderId="0" xfId="0" applyNumberFormat="1" applyFont="1"/>
    <xf numFmtId="0" fontId="5" fillId="7" borderId="0" xfId="0" applyFont="1" applyFill="1"/>
    <xf numFmtId="0" fontId="5" fillId="7" borderId="2" xfId="0" applyFont="1" applyFill="1" applyBorder="1"/>
    <xf numFmtId="49" fontId="5" fillId="7" borderId="2" xfId="0" applyNumberFormat="1" applyFont="1" applyFill="1" applyBorder="1"/>
    <xf numFmtId="0" fontId="5" fillId="0" borderId="2" xfId="0" applyFont="1" applyBorder="1"/>
    <xf numFmtId="0" fontId="5" fillId="8" borderId="0" xfId="0" applyFont="1" applyFill="1"/>
    <xf numFmtId="0" fontId="5" fillId="8" borderId="2" xfId="0" applyFont="1" applyFill="1" applyBorder="1"/>
    <xf numFmtId="49" fontId="5" fillId="8" borderId="2" xfId="0" applyNumberFormat="1" applyFont="1" applyFill="1" applyBorder="1"/>
    <xf numFmtId="0" fontId="7" fillId="7" borderId="0" xfId="0" applyFont="1" applyFill="1"/>
    <xf numFmtId="4" fontId="5" fillId="7" borderId="2" xfId="0" applyNumberFormat="1" applyFont="1" applyFill="1" applyBorder="1"/>
  </cellXfs>
  <cellStyles count="1">
    <cellStyle name="Normal" xfId="0" builtinId="0"/>
  </cellStyles>
  <dxfs count="10"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mpta%20201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ptes banque"/>
      <sheetName val="bilan"/>
      <sheetName val="budget 2015"/>
      <sheetName val="budget 2014 (2)"/>
      <sheetName val="Membres"/>
      <sheetName val="Membres Ordonnés"/>
      <sheetName val="Index"/>
      <sheetName val="Récapitulatif"/>
      <sheetName val="2010"/>
      <sheetName val="2011"/>
      <sheetName val="2012"/>
      <sheetName val="2013"/>
      <sheetName val="2014"/>
      <sheetName val="2015"/>
    </sheetNames>
    <sheetDataSet>
      <sheetData sheetId="0">
        <row r="4">
          <cell r="C4" t="str">
            <v>Dexia</v>
          </cell>
          <cell r="D4" t="str">
            <v>frais tenue de cpte</v>
          </cell>
          <cell r="F4">
            <v>12.48</v>
          </cell>
          <cell r="H4" t="str">
            <v>frais de banque</v>
          </cell>
          <cell r="J4" t="str">
            <v xml:space="preserve"> </v>
          </cell>
        </row>
        <row r="5">
          <cell r="C5" t="str">
            <v>Tournai</v>
          </cell>
          <cell r="D5" t="str">
            <v>cotisation 2015 / 47 guides</v>
          </cell>
          <cell r="G5">
            <v>141</v>
          </cell>
          <cell r="H5" t="str">
            <v>cotisations</v>
          </cell>
          <cell r="J5" t="str">
            <v>oui</v>
          </cell>
        </row>
        <row r="6">
          <cell r="C6" t="str">
            <v>Tournai</v>
          </cell>
          <cell r="D6" t="str">
            <v>assurance 2015 / 47 guides</v>
          </cell>
          <cell r="G6">
            <v>141</v>
          </cell>
          <cell r="H6" t="str">
            <v>assurance</v>
          </cell>
          <cell r="J6" t="str">
            <v xml:space="preserve"> </v>
          </cell>
        </row>
        <row r="7">
          <cell r="C7" t="str">
            <v>Comines</v>
          </cell>
          <cell r="D7" t="str">
            <v>Cotisation 2015</v>
          </cell>
          <cell r="G7">
            <v>108</v>
          </cell>
          <cell r="H7" t="str">
            <v>cotisations</v>
          </cell>
          <cell r="J7" t="str">
            <v>oui</v>
          </cell>
        </row>
        <row r="8">
          <cell r="D8">
            <v>12.48</v>
          </cell>
          <cell r="E8">
            <v>408</v>
          </cell>
          <cell r="I8">
            <v>1749.52</v>
          </cell>
          <cell r="J8" t="str">
            <v xml:space="preserve"> </v>
          </cell>
        </row>
        <row r="9">
          <cell r="C9" t="str">
            <v>Chimay</v>
          </cell>
          <cell r="D9" t="str">
            <v>Cotisation 2015 / 11 guides</v>
          </cell>
          <cell r="G9">
            <v>33</v>
          </cell>
          <cell r="H9" t="str">
            <v>cotisations</v>
          </cell>
          <cell r="J9" t="str">
            <v>oui</v>
          </cell>
        </row>
        <row r="10">
          <cell r="C10" t="str">
            <v>Chimay</v>
          </cell>
          <cell r="D10" t="str">
            <v>Assurance 2015 / 11 guides</v>
          </cell>
          <cell r="G10">
            <v>33</v>
          </cell>
          <cell r="H10" t="str">
            <v>assurance</v>
          </cell>
          <cell r="J10" t="str">
            <v xml:space="preserve"> </v>
          </cell>
        </row>
        <row r="11">
          <cell r="D11">
            <v>0</v>
          </cell>
          <cell r="E11">
            <v>66</v>
          </cell>
          <cell r="I11">
            <v>1815.52</v>
          </cell>
          <cell r="J11" t="str">
            <v xml:space="preserve"> </v>
          </cell>
        </row>
        <row r="12">
          <cell r="C12" t="str">
            <v>Tourisme Equestre</v>
          </cell>
          <cell r="D12" t="str">
            <v>Cotisation 2015</v>
          </cell>
          <cell r="G12">
            <v>15</v>
          </cell>
          <cell r="H12" t="str">
            <v>cotisations</v>
          </cell>
          <cell r="J12" t="str">
            <v>oui</v>
          </cell>
        </row>
        <row r="13">
          <cell r="C13" t="str">
            <v>Les guides Liégeois LGL</v>
          </cell>
          <cell r="D13" t="str">
            <v>Cotisation 2015</v>
          </cell>
          <cell r="G13">
            <v>90</v>
          </cell>
          <cell r="H13" t="str">
            <v>cotisations</v>
          </cell>
          <cell r="J13" t="str">
            <v>oui</v>
          </cell>
        </row>
        <row r="14">
          <cell r="C14" t="str">
            <v>Les guides Liégeois LGL</v>
          </cell>
          <cell r="D14" t="str">
            <v>Assurance 2015</v>
          </cell>
          <cell r="G14">
            <v>93</v>
          </cell>
          <cell r="H14" t="str">
            <v>assurance</v>
          </cell>
          <cell r="J14" t="str">
            <v xml:space="preserve"> </v>
          </cell>
        </row>
        <row r="15">
          <cell r="C15" t="str">
            <v>Guides 1815</v>
          </cell>
          <cell r="D15" t="str">
            <v>cotisation 2015 / 48 guides</v>
          </cell>
          <cell r="G15">
            <v>144</v>
          </cell>
          <cell r="H15" t="str">
            <v>cotisations</v>
          </cell>
          <cell r="J15" t="str">
            <v>oui</v>
          </cell>
        </row>
        <row r="16">
          <cell r="D16">
            <v>0</v>
          </cell>
          <cell r="E16">
            <v>342</v>
          </cell>
          <cell r="I16">
            <v>2157.52</v>
          </cell>
          <cell r="J16" t="str">
            <v xml:space="preserve"> </v>
          </cell>
        </row>
        <row r="17">
          <cell r="C17" t="str">
            <v>Alga Liège</v>
          </cell>
          <cell r="D17" t="str">
            <v>Cotisation 2015 / 50 guides</v>
          </cell>
          <cell r="G17">
            <v>300</v>
          </cell>
          <cell r="H17" t="str">
            <v>cotisations</v>
          </cell>
          <cell r="J17" t="str">
            <v>oui</v>
          </cell>
        </row>
        <row r="18">
          <cell r="C18" t="str">
            <v>La Roche en Ardenne</v>
          </cell>
          <cell r="D18" t="str">
            <v>Cotisation 2015 / 2 guides</v>
          </cell>
          <cell r="G18">
            <v>6</v>
          </cell>
          <cell r="H18" t="str">
            <v>cotisations</v>
          </cell>
          <cell r="J18" t="str">
            <v>oui</v>
          </cell>
        </row>
        <row r="19">
          <cell r="C19" t="str">
            <v>La Roche en Ardenne</v>
          </cell>
          <cell r="D19" t="str">
            <v>Assurance 2015 / 2 guides</v>
          </cell>
          <cell r="G19">
            <v>6</v>
          </cell>
          <cell r="H19" t="str">
            <v>assurance</v>
          </cell>
          <cell r="J19" t="str">
            <v xml:space="preserve"> </v>
          </cell>
        </row>
        <row r="20">
          <cell r="C20" t="str">
            <v>Ethias</v>
          </cell>
          <cell r="D20" t="str">
            <v>rbt nc</v>
          </cell>
          <cell r="F20">
            <v>-130.05000000000001</v>
          </cell>
          <cell r="H20" t="str">
            <v>assurance</v>
          </cell>
          <cell r="J20" t="str">
            <v xml:space="preserve"> </v>
          </cell>
        </row>
        <row r="21">
          <cell r="C21" t="str">
            <v>Auberge de Jeunesse Namur</v>
          </cell>
          <cell r="D21" t="str">
            <v>acpte location salle CA</v>
          </cell>
          <cell r="F21">
            <v>25</v>
          </cell>
          <cell r="H21" t="str">
            <v>divers</v>
          </cell>
          <cell r="J21" t="str">
            <v xml:space="preserve"> </v>
          </cell>
        </row>
        <row r="22">
          <cell r="C22" t="str">
            <v>Claude Bonnet</v>
          </cell>
          <cell r="D22" t="str">
            <v>rbt note de frais 02-01-2015</v>
          </cell>
          <cell r="F22">
            <v>130.85</v>
          </cell>
          <cell r="H22" t="str">
            <v>frais Présidence</v>
          </cell>
          <cell r="J22" t="str">
            <v xml:space="preserve"> </v>
          </cell>
        </row>
        <row r="23">
          <cell r="C23" t="str">
            <v>Roger Gerkens</v>
          </cell>
          <cell r="D23" t="str">
            <v>rbt note de frais 04-01-2015</v>
          </cell>
          <cell r="F23">
            <v>70.989999999999995</v>
          </cell>
          <cell r="H23" t="str">
            <v>frais de secrétariat</v>
          </cell>
          <cell r="J23" t="str">
            <v xml:space="preserve"> </v>
          </cell>
        </row>
        <row r="24">
          <cell r="D24">
            <v>96.789999999999978</v>
          </cell>
          <cell r="E24">
            <v>312</v>
          </cell>
          <cell r="I24">
            <v>2372.73</v>
          </cell>
          <cell r="J24" t="str">
            <v xml:space="preserve"> </v>
          </cell>
        </row>
        <row r="25">
          <cell r="C25" t="str">
            <v>AGCA</v>
          </cell>
          <cell r="D25" t="str">
            <v>Cotisation 2015 / 6 guides</v>
          </cell>
          <cell r="G25">
            <v>18</v>
          </cell>
          <cell r="H25" t="str">
            <v>cotisations</v>
          </cell>
          <cell r="J25" t="str">
            <v>oui</v>
          </cell>
        </row>
        <row r="26">
          <cell r="C26" t="str">
            <v>AGCA</v>
          </cell>
          <cell r="D26" t="str">
            <v>Assurance 2015 / 3 guides</v>
          </cell>
          <cell r="G26">
            <v>9</v>
          </cell>
          <cell r="H26" t="str">
            <v>assurance</v>
          </cell>
          <cell r="J26" t="str">
            <v xml:space="preserve"> </v>
          </cell>
        </row>
        <row r="27">
          <cell r="C27" t="str">
            <v>GTN Namur</v>
          </cell>
          <cell r="D27" t="str">
            <v>Cotisation 2015</v>
          </cell>
          <cell r="G27">
            <v>102</v>
          </cell>
          <cell r="H27" t="str">
            <v>cotisations</v>
          </cell>
          <cell r="J27" t="str">
            <v>oui</v>
          </cell>
        </row>
        <row r="28">
          <cell r="C28" t="str">
            <v>GTN Namur</v>
          </cell>
          <cell r="D28" t="str">
            <v>Assurance 2015</v>
          </cell>
          <cell r="G28">
            <v>102</v>
          </cell>
          <cell r="H28" t="str">
            <v>assurance</v>
          </cell>
          <cell r="J28" t="str">
            <v xml:space="preserve"> </v>
          </cell>
        </row>
        <row r="29">
          <cell r="C29" t="str">
            <v>AGAV Verviers</v>
          </cell>
          <cell r="D29" t="str">
            <v>Cotisation 2015 / 20 guides</v>
          </cell>
          <cell r="G29">
            <v>60</v>
          </cell>
          <cell r="H29" t="str">
            <v>cotisations</v>
          </cell>
          <cell r="J29" t="str">
            <v>oui</v>
          </cell>
        </row>
        <row r="30">
          <cell r="C30" t="str">
            <v>AGAV Verviers</v>
          </cell>
          <cell r="D30" t="str">
            <v>Assurance 2015 / 20 guides</v>
          </cell>
          <cell r="G30">
            <v>60</v>
          </cell>
          <cell r="H30" t="str">
            <v>assurance</v>
          </cell>
          <cell r="J30" t="str">
            <v xml:space="preserve"> </v>
          </cell>
        </row>
        <row r="31">
          <cell r="D31">
            <v>0</v>
          </cell>
          <cell r="E31">
            <v>351</v>
          </cell>
          <cell r="I31">
            <v>2723.73</v>
          </cell>
          <cell r="J31" t="str">
            <v xml:space="preserve"> </v>
          </cell>
        </row>
        <row r="32">
          <cell r="C32" t="str">
            <v>AGTE</v>
          </cell>
          <cell r="D32" t="str">
            <v>Cotisation 2015 / 19 guides</v>
          </cell>
          <cell r="G32">
            <v>57</v>
          </cell>
          <cell r="H32" t="str">
            <v>cotisations</v>
          </cell>
          <cell r="J32" t="str">
            <v>oui</v>
          </cell>
        </row>
        <row r="33">
          <cell r="C33" t="str">
            <v>AGTE</v>
          </cell>
          <cell r="D33" t="str">
            <v>Assurance 2015 / 17 guides</v>
          </cell>
          <cell r="G33">
            <v>51</v>
          </cell>
          <cell r="H33" t="str">
            <v>assurance</v>
          </cell>
          <cell r="J33" t="str">
            <v xml:space="preserve"> </v>
          </cell>
        </row>
        <row r="34">
          <cell r="C34" t="str">
            <v>Mouscron</v>
          </cell>
          <cell r="D34" t="str">
            <v>Cotisation 2015 / 10 guides</v>
          </cell>
          <cell r="G34">
            <v>30</v>
          </cell>
          <cell r="H34" t="str">
            <v>cotisations</v>
          </cell>
          <cell r="J34" t="str">
            <v>oui</v>
          </cell>
        </row>
        <row r="35">
          <cell r="C35" t="str">
            <v>Mouscron</v>
          </cell>
          <cell r="D35" t="str">
            <v>Assurance 2015 / 10 guides</v>
          </cell>
          <cell r="G35">
            <v>30</v>
          </cell>
          <cell r="H35" t="str">
            <v>assurance</v>
          </cell>
          <cell r="J35" t="str">
            <v xml:space="preserve"> </v>
          </cell>
        </row>
        <row r="36">
          <cell r="C36" t="str">
            <v>La Roche en Ardenne</v>
          </cell>
          <cell r="D36" t="str">
            <v>Cotisation 2015 / 3 guides</v>
          </cell>
          <cell r="G36">
            <v>9</v>
          </cell>
          <cell r="H36" t="str">
            <v>cotisations</v>
          </cell>
          <cell r="J36" t="str">
            <v>oui</v>
          </cell>
        </row>
        <row r="37">
          <cell r="C37" t="str">
            <v>La Roche en Ardenne</v>
          </cell>
          <cell r="D37" t="str">
            <v>Assurance 2015 / 3 guides</v>
          </cell>
          <cell r="G37">
            <v>9</v>
          </cell>
          <cell r="H37" t="str">
            <v>assurance</v>
          </cell>
          <cell r="J37" t="str">
            <v xml:space="preserve"> </v>
          </cell>
        </row>
        <row r="38">
          <cell r="C38" t="str">
            <v>Voyages Léonards</v>
          </cell>
          <cell r="D38" t="str">
            <v>Cotisation 2015</v>
          </cell>
          <cell r="G38">
            <v>123</v>
          </cell>
          <cell r="H38" t="str">
            <v>cotisations</v>
          </cell>
          <cell r="J38" t="str">
            <v>oui</v>
          </cell>
        </row>
        <row r="39">
          <cell r="C39" t="str">
            <v>Auberge de Jeunesse Namur</v>
          </cell>
          <cell r="D39" t="str">
            <v>location salle CA</v>
          </cell>
          <cell r="F39">
            <v>45</v>
          </cell>
          <cell r="H39" t="str">
            <v>divers</v>
          </cell>
          <cell r="J39" t="str">
            <v xml:space="preserve"> </v>
          </cell>
        </row>
        <row r="40">
          <cell r="D40">
            <v>45</v>
          </cell>
          <cell r="E40">
            <v>309</v>
          </cell>
          <cell r="I40">
            <v>2987.73</v>
          </cell>
          <cell r="J40" t="str">
            <v xml:space="preserve"> </v>
          </cell>
        </row>
        <row r="41">
          <cell r="C41" t="str">
            <v>A.G.P.B.</v>
          </cell>
          <cell r="D41" t="str">
            <v>Cotisation 2015 / 9 guides</v>
          </cell>
          <cell r="G41">
            <v>27</v>
          </cell>
          <cell r="H41" t="str">
            <v>cotisations</v>
          </cell>
          <cell r="J41" t="str">
            <v>oui</v>
          </cell>
        </row>
        <row r="42">
          <cell r="C42" t="str">
            <v>A.G.P.B.</v>
          </cell>
          <cell r="D42" t="str">
            <v>Assurance 2015 / 9 guides</v>
          </cell>
          <cell r="G42">
            <v>27</v>
          </cell>
          <cell r="H42" t="str">
            <v>assurance</v>
          </cell>
          <cell r="J42" t="str">
            <v xml:space="preserve"> </v>
          </cell>
        </row>
        <row r="43">
          <cell r="D43">
            <v>0</v>
          </cell>
          <cell r="E43">
            <v>54</v>
          </cell>
          <cell r="I43">
            <v>3041.73</v>
          </cell>
          <cell r="J43" t="str">
            <v xml:space="preserve"> </v>
          </cell>
        </row>
        <row r="44">
          <cell r="C44" t="str">
            <v>Société Royale d'Archéologie</v>
          </cell>
          <cell r="D44" t="str">
            <v>Cotisation 2015 / 5 guides</v>
          </cell>
          <cell r="G44">
            <v>15</v>
          </cell>
          <cell r="H44" t="str">
            <v>cotisations</v>
          </cell>
          <cell r="J44" t="str">
            <v>oui</v>
          </cell>
        </row>
        <row r="45">
          <cell r="C45" t="str">
            <v>Office du Tourisme Soignies</v>
          </cell>
          <cell r="D45" t="str">
            <v>Cotisation 2015 / 20 guides</v>
          </cell>
          <cell r="G45">
            <v>60</v>
          </cell>
          <cell r="H45" t="str">
            <v>cotisations</v>
          </cell>
          <cell r="J45" t="str">
            <v>oui</v>
          </cell>
        </row>
        <row r="46">
          <cell r="C46" t="str">
            <v>Office du Tourisme Soignies</v>
          </cell>
          <cell r="D46" t="str">
            <v>Assurance 2015 / 20 guides</v>
          </cell>
          <cell r="G46">
            <v>60</v>
          </cell>
          <cell r="H46" t="str">
            <v>assurance</v>
          </cell>
          <cell r="J46" t="str">
            <v xml:space="preserve"> </v>
          </cell>
        </row>
        <row r="47">
          <cell r="C47" t="str">
            <v>Arrêt sur Histoire</v>
          </cell>
          <cell r="D47" t="str">
            <v>Assurance 2015 / 2 guides</v>
          </cell>
          <cell r="G47">
            <v>6</v>
          </cell>
          <cell r="H47" t="str">
            <v>assurance</v>
          </cell>
          <cell r="J47" t="str">
            <v xml:space="preserve"> </v>
          </cell>
        </row>
        <row r="48">
          <cell r="C48" t="str">
            <v>Culture Traditions</v>
          </cell>
          <cell r="D48" t="str">
            <v>Cotisation 2015 / 5 guides</v>
          </cell>
          <cell r="G48">
            <v>15</v>
          </cell>
          <cell r="H48" t="str">
            <v>cotisations</v>
          </cell>
          <cell r="J48" t="str">
            <v>oui</v>
          </cell>
        </row>
        <row r="49">
          <cell r="C49" t="str">
            <v>Auberge de Jeunesse Namur</v>
          </cell>
          <cell r="D49" t="str">
            <v>rbt nc</v>
          </cell>
          <cell r="G49">
            <v>5</v>
          </cell>
          <cell r="H49" t="str">
            <v>divers</v>
          </cell>
          <cell r="J49" t="str">
            <v xml:space="preserve"> </v>
          </cell>
        </row>
        <row r="50">
          <cell r="D50">
            <v>0</v>
          </cell>
          <cell r="E50">
            <v>161</v>
          </cell>
          <cell r="I50">
            <v>3202.73</v>
          </cell>
          <cell r="J50" t="str">
            <v xml:space="preserve"> </v>
          </cell>
        </row>
        <row r="51">
          <cell r="J51" t="str">
            <v xml:space="preserve"> </v>
          </cell>
        </row>
        <row r="52">
          <cell r="J52" t="str">
            <v xml:space="preserve"> </v>
          </cell>
        </row>
        <row r="53">
          <cell r="D53">
            <v>0</v>
          </cell>
          <cell r="E53">
            <v>0</v>
          </cell>
          <cell r="I53">
            <v>3202.73</v>
          </cell>
          <cell r="J53" t="str">
            <v xml:space="preserve"> </v>
          </cell>
        </row>
        <row r="54">
          <cell r="J54" t="str">
            <v xml:space="preserve"> </v>
          </cell>
        </row>
        <row r="55">
          <cell r="J55" t="str">
            <v xml:space="preserve"> </v>
          </cell>
        </row>
        <row r="56">
          <cell r="D56">
            <v>0</v>
          </cell>
          <cell r="E56">
            <v>0</v>
          </cell>
          <cell r="I56">
            <v>3202.73</v>
          </cell>
          <cell r="J56" t="str">
            <v xml:space="preserve"> </v>
          </cell>
        </row>
        <row r="57">
          <cell r="J57" t="str">
            <v xml:space="preserve"> </v>
          </cell>
        </row>
        <row r="58">
          <cell r="J58" t="str">
            <v xml:space="preserve"> </v>
          </cell>
        </row>
        <row r="59">
          <cell r="D59">
            <v>0</v>
          </cell>
          <cell r="E59">
            <v>0</v>
          </cell>
          <cell r="I59">
            <v>3202.73</v>
          </cell>
          <cell r="J59" t="str">
            <v xml:space="preserve"> </v>
          </cell>
        </row>
        <row r="60">
          <cell r="J60" t="str">
            <v xml:space="preserve"> </v>
          </cell>
        </row>
        <row r="61">
          <cell r="J61" t="str">
            <v xml:space="preserve"> </v>
          </cell>
        </row>
        <row r="62">
          <cell r="D62">
            <v>0</v>
          </cell>
          <cell r="E62">
            <v>0</v>
          </cell>
          <cell r="I62">
            <v>3202.73</v>
          </cell>
          <cell r="J62" t="str">
            <v xml:space="preserve"> </v>
          </cell>
        </row>
        <row r="63">
          <cell r="J63" t="str">
            <v xml:space="preserve"> </v>
          </cell>
        </row>
        <row r="64">
          <cell r="J64" t="str">
            <v xml:space="preserve"> </v>
          </cell>
        </row>
        <row r="65">
          <cell r="J65" t="str">
            <v xml:space="preserve"> </v>
          </cell>
        </row>
        <row r="66">
          <cell r="J66" t="str">
            <v xml:space="preserve"> </v>
          </cell>
        </row>
        <row r="67">
          <cell r="D67">
            <v>0</v>
          </cell>
          <cell r="E67">
            <v>0</v>
          </cell>
          <cell r="I67">
            <v>3202.73</v>
          </cell>
          <cell r="J67" t="str">
            <v xml:space="preserve"> </v>
          </cell>
        </row>
        <row r="68">
          <cell r="J68" t="str">
            <v xml:space="preserve"> </v>
          </cell>
        </row>
        <row r="69">
          <cell r="J69" t="str">
            <v xml:space="preserve"> </v>
          </cell>
        </row>
        <row r="70">
          <cell r="J70" t="str">
            <v xml:space="preserve"> </v>
          </cell>
        </row>
        <row r="71">
          <cell r="D71">
            <v>0</v>
          </cell>
          <cell r="E71">
            <v>0</v>
          </cell>
          <cell r="I71">
            <v>3202.73</v>
          </cell>
          <cell r="J71" t="str">
            <v xml:space="preserve"> </v>
          </cell>
        </row>
        <row r="72">
          <cell r="J72" t="str">
            <v xml:space="preserve"> </v>
          </cell>
        </row>
        <row r="73">
          <cell r="C73" t="str">
            <v>compte tiers</v>
          </cell>
          <cell r="D73" t="str">
            <v>libellé</v>
          </cell>
          <cell r="E73" t="str">
            <v>remarques</v>
          </cell>
          <cell r="F73" t="str">
            <v>débit</v>
          </cell>
          <cell r="G73" t="str">
            <v>crédit</v>
          </cell>
          <cell r="H73" t="str">
            <v>compte charge</v>
          </cell>
          <cell r="I73" t="str">
            <v>soldes</v>
          </cell>
        </row>
        <row r="74">
          <cell r="C74" t="str">
            <v>Dexia</v>
          </cell>
          <cell r="D74" t="str">
            <v>intérêts</v>
          </cell>
          <cell r="G74">
            <v>6.93</v>
          </cell>
          <cell r="H74" t="str">
            <v>produits banque</v>
          </cell>
          <cell r="I74">
            <v>9353.8799999999992</v>
          </cell>
        </row>
        <row r="75">
          <cell r="C75" t="str">
            <v>Dexia</v>
          </cell>
          <cell r="D75" t="str">
            <v>bonus</v>
          </cell>
          <cell r="G75">
            <v>3.19</v>
          </cell>
          <cell r="H75" t="str">
            <v>produits banque</v>
          </cell>
        </row>
        <row r="76">
          <cell r="C76" t="str">
            <v>Dexia</v>
          </cell>
          <cell r="D76" t="str">
            <v>précompte mobilier</v>
          </cell>
          <cell r="F76">
            <v>2.5299999999999998</v>
          </cell>
          <cell r="H76" t="str">
            <v>frais de banque</v>
          </cell>
        </row>
        <row r="77">
          <cell r="D77">
            <v>2.5299999999999998</v>
          </cell>
          <cell r="E77">
            <v>10.119999999999999</v>
          </cell>
          <cell r="I77">
            <v>9361.4699999999993</v>
          </cell>
        </row>
        <row r="78">
          <cell r="C78" t="str">
            <v>Dexia</v>
          </cell>
          <cell r="D78" t="str">
            <v>intérêts</v>
          </cell>
          <cell r="H78" t="str">
            <v>produits banque</v>
          </cell>
        </row>
        <row r="79">
          <cell r="C79" t="str">
            <v>Dexia</v>
          </cell>
          <cell r="D79" t="str">
            <v>bonus</v>
          </cell>
          <cell r="H79" t="str">
            <v>produits banque</v>
          </cell>
        </row>
        <row r="80">
          <cell r="C80" t="str">
            <v>Dexia</v>
          </cell>
          <cell r="D80" t="str">
            <v>précompte mobilier</v>
          </cell>
          <cell r="H80" t="str">
            <v>frais de banque</v>
          </cell>
        </row>
        <row r="81">
          <cell r="D81">
            <v>0</v>
          </cell>
          <cell r="E81">
            <v>0</v>
          </cell>
          <cell r="I81">
            <v>9361.4699999999993</v>
          </cell>
        </row>
        <row r="82">
          <cell r="C82" t="str">
            <v>Dexia</v>
          </cell>
          <cell r="D82" t="str">
            <v>intérêts</v>
          </cell>
          <cell r="H82" t="str">
            <v>produits banque</v>
          </cell>
        </row>
        <row r="83">
          <cell r="C83" t="str">
            <v>Dexia</v>
          </cell>
          <cell r="D83" t="str">
            <v>bonus</v>
          </cell>
          <cell r="H83" t="str">
            <v>produits banque</v>
          </cell>
        </row>
        <row r="84">
          <cell r="C84" t="str">
            <v>Dexia</v>
          </cell>
          <cell r="D84" t="str">
            <v>précompte mobilier</v>
          </cell>
          <cell r="H84" t="str">
            <v>frais de banque</v>
          </cell>
        </row>
        <row r="85">
          <cell r="D85">
            <v>0</v>
          </cell>
          <cell r="E85">
            <v>0</v>
          </cell>
          <cell r="I85">
            <v>9361.4699999999993</v>
          </cell>
        </row>
        <row r="86">
          <cell r="C86" t="str">
            <v>Dexia</v>
          </cell>
          <cell r="D86" t="str">
            <v>intérêts</v>
          </cell>
          <cell r="H86" t="str">
            <v>produits banque</v>
          </cell>
        </row>
        <row r="87">
          <cell r="C87" t="str">
            <v>Dexia</v>
          </cell>
          <cell r="D87" t="str">
            <v>bonus</v>
          </cell>
          <cell r="H87" t="str">
            <v>produits banque</v>
          </cell>
        </row>
        <row r="88">
          <cell r="C88" t="str">
            <v>Dexia</v>
          </cell>
          <cell r="D88" t="str">
            <v>précompte mobilier</v>
          </cell>
          <cell r="H88" t="str">
            <v>frais de banque</v>
          </cell>
        </row>
        <row r="89">
          <cell r="D89">
            <v>0</v>
          </cell>
          <cell r="E89">
            <v>0</v>
          </cell>
          <cell r="I89">
            <v>9361.4699999999993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9"/>
  <sheetViews>
    <sheetView tabSelected="1" workbookViewId="0">
      <selection sqref="A1:XFD1048576"/>
    </sheetView>
  </sheetViews>
  <sheetFormatPr baseColWidth="10" defaultColWidth="13.85546875" defaultRowHeight="15" x14ac:dyDescent="0.25"/>
  <cols>
    <col min="6" max="7" width="13.85546875" style="7"/>
    <col min="9" max="9" width="13.85546875" style="10"/>
  </cols>
  <sheetData>
    <row r="1" spans="1:10" s="2" customFormat="1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3" t="s">
        <v>5</v>
      </c>
      <c r="G1" s="3" t="s">
        <v>6</v>
      </c>
      <c r="H1" s="2" t="s">
        <v>7</v>
      </c>
      <c r="I1" s="4" t="s">
        <v>8</v>
      </c>
    </row>
    <row r="2" spans="1:10" x14ac:dyDescent="0.25">
      <c r="A2" t="s">
        <v>9</v>
      </c>
      <c r="B2" s="5">
        <v>42019</v>
      </c>
      <c r="C2" s="6" t="s">
        <v>10</v>
      </c>
      <c r="D2" t="s">
        <v>11</v>
      </c>
      <c r="G2" s="7">
        <v>9</v>
      </c>
      <c r="H2" s="8" t="s">
        <v>12</v>
      </c>
      <c r="I2" s="9">
        <v>1354</v>
      </c>
      <c r="J2" t="str">
        <f t="shared" ref="J2:J66" si="0">IF(H2="cotisations","oui"," ")</f>
        <v>oui</v>
      </c>
    </row>
    <row r="3" spans="1:10" x14ac:dyDescent="0.25">
      <c r="B3" s="5">
        <v>42019</v>
      </c>
      <c r="C3" s="6" t="s">
        <v>10</v>
      </c>
      <c r="D3" t="s">
        <v>13</v>
      </c>
      <c r="G3" s="7">
        <v>9</v>
      </c>
      <c r="H3" s="8" t="s">
        <v>14</v>
      </c>
      <c r="J3" t="str">
        <f t="shared" si="0"/>
        <v xml:space="preserve"> </v>
      </c>
    </row>
    <row r="4" spans="1:10" x14ac:dyDescent="0.25">
      <c r="B4" s="5">
        <v>42019</v>
      </c>
      <c r="C4" s="5" t="s">
        <v>15</v>
      </c>
      <c r="D4" t="s">
        <v>16</v>
      </c>
      <c r="F4" s="7">
        <v>12.48</v>
      </c>
      <c r="H4" t="s">
        <v>17</v>
      </c>
      <c r="J4" t="str">
        <f t="shared" si="0"/>
        <v xml:space="preserve"> </v>
      </c>
    </row>
    <row r="5" spans="1:10" x14ac:dyDescent="0.25">
      <c r="B5" s="5">
        <v>42019</v>
      </c>
      <c r="C5" s="5" t="s">
        <v>18</v>
      </c>
      <c r="D5" t="s">
        <v>19</v>
      </c>
      <c r="G5" s="7">
        <v>141</v>
      </c>
      <c r="H5" t="s">
        <v>12</v>
      </c>
      <c r="J5" t="str">
        <f t="shared" si="0"/>
        <v>oui</v>
      </c>
    </row>
    <row r="6" spans="1:10" x14ac:dyDescent="0.25">
      <c r="B6" s="5">
        <v>42019</v>
      </c>
      <c r="C6" s="5" t="s">
        <v>18</v>
      </c>
      <c r="D6" t="s">
        <v>20</v>
      </c>
      <c r="G6" s="7">
        <v>141</v>
      </c>
      <c r="H6" t="s">
        <v>14</v>
      </c>
      <c r="J6" t="str">
        <f t="shared" si="0"/>
        <v xml:space="preserve"> </v>
      </c>
    </row>
    <row r="7" spans="1:10" x14ac:dyDescent="0.25">
      <c r="B7" s="5">
        <v>42019</v>
      </c>
      <c r="C7" s="5" t="s">
        <v>21</v>
      </c>
      <c r="D7" t="s">
        <v>22</v>
      </c>
      <c r="G7" s="7">
        <v>108</v>
      </c>
      <c r="H7" t="s">
        <v>12</v>
      </c>
      <c r="J7" t="str">
        <f t="shared" si="0"/>
        <v>oui</v>
      </c>
    </row>
    <row r="8" spans="1:10" s="11" customFormat="1" x14ac:dyDescent="0.25">
      <c r="D8" s="12">
        <f>SUM(F2:F7)</f>
        <v>12.48</v>
      </c>
      <c r="E8" s="12">
        <f>SUM(G2:G7)</f>
        <v>408</v>
      </c>
      <c r="I8" s="9">
        <f>I2-D8+E8</f>
        <v>1749.52</v>
      </c>
      <c r="J8" t="str">
        <f t="shared" si="0"/>
        <v xml:space="preserve"> </v>
      </c>
    </row>
    <row r="9" spans="1:10" x14ac:dyDescent="0.25">
      <c r="A9" t="s">
        <v>23</v>
      </c>
      <c r="B9" s="5">
        <v>42030</v>
      </c>
      <c r="C9" s="5" t="s">
        <v>24</v>
      </c>
      <c r="D9" t="s">
        <v>25</v>
      </c>
      <c r="G9" s="7">
        <v>33</v>
      </c>
      <c r="H9" s="8" t="s">
        <v>12</v>
      </c>
      <c r="J9" t="str">
        <f t="shared" si="0"/>
        <v>oui</v>
      </c>
    </row>
    <row r="10" spans="1:10" x14ac:dyDescent="0.25">
      <c r="B10" s="5">
        <v>42030</v>
      </c>
      <c r="C10" s="5" t="s">
        <v>24</v>
      </c>
      <c r="D10" t="s">
        <v>26</v>
      </c>
      <c r="G10" s="7">
        <v>33</v>
      </c>
      <c r="H10" s="8" t="s">
        <v>14</v>
      </c>
      <c r="J10" t="str">
        <f t="shared" si="0"/>
        <v xml:space="preserve"> </v>
      </c>
    </row>
    <row r="11" spans="1:10" s="11" customFormat="1" x14ac:dyDescent="0.25">
      <c r="D11" s="12">
        <f>SUM(F9:F10)</f>
        <v>0</v>
      </c>
      <c r="E11" s="12">
        <f>SUM(G9:G10)</f>
        <v>66</v>
      </c>
      <c r="I11" s="12">
        <f>I8-D11+E11</f>
        <v>1815.52</v>
      </c>
      <c r="J11" t="str">
        <f t="shared" si="0"/>
        <v xml:space="preserve"> </v>
      </c>
    </row>
    <row r="12" spans="1:10" x14ac:dyDescent="0.25">
      <c r="A12" t="s">
        <v>27</v>
      </c>
      <c r="B12" s="5">
        <v>42045</v>
      </c>
      <c r="C12" s="5" t="s">
        <v>28</v>
      </c>
      <c r="D12" t="s">
        <v>22</v>
      </c>
      <c r="G12" s="7">
        <v>15</v>
      </c>
      <c r="H12" t="s">
        <v>12</v>
      </c>
      <c r="J12" t="str">
        <f t="shared" si="0"/>
        <v>oui</v>
      </c>
    </row>
    <row r="13" spans="1:10" x14ac:dyDescent="0.25">
      <c r="B13" s="5">
        <v>42045</v>
      </c>
      <c r="C13" s="5" t="s">
        <v>29</v>
      </c>
      <c r="D13" t="s">
        <v>22</v>
      </c>
      <c r="G13" s="7">
        <v>90</v>
      </c>
      <c r="H13" t="s">
        <v>12</v>
      </c>
      <c r="J13" t="str">
        <f t="shared" si="0"/>
        <v>oui</v>
      </c>
    </row>
    <row r="14" spans="1:10" x14ac:dyDescent="0.25">
      <c r="B14" s="5">
        <v>42045</v>
      </c>
      <c r="C14" s="5" t="s">
        <v>29</v>
      </c>
      <c r="D14" t="s">
        <v>30</v>
      </c>
      <c r="G14" s="7">
        <v>93</v>
      </c>
      <c r="H14" t="s">
        <v>14</v>
      </c>
      <c r="J14" t="str">
        <f t="shared" si="0"/>
        <v xml:space="preserve"> </v>
      </c>
    </row>
    <row r="15" spans="1:10" x14ac:dyDescent="0.25">
      <c r="B15" s="5">
        <v>42045</v>
      </c>
      <c r="C15" s="5" t="s">
        <v>31</v>
      </c>
      <c r="D15" t="s">
        <v>32</v>
      </c>
      <c r="G15" s="7">
        <v>144</v>
      </c>
      <c r="H15" t="s">
        <v>12</v>
      </c>
      <c r="J15" t="str">
        <f t="shared" si="0"/>
        <v>oui</v>
      </c>
    </row>
    <row r="16" spans="1:10" s="9" customFormat="1" x14ac:dyDescent="0.25">
      <c r="D16" s="12">
        <f>SUM(F12:F15)</f>
        <v>0</v>
      </c>
      <c r="E16" s="12">
        <f>SUM(G12:G15)</f>
        <v>342</v>
      </c>
      <c r="I16" s="12">
        <f>I11-D16+E16</f>
        <v>2157.52</v>
      </c>
      <c r="J16" t="str">
        <f t="shared" si="0"/>
        <v xml:space="preserve"> </v>
      </c>
    </row>
    <row r="17" spans="1:10" x14ac:dyDescent="0.25">
      <c r="A17" t="s">
        <v>33</v>
      </c>
      <c r="B17" s="5">
        <v>42058</v>
      </c>
      <c r="C17" s="5" t="s">
        <v>34</v>
      </c>
      <c r="D17" t="s">
        <v>35</v>
      </c>
      <c r="G17" s="7">
        <v>300</v>
      </c>
      <c r="H17" t="s">
        <v>12</v>
      </c>
      <c r="J17" t="str">
        <f t="shared" si="0"/>
        <v>oui</v>
      </c>
    </row>
    <row r="18" spans="1:10" x14ac:dyDescent="0.25">
      <c r="B18" s="5">
        <v>42058</v>
      </c>
      <c r="C18" s="5" t="s">
        <v>36</v>
      </c>
      <c r="D18" t="s">
        <v>37</v>
      </c>
      <c r="G18" s="7">
        <v>6</v>
      </c>
      <c r="H18" t="s">
        <v>12</v>
      </c>
      <c r="J18" t="str">
        <f t="shared" si="0"/>
        <v>oui</v>
      </c>
    </row>
    <row r="19" spans="1:10" x14ac:dyDescent="0.25">
      <c r="B19" s="5">
        <v>42058</v>
      </c>
      <c r="C19" s="5" t="s">
        <v>36</v>
      </c>
      <c r="D19" t="s">
        <v>38</v>
      </c>
      <c r="G19" s="7">
        <v>6</v>
      </c>
      <c r="H19" t="s">
        <v>14</v>
      </c>
      <c r="J19" t="str">
        <f t="shared" si="0"/>
        <v xml:space="preserve"> </v>
      </c>
    </row>
    <row r="20" spans="1:10" x14ac:dyDescent="0.25">
      <c r="B20" s="5">
        <v>42058</v>
      </c>
      <c r="C20" s="5" t="s">
        <v>39</v>
      </c>
      <c r="D20" t="s">
        <v>40</v>
      </c>
      <c r="F20" s="7">
        <v>-130.05000000000001</v>
      </c>
      <c r="H20" t="s">
        <v>14</v>
      </c>
      <c r="J20" t="str">
        <f t="shared" si="0"/>
        <v xml:space="preserve"> </v>
      </c>
    </row>
    <row r="21" spans="1:10" x14ac:dyDescent="0.25">
      <c r="B21" s="5">
        <v>42058</v>
      </c>
      <c r="C21" s="5" t="s">
        <v>41</v>
      </c>
      <c r="D21" t="s">
        <v>42</v>
      </c>
      <c r="F21" s="7">
        <v>25</v>
      </c>
      <c r="H21" s="8" t="s">
        <v>43</v>
      </c>
      <c r="J21" t="str">
        <f t="shared" si="0"/>
        <v xml:space="preserve"> </v>
      </c>
    </row>
    <row r="22" spans="1:10" x14ac:dyDescent="0.25">
      <c r="B22" s="5">
        <v>42058</v>
      </c>
      <c r="C22" s="5" t="s">
        <v>44</v>
      </c>
      <c r="D22" t="s">
        <v>45</v>
      </c>
      <c r="F22" s="7">
        <v>130.85</v>
      </c>
      <c r="H22" s="8" t="s">
        <v>46</v>
      </c>
      <c r="J22" t="str">
        <f t="shared" si="0"/>
        <v xml:space="preserve"> </v>
      </c>
    </row>
    <row r="23" spans="1:10" x14ac:dyDescent="0.25">
      <c r="B23" s="5">
        <v>42058</v>
      </c>
      <c r="C23" s="5" t="s">
        <v>47</v>
      </c>
      <c r="D23" t="s">
        <v>48</v>
      </c>
      <c r="F23" s="7">
        <v>70.989999999999995</v>
      </c>
      <c r="H23" s="8" t="s">
        <v>49</v>
      </c>
      <c r="J23" t="str">
        <f t="shared" si="0"/>
        <v xml:space="preserve"> </v>
      </c>
    </row>
    <row r="24" spans="1:10" s="9" customFormat="1" x14ac:dyDescent="0.25">
      <c r="D24" s="12">
        <f>SUM(F17:F23)</f>
        <v>96.789999999999978</v>
      </c>
      <c r="E24" s="12">
        <f>SUM(G17:G23)</f>
        <v>312</v>
      </c>
      <c r="I24" s="12">
        <f>I16-D24+E24</f>
        <v>2372.73</v>
      </c>
      <c r="J24" t="str">
        <f t="shared" si="0"/>
        <v xml:space="preserve"> </v>
      </c>
    </row>
    <row r="25" spans="1:10" x14ac:dyDescent="0.25">
      <c r="A25" t="s">
        <v>50</v>
      </c>
      <c r="B25" s="5">
        <v>42066</v>
      </c>
      <c r="C25" s="5" t="s">
        <v>51</v>
      </c>
      <c r="D25" t="s">
        <v>52</v>
      </c>
      <c r="E25" s="13"/>
      <c r="G25" s="7">
        <v>18</v>
      </c>
      <c r="H25" s="14" t="s">
        <v>12</v>
      </c>
      <c r="J25" t="str">
        <f t="shared" si="0"/>
        <v>oui</v>
      </c>
    </row>
    <row r="26" spans="1:10" x14ac:dyDescent="0.25">
      <c r="B26" s="5">
        <v>42066</v>
      </c>
      <c r="C26" s="5" t="s">
        <v>51</v>
      </c>
      <c r="D26" t="s">
        <v>53</v>
      </c>
      <c r="E26" s="13"/>
      <c r="G26" s="7">
        <v>9</v>
      </c>
      <c r="H26" s="14" t="s">
        <v>14</v>
      </c>
      <c r="J26" t="str">
        <f t="shared" si="0"/>
        <v xml:space="preserve"> </v>
      </c>
    </row>
    <row r="27" spans="1:10" x14ac:dyDescent="0.25">
      <c r="B27" s="5">
        <v>42066</v>
      </c>
      <c r="C27" s="5" t="s">
        <v>54</v>
      </c>
      <c r="D27" t="s">
        <v>22</v>
      </c>
      <c r="E27" s="13"/>
      <c r="G27" s="7">
        <v>102</v>
      </c>
      <c r="H27" s="14" t="s">
        <v>12</v>
      </c>
      <c r="J27" t="str">
        <f t="shared" si="0"/>
        <v>oui</v>
      </c>
    </row>
    <row r="28" spans="1:10" x14ac:dyDescent="0.25">
      <c r="B28" s="5">
        <v>42066</v>
      </c>
      <c r="C28" s="5" t="s">
        <v>54</v>
      </c>
      <c r="D28" t="s">
        <v>30</v>
      </c>
      <c r="E28" s="13"/>
      <c r="G28" s="7">
        <v>102</v>
      </c>
      <c r="H28" s="14" t="s">
        <v>14</v>
      </c>
      <c r="J28" t="str">
        <f t="shared" si="0"/>
        <v xml:space="preserve"> </v>
      </c>
    </row>
    <row r="29" spans="1:10" x14ac:dyDescent="0.25">
      <c r="B29" s="5">
        <v>42066</v>
      </c>
      <c r="C29" s="5" t="s">
        <v>55</v>
      </c>
      <c r="D29" t="s">
        <v>56</v>
      </c>
      <c r="E29" s="13"/>
      <c r="G29" s="7">
        <v>60</v>
      </c>
      <c r="H29" s="14" t="s">
        <v>12</v>
      </c>
      <c r="J29" t="str">
        <f t="shared" si="0"/>
        <v>oui</v>
      </c>
    </row>
    <row r="30" spans="1:10" x14ac:dyDescent="0.25">
      <c r="B30" s="5">
        <v>42066</v>
      </c>
      <c r="C30" s="5" t="s">
        <v>55</v>
      </c>
      <c r="D30" t="s">
        <v>57</v>
      </c>
      <c r="E30" s="13"/>
      <c r="G30" s="7">
        <v>60</v>
      </c>
      <c r="H30" s="14" t="s">
        <v>14</v>
      </c>
      <c r="J30" t="str">
        <f t="shared" si="0"/>
        <v xml:space="preserve"> </v>
      </c>
    </row>
    <row r="31" spans="1:10" s="9" customFormat="1" x14ac:dyDescent="0.25">
      <c r="D31" s="12">
        <f>SUM(F25:F30)</f>
        <v>0</v>
      </c>
      <c r="E31" s="12">
        <f>SUM(G25:G30)</f>
        <v>351</v>
      </c>
      <c r="I31" s="12">
        <f>I24-D31+E31</f>
        <v>2723.73</v>
      </c>
      <c r="J31" t="str">
        <f t="shared" si="0"/>
        <v xml:space="preserve"> </v>
      </c>
    </row>
    <row r="32" spans="1:10" x14ac:dyDescent="0.25">
      <c r="A32" t="s">
        <v>58</v>
      </c>
      <c r="B32" s="5">
        <v>42074</v>
      </c>
      <c r="C32" s="5" t="s">
        <v>59</v>
      </c>
      <c r="D32" t="s">
        <v>60</v>
      </c>
      <c r="G32" s="7">
        <v>57</v>
      </c>
      <c r="H32" s="14" t="s">
        <v>12</v>
      </c>
      <c r="J32" t="str">
        <f t="shared" si="0"/>
        <v>oui</v>
      </c>
    </row>
    <row r="33" spans="1:24" x14ac:dyDescent="0.25">
      <c r="B33" s="5">
        <v>42074</v>
      </c>
      <c r="C33" s="5" t="s">
        <v>59</v>
      </c>
      <c r="D33" t="s">
        <v>61</v>
      </c>
      <c r="G33" s="7">
        <v>51</v>
      </c>
      <c r="H33" s="14" t="s">
        <v>14</v>
      </c>
      <c r="J33" t="str">
        <f t="shared" si="0"/>
        <v xml:space="preserve"> </v>
      </c>
    </row>
    <row r="34" spans="1:24" x14ac:dyDescent="0.25">
      <c r="B34" s="5">
        <v>42074</v>
      </c>
      <c r="C34" s="5" t="s">
        <v>62</v>
      </c>
      <c r="D34" t="s">
        <v>63</v>
      </c>
      <c r="G34" s="7">
        <v>30</v>
      </c>
      <c r="H34" s="14" t="s">
        <v>12</v>
      </c>
      <c r="J34" t="str">
        <f t="shared" si="0"/>
        <v>oui</v>
      </c>
    </row>
    <row r="35" spans="1:24" x14ac:dyDescent="0.25">
      <c r="B35" s="5">
        <v>42074</v>
      </c>
      <c r="C35" s="5" t="s">
        <v>62</v>
      </c>
      <c r="D35" t="s">
        <v>64</v>
      </c>
      <c r="G35" s="7">
        <v>30</v>
      </c>
      <c r="H35" s="14" t="s">
        <v>14</v>
      </c>
      <c r="J35" t="str">
        <f t="shared" si="0"/>
        <v xml:space="preserve"> </v>
      </c>
    </row>
    <row r="36" spans="1:24" x14ac:dyDescent="0.25">
      <c r="B36" s="5">
        <v>42074</v>
      </c>
      <c r="C36" s="5" t="s">
        <v>36</v>
      </c>
      <c r="D36" t="s">
        <v>65</v>
      </c>
      <c r="G36" s="7">
        <v>9</v>
      </c>
      <c r="H36" s="14" t="s">
        <v>12</v>
      </c>
      <c r="J36" t="str">
        <f t="shared" si="0"/>
        <v>oui</v>
      </c>
    </row>
    <row r="37" spans="1:24" x14ac:dyDescent="0.25">
      <c r="B37" s="5">
        <v>42074</v>
      </c>
      <c r="C37" s="5" t="s">
        <v>36</v>
      </c>
      <c r="D37" t="s">
        <v>53</v>
      </c>
      <c r="G37" s="7">
        <v>9</v>
      </c>
      <c r="H37" s="14" t="s">
        <v>14</v>
      </c>
      <c r="J37" t="str">
        <f t="shared" si="0"/>
        <v xml:space="preserve"> </v>
      </c>
    </row>
    <row r="38" spans="1:24" x14ac:dyDescent="0.25">
      <c r="B38" s="5">
        <v>42074</v>
      </c>
      <c r="C38" s="5" t="s">
        <v>66</v>
      </c>
      <c r="D38" t="s">
        <v>22</v>
      </c>
      <c r="G38" s="7">
        <v>123</v>
      </c>
      <c r="H38" s="14" t="s">
        <v>12</v>
      </c>
      <c r="J38" t="str">
        <f t="shared" si="0"/>
        <v>oui</v>
      </c>
    </row>
    <row r="39" spans="1:24" x14ac:dyDescent="0.25">
      <c r="B39" s="5">
        <v>42074</v>
      </c>
      <c r="C39" s="5" t="s">
        <v>41</v>
      </c>
      <c r="D39" t="s">
        <v>67</v>
      </c>
      <c r="F39" s="7">
        <v>45</v>
      </c>
      <c r="H39" s="14" t="s">
        <v>43</v>
      </c>
      <c r="J39" t="str">
        <f t="shared" si="0"/>
        <v xml:space="preserve"> </v>
      </c>
    </row>
    <row r="40" spans="1:24" s="9" customFormat="1" x14ac:dyDescent="0.25">
      <c r="D40" s="12">
        <f>SUM(F32:F39)</f>
        <v>45</v>
      </c>
      <c r="E40" s="12">
        <f>SUM(G32:G39)</f>
        <v>309</v>
      </c>
      <c r="I40" s="12">
        <f>I31-D40+E40</f>
        <v>2987.73</v>
      </c>
      <c r="J40" t="str">
        <f t="shared" si="0"/>
        <v xml:space="preserve"> </v>
      </c>
      <c r="K40"/>
      <c r="L40" s="5"/>
      <c r="M40"/>
      <c r="N40" s="5"/>
      <c r="O40"/>
      <c r="Q40"/>
      <c r="R40"/>
      <c r="V40"/>
      <c r="W40"/>
      <c r="X40"/>
    </row>
    <row r="41" spans="1:24" x14ac:dyDescent="0.25">
      <c r="A41" t="s">
        <v>68</v>
      </c>
      <c r="B41" s="5">
        <v>42079</v>
      </c>
      <c r="C41" s="5" t="s">
        <v>69</v>
      </c>
      <c r="D41" t="s">
        <v>70</v>
      </c>
      <c r="G41" s="7">
        <v>27</v>
      </c>
      <c r="H41" s="8" t="s">
        <v>12</v>
      </c>
      <c r="J41" t="str">
        <f t="shared" si="0"/>
        <v>oui</v>
      </c>
      <c r="L41" s="5"/>
    </row>
    <row r="42" spans="1:24" x14ac:dyDescent="0.25">
      <c r="B42" s="5">
        <v>42079</v>
      </c>
      <c r="C42" s="5" t="s">
        <v>69</v>
      </c>
      <c r="D42" t="s">
        <v>71</v>
      </c>
      <c r="G42" s="7">
        <v>27</v>
      </c>
      <c r="H42" s="8" t="s">
        <v>14</v>
      </c>
      <c r="J42" t="str">
        <f t="shared" si="0"/>
        <v xml:space="preserve"> </v>
      </c>
      <c r="L42" s="5"/>
    </row>
    <row r="43" spans="1:24" s="9" customFormat="1" x14ac:dyDescent="0.25">
      <c r="D43" s="12">
        <f>SUM(F41:F42)</f>
        <v>0</v>
      </c>
      <c r="E43" s="12">
        <f>SUM(G41:G42)</f>
        <v>54</v>
      </c>
      <c r="I43" s="12">
        <f>I40-D43+E43</f>
        <v>3041.73</v>
      </c>
      <c r="J43" t="str">
        <f t="shared" si="0"/>
        <v xml:space="preserve"> </v>
      </c>
      <c r="L43" s="5"/>
      <c r="M43"/>
      <c r="N43"/>
      <c r="Q43"/>
      <c r="R43"/>
      <c r="V43"/>
      <c r="W43"/>
      <c r="X43"/>
    </row>
    <row r="44" spans="1:24" x14ac:dyDescent="0.25">
      <c r="A44" t="s">
        <v>72</v>
      </c>
      <c r="B44" s="5">
        <v>42088</v>
      </c>
      <c r="C44" s="5" t="s">
        <v>73</v>
      </c>
      <c r="D44" t="s">
        <v>74</v>
      </c>
      <c r="G44" s="7">
        <v>15</v>
      </c>
      <c r="H44" s="8" t="s">
        <v>12</v>
      </c>
      <c r="J44" t="str">
        <f t="shared" si="0"/>
        <v>oui</v>
      </c>
      <c r="L44" s="5"/>
    </row>
    <row r="45" spans="1:24" x14ac:dyDescent="0.25">
      <c r="B45" s="5">
        <v>42089</v>
      </c>
      <c r="C45" s="5" t="s">
        <v>75</v>
      </c>
      <c r="D45" t="s">
        <v>56</v>
      </c>
      <c r="G45" s="7">
        <v>60</v>
      </c>
      <c r="H45" s="8" t="s">
        <v>12</v>
      </c>
      <c r="J45" t="str">
        <f t="shared" si="0"/>
        <v>oui</v>
      </c>
      <c r="L45" s="5"/>
    </row>
    <row r="46" spans="1:24" x14ac:dyDescent="0.25">
      <c r="B46" s="5">
        <v>42089</v>
      </c>
      <c r="C46" s="5" t="s">
        <v>75</v>
      </c>
      <c r="D46" t="s">
        <v>57</v>
      </c>
      <c r="G46" s="7">
        <v>60</v>
      </c>
      <c r="H46" s="8" t="s">
        <v>14</v>
      </c>
      <c r="J46" t="str">
        <f t="shared" si="0"/>
        <v xml:space="preserve"> </v>
      </c>
      <c r="L46" s="5"/>
    </row>
    <row r="47" spans="1:24" x14ac:dyDescent="0.25">
      <c r="B47" s="5">
        <v>42089</v>
      </c>
      <c r="C47" s="5" t="s">
        <v>76</v>
      </c>
      <c r="D47" t="s">
        <v>38</v>
      </c>
      <c r="G47" s="7">
        <v>6</v>
      </c>
      <c r="H47" s="8" t="s">
        <v>14</v>
      </c>
      <c r="J47" t="str">
        <f t="shared" si="0"/>
        <v xml:space="preserve"> </v>
      </c>
      <c r="L47" s="5"/>
    </row>
    <row r="48" spans="1:24" x14ac:dyDescent="0.25">
      <c r="B48" s="5">
        <v>42094</v>
      </c>
      <c r="C48" s="5" t="s">
        <v>77</v>
      </c>
      <c r="D48" t="s">
        <v>74</v>
      </c>
      <c r="G48" s="7">
        <v>15</v>
      </c>
      <c r="H48" s="8" t="s">
        <v>12</v>
      </c>
      <c r="J48" t="str">
        <f t="shared" si="0"/>
        <v>oui</v>
      </c>
      <c r="L48" s="5"/>
    </row>
    <row r="49" spans="2:12" x14ac:dyDescent="0.25">
      <c r="B49" s="5">
        <v>42095</v>
      </c>
      <c r="C49" s="5" t="s">
        <v>41</v>
      </c>
      <c r="D49" t="s">
        <v>40</v>
      </c>
      <c r="G49" s="7">
        <v>5</v>
      </c>
      <c r="H49" s="8" t="s">
        <v>43</v>
      </c>
      <c r="J49" t="str">
        <f t="shared" si="0"/>
        <v xml:space="preserve"> </v>
      </c>
      <c r="L49" s="5"/>
    </row>
    <row r="50" spans="2:12" s="9" customFormat="1" x14ac:dyDescent="0.25">
      <c r="D50" s="12">
        <f>SUM(F44:F49)</f>
        <v>0</v>
      </c>
      <c r="E50" s="12">
        <f>SUM(G44:G49)</f>
        <v>161</v>
      </c>
      <c r="I50" s="12">
        <f>I43-D50+E50</f>
        <v>3202.73</v>
      </c>
      <c r="J50" t="str">
        <f t="shared" si="0"/>
        <v xml:space="preserve"> </v>
      </c>
    </row>
    <row r="51" spans="2:12" x14ac:dyDescent="0.25">
      <c r="B51" s="5"/>
      <c r="C51" s="5"/>
      <c r="J51" t="str">
        <f t="shared" si="0"/>
        <v xml:space="preserve"> </v>
      </c>
    </row>
    <row r="52" spans="2:12" x14ac:dyDescent="0.25">
      <c r="B52" s="5"/>
      <c r="C52" s="5"/>
      <c r="J52" t="str">
        <f t="shared" si="0"/>
        <v xml:space="preserve"> </v>
      </c>
    </row>
    <row r="53" spans="2:12" s="9" customFormat="1" x14ac:dyDescent="0.25">
      <c r="D53" s="12">
        <f>SUM(F51:F52)</f>
        <v>0</v>
      </c>
      <c r="E53" s="12">
        <f>SUM(G51:G52)</f>
        <v>0</v>
      </c>
      <c r="I53" s="12">
        <f>I50-D53+E53</f>
        <v>3202.73</v>
      </c>
      <c r="J53" t="str">
        <f t="shared" si="0"/>
        <v xml:space="preserve"> </v>
      </c>
    </row>
    <row r="54" spans="2:12" x14ac:dyDescent="0.25">
      <c r="B54" s="5"/>
      <c r="C54" s="5"/>
      <c r="H54" s="8"/>
      <c r="J54" t="str">
        <f t="shared" si="0"/>
        <v xml:space="preserve"> </v>
      </c>
    </row>
    <row r="55" spans="2:12" x14ac:dyDescent="0.25">
      <c r="B55" s="5"/>
      <c r="C55" s="5"/>
      <c r="D55" s="15"/>
      <c r="H55" s="16"/>
      <c r="J55" t="str">
        <f t="shared" si="0"/>
        <v xml:space="preserve"> </v>
      </c>
    </row>
    <row r="56" spans="2:12" s="9" customFormat="1" x14ac:dyDescent="0.25">
      <c r="D56" s="12">
        <f>SUM(F54:F55)</f>
        <v>0</v>
      </c>
      <c r="E56" s="12">
        <f>SUM(G54)</f>
        <v>0</v>
      </c>
      <c r="I56" s="12">
        <f>I53-D56+E56</f>
        <v>3202.73</v>
      </c>
      <c r="J56" t="str">
        <f t="shared" si="0"/>
        <v xml:space="preserve"> </v>
      </c>
    </row>
    <row r="57" spans="2:12" x14ac:dyDescent="0.25">
      <c r="B57" s="5"/>
      <c r="C57" s="5"/>
      <c r="H57" s="16"/>
      <c r="J57" t="str">
        <f t="shared" si="0"/>
        <v xml:space="preserve"> </v>
      </c>
    </row>
    <row r="58" spans="2:12" x14ac:dyDescent="0.25">
      <c r="B58" s="5"/>
      <c r="C58" s="5"/>
      <c r="H58" s="14"/>
      <c r="J58" t="str">
        <f t="shared" si="0"/>
        <v xml:space="preserve"> </v>
      </c>
    </row>
    <row r="59" spans="2:12" s="9" customFormat="1" x14ac:dyDescent="0.25">
      <c r="D59" s="12">
        <f>SUM(F57:F58)</f>
        <v>0</v>
      </c>
      <c r="E59" s="12">
        <f>SUM(G57:G58)</f>
        <v>0</v>
      </c>
      <c r="I59" s="12">
        <f>I56-D59+E59</f>
        <v>3202.73</v>
      </c>
      <c r="J59" t="str">
        <f t="shared" si="0"/>
        <v xml:space="preserve"> </v>
      </c>
    </row>
    <row r="60" spans="2:12" x14ac:dyDescent="0.25">
      <c r="B60" s="5"/>
      <c r="C60" s="5"/>
      <c r="D60" s="15"/>
      <c r="H60" s="16"/>
      <c r="J60" t="str">
        <f t="shared" si="0"/>
        <v xml:space="preserve"> </v>
      </c>
    </row>
    <row r="61" spans="2:12" x14ac:dyDescent="0.25">
      <c r="C61" s="5"/>
      <c r="D61" s="15"/>
      <c r="H61" s="16"/>
      <c r="J61" t="str">
        <f t="shared" si="0"/>
        <v xml:space="preserve"> </v>
      </c>
    </row>
    <row r="62" spans="2:12" s="9" customFormat="1" x14ac:dyDescent="0.25">
      <c r="D62" s="12">
        <f>SUM(F60:F61)</f>
        <v>0</v>
      </c>
      <c r="E62" s="12">
        <f>SUM(G60:G61)</f>
        <v>0</v>
      </c>
      <c r="I62" s="12">
        <f>I59-D62+E62</f>
        <v>3202.73</v>
      </c>
      <c r="J62" t="str">
        <f t="shared" si="0"/>
        <v xml:space="preserve"> </v>
      </c>
    </row>
    <row r="63" spans="2:12" x14ac:dyDescent="0.25">
      <c r="B63" s="5"/>
      <c r="C63" s="5"/>
      <c r="H63" s="8"/>
      <c r="J63" t="str">
        <f t="shared" si="0"/>
        <v xml:space="preserve"> </v>
      </c>
    </row>
    <row r="64" spans="2:12" x14ac:dyDescent="0.25">
      <c r="C64" s="5"/>
      <c r="J64" t="str">
        <f t="shared" si="0"/>
        <v xml:space="preserve"> </v>
      </c>
    </row>
    <row r="65" spans="1:10" x14ac:dyDescent="0.25">
      <c r="C65" s="5"/>
      <c r="J65" t="str">
        <f t="shared" si="0"/>
        <v xml:space="preserve"> </v>
      </c>
    </row>
    <row r="66" spans="1:10" x14ac:dyDescent="0.25">
      <c r="C66" s="5"/>
      <c r="J66" t="str">
        <f t="shared" si="0"/>
        <v xml:space="preserve"> </v>
      </c>
    </row>
    <row r="67" spans="1:10" s="9" customFormat="1" x14ac:dyDescent="0.25">
      <c r="D67" s="12">
        <f>SUM(F63:F66)</f>
        <v>0</v>
      </c>
      <c r="E67" s="12">
        <f>SUM(G63:G66)</f>
        <v>0</v>
      </c>
      <c r="I67" s="12">
        <f>I62-D67+E67</f>
        <v>3202.73</v>
      </c>
      <c r="J67" t="str">
        <f t="shared" ref="J67:J72" si="1">IF(H67="cotisations","oui"," ")</f>
        <v xml:space="preserve"> </v>
      </c>
    </row>
    <row r="68" spans="1:10" x14ac:dyDescent="0.25">
      <c r="B68" s="5"/>
      <c r="C68" s="5"/>
      <c r="J68" t="str">
        <f t="shared" si="1"/>
        <v xml:space="preserve"> </v>
      </c>
    </row>
    <row r="69" spans="1:10" x14ac:dyDescent="0.25">
      <c r="C69" s="5"/>
      <c r="D69" s="13"/>
      <c r="E69" s="13"/>
      <c r="J69" t="str">
        <f t="shared" si="1"/>
        <v xml:space="preserve"> </v>
      </c>
    </row>
    <row r="70" spans="1:10" x14ac:dyDescent="0.25">
      <c r="C70" s="5"/>
      <c r="J70" t="str">
        <f t="shared" si="1"/>
        <v xml:space="preserve"> </v>
      </c>
    </row>
    <row r="71" spans="1:10" s="9" customFormat="1" x14ac:dyDescent="0.25">
      <c r="D71" s="12">
        <f>SUM(F68:F70)</f>
        <v>0</v>
      </c>
      <c r="E71" s="12">
        <f>SUM(G68:G70)</f>
        <v>0</v>
      </c>
      <c r="I71" s="12">
        <f>I67-D71+E71</f>
        <v>3202.73</v>
      </c>
      <c r="J71" t="str">
        <f t="shared" si="1"/>
        <v xml:space="preserve"> </v>
      </c>
    </row>
    <row r="72" spans="1:10" x14ac:dyDescent="0.25">
      <c r="J72" t="str">
        <f t="shared" si="1"/>
        <v xml:space="preserve"> </v>
      </c>
    </row>
    <row r="73" spans="1:10" s="2" customFormat="1" x14ac:dyDescent="0.25">
      <c r="A73" s="1" t="s">
        <v>0</v>
      </c>
      <c r="B73" s="2" t="s">
        <v>1</v>
      </c>
      <c r="C73" s="2" t="s">
        <v>2</v>
      </c>
      <c r="D73" s="2" t="s">
        <v>3</v>
      </c>
      <c r="E73" s="2" t="s">
        <v>4</v>
      </c>
      <c r="F73" s="3" t="s">
        <v>5</v>
      </c>
      <c r="G73" s="3" t="s">
        <v>6</v>
      </c>
      <c r="H73" s="2" t="s">
        <v>7</v>
      </c>
      <c r="I73" s="4" t="s">
        <v>8</v>
      </c>
    </row>
    <row r="74" spans="1:10" x14ac:dyDescent="0.25">
      <c r="A74" t="s">
        <v>9</v>
      </c>
      <c r="B74" s="5">
        <v>42006</v>
      </c>
      <c r="C74" s="5" t="s">
        <v>15</v>
      </c>
      <c r="D74" t="s">
        <v>78</v>
      </c>
      <c r="G74" s="7">
        <v>6.93</v>
      </c>
      <c r="H74" t="s">
        <v>79</v>
      </c>
      <c r="I74" s="9">
        <v>9353.8799999999992</v>
      </c>
    </row>
    <row r="75" spans="1:10" x14ac:dyDescent="0.25">
      <c r="C75" t="s">
        <v>15</v>
      </c>
      <c r="D75" t="s">
        <v>80</v>
      </c>
      <c r="G75" s="7">
        <v>3.19</v>
      </c>
      <c r="H75" t="s">
        <v>79</v>
      </c>
    </row>
    <row r="76" spans="1:10" x14ac:dyDescent="0.25">
      <c r="C76" s="5" t="s">
        <v>15</v>
      </c>
      <c r="D76" t="s">
        <v>81</v>
      </c>
      <c r="F76" s="7">
        <v>2.5299999999999998</v>
      </c>
      <c r="H76" t="s">
        <v>17</v>
      </c>
    </row>
    <row r="77" spans="1:10" s="11" customFormat="1" x14ac:dyDescent="0.25">
      <c r="D77" s="12">
        <f>SUM(F74:F76)</f>
        <v>2.5299999999999998</v>
      </c>
      <c r="E77" s="12">
        <f>SUM(G74:G76)</f>
        <v>10.119999999999999</v>
      </c>
      <c r="I77" s="9">
        <f>I74-D77+E77</f>
        <v>9361.4699999999993</v>
      </c>
    </row>
    <row r="78" spans="1:10" x14ac:dyDescent="0.25">
      <c r="B78" s="5"/>
      <c r="C78" s="5" t="s">
        <v>15</v>
      </c>
      <c r="D78" t="s">
        <v>78</v>
      </c>
      <c r="H78" t="s">
        <v>79</v>
      </c>
    </row>
    <row r="79" spans="1:10" x14ac:dyDescent="0.25">
      <c r="B79" s="5"/>
      <c r="C79" t="s">
        <v>15</v>
      </c>
      <c r="D79" t="s">
        <v>80</v>
      </c>
      <c r="H79" t="s">
        <v>79</v>
      </c>
    </row>
    <row r="80" spans="1:10" x14ac:dyDescent="0.25">
      <c r="B80" s="5"/>
      <c r="C80" s="5" t="s">
        <v>15</v>
      </c>
      <c r="D80" t="s">
        <v>81</v>
      </c>
      <c r="H80" t="s">
        <v>17</v>
      </c>
    </row>
    <row r="81" spans="2:9" s="11" customFormat="1" x14ac:dyDescent="0.25">
      <c r="D81" s="12">
        <f>SUM(F78:F80)</f>
        <v>0</v>
      </c>
      <c r="E81" s="12">
        <f>SUM(G78:G80)</f>
        <v>0</v>
      </c>
      <c r="I81" s="12">
        <f>I77-D81+E81</f>
        <v>9361.4699999999993</v>
      </c>
    </row>
    <row r="82" spans="2:9" x14ac:dyDescent="0.25">
      <c r="B82" s="5"/>
      <c r="C82" s="5" t="s">
        <v>15</v>
      </c>
      <c r="D82" t="s">
        <v>78</v>
      </c>
      <c r="H82" t="s">
        <v>79</v>
      </c>
    </row>
    <row r="83" spans="2:9" x14ac:dyDescent="0.25">
      <c r="B83" s="5"/>
      <c r="C83" t="s">
        <v>15</v>
      </c>
      <c r="D83" t="s">
        <v>80</v>
      </c>
      <c r="H83" t="s">
        <v>79</v>
      </c>
    </row>
    <row r="84" spans="2:9" x14ac:dyDescent="0.25">
      <c r="C84" s="5" t="s">
        <v>15</v>
      </c>
      <c r="D84" t="s">
        <v>81</v>
      </c>
      <c r="H84" t="s">
        <v>17</v>
      </c>
    </row>
    <row r="85" spans="2:9" s="11" customFormat="1" x14ac:dyDescent="0.25">
      <c r="D85" s="12">
        <f>SUM(F82:F84)</f>
        <v>0</v>
      </c>
      <c r="E85" s="12">
        <f>SUM(G82:G84)</f>
        <v>0</v>
      </c>
      <c r="I85" s="12">
        <f>I81-D85+E85</f>
        <v>9361.4699999999993</v>
      </c>
    </row>
    <row r="86" spans="2:9" x14ac:dyDescent="0.25">
      <c r="B86" s="5"/>
      <c r="C86" s="5" t="s">
        <v>15</v>
      </c>
      <c r="D86" t="s">
        <v>78</v>
      </c>
      <c r="H86" t="s">
        <v>79</v>
      </c>
    </row>
    <row r="87" spans="2:9" x14ac:dyDescent="0.25">
      <c r="C87" t="s">
        <v>15</v>
      </c>
      <c r="D87" t="s">
        <v>80</v>
      </c>
      <c r="H87" t="s">
        <v>79</v>
      </c>
    </row>
    <row r="88" spans="2:9" x14ac:dyDescent="0.25">
      <c r="C88" s="5" t="s">
        <v>15</v>
      </c>
      <c r="D88" t="s">
        <v>81</v>
      </c>
      <c r="H88" t="s">
        <v>17</v>
      </c>
    </row>
    <row r="89" spans="2:9" s="11" customFormat="1" x14ac:dyDescent="0.25">
      <c r="D89" s="12">
        <f>SUM(F86:F88)</f>
        <v>0</v>
      </c>
      <c r="E89" s="12">
        <f>SUM(G86:G88)</f>
        <v>0</v>
      </c>
      <c r="I89" s="12">
        <f>I85-D89+E89</f>
        <v>9361.4699999999993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8"/>
  <sheetViews>
    <sheetView workbookViewId="0">
      <selection activeCell="M11" sqref="M11"/>
    </sheetView>
  </sheetViews>
  <sheetFormatPr baseColWidth="10" defaultColWidth="10.85546875" defaultRowHeight="15" x14ac:dyDescent="0.2"/>
  <cols>
    <col min="1" max="1" width="3.42578125" style="22" bestFit="1" customWidth="1"/>
    <col min="2" max="2" width="70.42578125" style="23" customWidth="1"/>
    <col min="3" max="3" width="32.42578125" style="23" customWidth="1"/>
    <col min="4" max="4" width="12.85546875" style="23" customWidth="1"/>
    <col min="5" max="9" width="11" style="23" bestFit="1" customWidth="1"/>
    <col min="10" max="10" width="11" style="37" bestFit="1" customWidth="1"/>
    <col min="11" max="256" width="10.85546875" style="23"/>
    <col min="257" max="257" width="3.42578125" style="23" bestFit="1" customWidth="1"/>
    <col min="258" max="258" width="70.42578125" style="23" customWidth="1"/>
    <col min="259" max="259" width="32.42578125" style="23" customWidth="1"/>
    <col min="260" max="260" width="12.85546875" style="23" customWidth="1"/>
    <col min="261" max="266" width="11" style="23" bestFit="1" customWidth="1"/>
    <col min="267" max="512" width="10.85546875" style="23"/>
    <col min="513" max="513" width="3.42578125" style="23" bestFit="1" customWidth="1"/>
    <col min="514" max="514" width="70.42578125" style="23" customWidth="1"/>
    <col min="515" max="515" width="32.42578125" style="23" customWidth="1"/>
    <col min="516" max="516" width="12.85546875" style="23" customWidth="1"/>
    <col min="517" max="522" width="11" style="23" bestFit="1" customWidth="1"/>
    <col min="523" max="768" width="10.85546875" style="23"/>
    <col min="769" max="769" width="3.42578125" style="23" bestFit="1" customWidth="1"/>
    <col min="770" max="770" width="70.42578125" style="23" customWidth="1"/>
    <col min="771" max="771" width="32.42578125" style="23" customWidth="1"/>
    <col min="772" max="772" width="12.85546875" style="23" customWidth="1"/>
    <col min="773" max="778" width="11" style="23" bestFit="1" customWidth="1"/>
    <col min="779" max="1024" width="10.85546875" style="23"/>
    <col min="1025" max="1025" width="3.42578125" style="23" bestFit="1" customWidth="1"/>
    <col min="1026" max="1026" width="70.42578125" style="23" customWidth="1"/>
    <col min="1027" max="1027" width="32.42578125" style="23" customWidth="1"/>
    <col min="1028" max="1028" width="12.85546875" style="23" customWidth="1"/>
    <col min="1029" max="1034" width="11" style="23" bestFit="1" customWidth="1"/>
    <col min="1035" max="1280" width="10.85546875" style="23"/>
    <col min="1281" max="1281" width="3.42578125" style="23" bestFit="1" customWidth="1"/>
    <col min="1282" max="1282" width="70.42578125" style="23" customWidth="1"/>
    <col min="1283" max="1283" width="32.42578125" style="23" customWidth="1"/>
    <col min="1284" max="1284" width="12.85546875" style="23" customWidth="1"/>
    <col min="1285" max="1290" width="11" style="23" bestFit="1" customWidth="1"/>
    <col min="1291" max="1536" width="10.85546875" style="23"/>
    <col min="1537" max="1537" width="3.42578125" style="23" bestFit="1" customWidth="1"/>
    <col min="1538" max="1538" width="70.42578125" style="23" customWidth="1"/>
    <col min="1539" max="1539" width="32.42578125" style="23" customWidth="1"/>
    <col min="1540" max="1540" width="12.85546875" style="23" customWidth="1"/>
    <col min="1541" max="1546" width="11" style="23" bestFit="1" customWidth="1"/>
    <col min="1547" max="1792" width="10.85546875" style="23"/>
    <col min="1793" max="1793" width="3.42578125" style="23" bestFit="1" customWidth="1"/>
    <col min="1794" max="1794" width="70.42578125" style="23" customWidth="1"/>
    <col min="1795" max="1795" width="32.42578125" style="23" customWidth="1"/>
    <col min="1796" max="1796" width="12.85546875" style="23" customWidth="1"/>
    <col min="1797" max="1802" width="11" style="23" bestFit="1" customWidth="1"/>
    <col min="1803" max="2048" width="10.85546875" style="23"/>
    <col min="2049" max="2049" width="3.42578125" style="23" bestFit="1" customWidth="1"/>
    <col min="2050" max="2050" width="70.42578125" style="23" customWidth="1"/>
    <col min="2051" max="2051" width="32.42578125" style="23" customWidth="1"/>
    <col min="2052" max="2052" width="12.85546875" style="23" customWidth="1"/>
    <col min="2053" max="2058" width="11" style="23" bestFit="1" customWidth="1"/>
    <col min="2059" max="2304" width="10.85546875" style="23"/>
    <col min="2305" max="2305" width="3.42578125" style="23" bestFit="1" customWidth="1"/>
    <col min="2306" max="2306" width="70.42578125" style="23" customWidth="1"/>
    <col min="2307" max="2307" width="32.42578125" style="23" customWidth="1"/>
    <col min="2308" max="2308" width="12.85546875" style="23" customWidth="1"/>
    <col min="2309" max="2314" width="11" style="23" bestFit="1" customWidth="1"/>
    <col min="2315" max="2560" width="10.85546875" style="23"/>
    <col min="2561" max="2561" width="3.42578125" style="23" bestFit="1" customWidth="1"/>
    <col min="2562" max="2562" width="70.42578125" style="23" customWidth="1"/>
    <col min="2563" max="2563" width="32.42578125" style="23" customWidth="1"/>
    <col min="2564" max="2564" width="12.85546875" style="23" customWidth="1"/>
    <col min="2565" max="2570" width="11" style="23" bestFit="1" customWidth="1"/>
    <col min="2571" max="2816" width="10.85546875" style="23"/>
    <col min="2817" max="2817" width="3.42578125" style="23" bestFit="1" customWidth="1"/>
    <col min="2818" max="2818" width="70.42578125" style="23" customWidth="1"/>
    <col min="2819" max="2819" width="32.42578125" style="23" customWidth="1"/>
    <col min="2820" max="2820" width="12.85546875" style="23" customWidth="1"/>
    <col min="2821" max="2826" width="11" style="23" bestFit="1" customWidth="1"/>
    <col min="2827" max="3072" width="10.85546875" style="23"/>
    <col min="3073" max="3073" width="3.42578125" style="23" bestFit="1" customWidth="1"/>
    <col min="3074" max="3074" width="70.42578125" style="23" customWidth="1"/>
    <col min="3075" max="3075" width="32.42578125" style="23" customWidth="1"/>
    <col min="3076" max="3076" width="12.85546875" style="23" customWidth="1"/>
    <col min="3077" max="3082" width="11" style="23" bestFit="1" customWidth="1"/>
    <col min="3083" max="3328" width="10.85546875" style="23"/>
    <col min="3329" max="3329" width="3.42578125" style="23" bestFit="1" customWidth="1"/>
    <col min="3330" max="3330" width="70.42578125" style="23" customWidth="1"/>
    <col min="3331" max="3331" width="32.42578125" style="23" customWidth="1"/>
    <col min="3332" max="3332" width="12.85546875" style="23" customWidth="1"/>
    <col min="3333" max="3338" width="11" style="23" bestFit="1" customWidth="1"/>
    <col min="3339" max="3584" width="10.85546875" style="23"/>
    <col min="3585" max="3585" width="3.42578125" style="23" bestFit="1" customWidth="1"/>
    <col min="3586" max="3586" width="70.42578125" style="23" customWidth="1"/>
    <col min="3587" max="3587" width="32.42578125" style="23" customWidth="1"/>
    <col min="3588" max="3588" width="12.85546875" style="23" customWidth="1"/>
    <col min="3589" max="3594" width="11" style="23" bestFit="1" customWidth="1"/>
    <col min="3595" max="3840" width="10.85546875" style="23"/>
    <col min="3841" max="3841" width="3.42578125" style="23" bestFit="1" customWidth="1"/>
    <col min="3842" max="3842" width="70.42578125" style="23" customWidth="1"/>
    <col min="3843" max="3843" width="32.42578125" style="23" customWidth="1"/>
    <col min="3844" max="3844" width="12.85546875" style="23" customWidth="1"/>
    <col min="3845" max="3850" width="11" style="23" bestFit="1" customWidth="1"/>
    <col min="3851" max="4096" width="10.85546875" style="23"/>
    <col min="4097" max="4097" width="3.42578125" style="23" bestFit="1" customWidth="1"/>
    <col min="4098" max="4098" width="70.42578125" style="23" customWidth="1"/>
    <col min="4099" max="4099" width="32.42578125" style="23" customWidth="1"/>
    <col min="4100" max="4100" width="12.85546875" style="23" customWidth="1"/>
    <col min="4101" max="4106" width="11" style="23" bestFit="1" customWidth="1"/>
    <col min="4107" max="4352" width="10.85546875" style="23"/>
    <col min="4353" max="4353" width="3.42578125" style="23" bestFit="1" customWidth="1"/>
    <col min="4354" max="4354" width="70.42578125" style="23" customWidth="1"/>
    <col min="4355" max="4355" width="32.42578125" style="23" customWidth="1"/>
    <col min="4356" max="4356" width="12.85546875" style="23" customWidth="1"/>
    <col min="4357" max="4362" width="11" style="23" bestFit="1" customWidth="1"/>
    <col min="4363" max="4608" width="10.85546875" style="23"/>
    <col min="4609" max="4609" width="3.42578125" style="23" bestFit="1" customWidth="1"/>
    <col min="4610" max="4610" width="70.42578125" style="23" customWidth="1"/>
    <col min="4611" max="4611" width="32.42578125" style="23" customWidth="1"/>
    <col min="4612" max="4612" width="12.85546875" style="23" customWidth="1"/>
    <col min="4613" max="4618" width="11" style="23" bestFit="1" customWidth="1"/>
    <col min="4619" max="4864" width="10.85546875" style="23"/>
    <col min="4865" max="4865" width="3.42578125" style="23" bestFit="1" customWidth="1"/>
    <col min="4866" max="4866" width="70.42578125" style="23" customWidth="1"/>
    <col min="4867" max="4867" width="32.42578125" style="23" customWidth="1"/>
    <col min="4868" max="4868" width="12.85546875" style="23" customWidth="1"/>
    <col min="4869" max="4874" width="11" style="23" bestFit="1" customWidth="1"/>
    <col min="4875" max="5120" width="10.85546875" style="23"/>
    <col min="5121" max="5121" width="3.42578125" style="23" bestFit="1" customWidth="1"/>
    <col min="5122" max="5122" width="70.42578125" style="23" customWidth="1"/>
    <col min="5123" max="5123" width="32.42578125" style="23" customWidth="1"/>
    <col min="5124" max="5124" width="12.85546875" style="23" customWidth="1"/>
    <col min="5125" max="5130" width="11" style="23" bestFit="1" customWidth="1"/>
    <col min="5131" max="5376" width="10.85546875" style="23"/>
    <col min="5377" max="5377" width="3.42578125" style="23" bestFit="1" customWidth="1"/>
    <col min="5378" max="5378" width="70.42578125" style="23" customWidth="1"/>
    <col min="5379" max="5379" width="32.42578125" style="23" customWidth="1"/>
    <col min="5380" max="5380" width="12.85546875" style="23" customWidth="1"/>
    <col min="5381" max="5386" width="11" style="23" bestFit="1" customWidth="1"/>
    <col min="5387" max="5632" width="10.85546875" style="23"/>
    <col min="5633" max="5633" width="3.42578125" style="23" bestFit="1" customWidth="1"/>
    <col min="5634" max="5634" width="70.42578125" style="23" customWidth="1"/>
    <col min="5635" max="5635" width="32.42578125" style="23" customWidth="1"/>
    <col min="5636" max="5636" width="12.85546875" style="23" customWidth="1"/>
    <col min="5637" max="5642" width="11" style="23" bestFit="1" customWidth="1"/>
    <col min="5643" max="5888" width="10.85546875" style="23"/>
    <col min="5889" max="5889" width="3.42578125" style="23" bestFit="1" customWidth="1"/>
    <col min="5890" max="5890" width="70.42578125" style="23" customWidth="1"/>
    <col min="5891" max="5891" width="32.42578125" style="23" customWidth="1"/>
    <col min="5892" max="5892" width="12.85546875" style="23" customWidth="1"/>
    <col min="5893" max="5898" width="11" style="23" bestFit="1" customWidth="1"/>
    <col min="5899" max="6144" width="10.85546875" style="23"/>
    <col min="6145" max="6145" width="3.42578125" style="23" bestFit="1" customWidth="1"/>
    <col min="6146" max="6146" width="70.42578125" style="23" customWidth="1"/>
    <col min="6147" max="6147" width="32.42578125" style="23" customWidth="1"/>
    <col min="6148" max="6148" width="12.85546875" style="23" customWidth="1"/>
    <col min="6149" max="6154" width="11" style="23" bestFit="1" customWidth="1"/>
    <col min="6155" max="6400" width="10.85546875" style="23"/>
    <col min="6401" max="6401" width="3.42578125" style="23" bestFit="1" customWidth="1"/>
    <col min="6402" max="6402" width="70.42578125" style="23" customWidth="1"/>
    <col min="6403" max="6403" width="32.42578125" style="23" customWidth="1"/>
    <col min="6404" max="6404" width="12.85546875" style="23" customWidth="1"/>
    <col min="6405" max="6410" width="11" style="23" bestFit="1" customWidth="1"/>
    <col min="6411" max="6656" width="10.85546875" style="23"/>
    <col min="6657" max="6657" width="3.42578125" style="23" bestFit="1" customWidth="1"/>
    <col min="6658" max="6658" width="70.42578125" style="23" customWidth="1"/>
    <col min="6659" max="6659" width="32.42578125" style="23" customWidth="1"/>
    <col min="6660" max="6660" width="12.85546875" style="23" customWidth="1"/>
    <col min="6661" max="6666" width="11" style="23" bestFit="1" customWidth="1"/>
    <col min="6667" max="6912" width="10.85546875" style="23"/>
    <col min="6913" max="6913" width="3.42578125" style="23" bestFit="1" customWidth="1"/>
    <col min="6914" max="6914" width="70.42578125" style="23" customWidth="1"/>
    <col min="6915" max="6915" width="32.42578125" style="23" customWidth="1"/>
    <col min="6916" max="6916" width="12.85546875" style="23" customWidth="1"/>
    <col min="6917" max="6922" width="11" style="23" bestFit="1" customWidth="1"/>
    <col min="6923" max="7168" width="10.85546875" style="23"/>
    <col min="7169" max="7169" width="3.42578125" style="23" bestFit="1" customWidth="1"/>
    <col min="7170" max="7170" width="70.42578125" style="23" customWidth="1"/>
    <col min="7171" max="7171" width="32.42578125" style="23" customWidth="1"/>
    <col min="7172" max="7172" width="12.85546875" style="23" customWidth="1"/>
    <col min="7173" max="7178" width="11" style="23" bestFit="1" customWidth="1"/>
    <col min="7179" max="7424" width="10.85546875" style="23"/>
    <col min="7425" max="7425" width="3.42578125" style="23" bestFit="1" customWidth="1"/>
    <col min="7426" max="7426" width="70.42578125" style="23" customWidth="1"/>
    <col min="7427" max="7427" width="32.42578125" style="23" customWidth="1"/>
    <col min="7428" max="7428" width="12.85546875" style="23" customWidth="1"/>
    <col min="7429" max="7434" width="11" style="23" bestFit="1" customWidth="1"/>
    <col min="7435" max="7680" width="10.85546875" style="23"/>
    <col min="7681" max="7681" width="3.42578125" style="23" bestFit="1" customWidth="1"/>
    <col min="7682" max="7682" width="70.42578125" style="23" customWidth="1"/>
    <col min="7683" max="7683" width="32.42578125" style="23" customWidth="1"/>
    <col min="7684" max="7684" width="12.85546875" style="23" customWidth="1"/>
    <col min="7685" max="7690" width="11" style="23" bestFit="1" customWidth="1"/>
    <col min="7691" max="7936" width="10.85546875" style="23"/>
    <col min="7937" max="7937" width="3.42578125" style="23" bestFit="1" customWidth="1"/>
    <col min="7938" max="7938" width="70.42578125" style="23" customWidth="1"/>
    <col min="7939" max="7939" width="32.42578125" style="23" customWidth="1"/>
    <col min="7940" max="7940" width="12.85546875" style="23" customWidth="1"/>
    <col min="7941" max="7946" width="11" style="23" bestFit="1" customWidth="1"/>
    <col min="7947" max="8192" width="10.85546875" style="23"/>
    <col min="8193" max="8193" width="3.42578125" style="23" bestFit="1" customWidth="1"/>
    <col min="8194" max="8194" width="70.42578125" style="23" customWidth="1"/>
    <col min="8195" max="8195" width="32.42578125" style="23" customWidth="1"/>
    <col min="8196" max="8196" width="12.85546875" style="23" customWidth="1"/>
    <col min="8197" max="8202" width="11" style="23" bestFit="1" customWidth="1"/>
    <col min="8203" max="8448" width="10.85546875" style="23"/>
    <col min="8449" max="8449" width="3.42578125" style="23" bestFit="1" customWidth="1"/>
    <col min="8450" max="8450" width="70.42578125" style="23" customWidth="1"/>
    <col min="8451" max="8451" width="32.42578125" style="23" customWidth="1"/>
    <col min="8452" max="8452" width="12.85546875" style="23" customWidth="1"/>
    <col min="8453" max="8458" width="11" style="23" bestFit="1" customWidth="1"/>
    <col min="8459" max="8704" width="10.85546875" style="23"/>
    <col min="8705" max="8705" width="3.42578125" style="23" bestFit="1" customWidth="1"/>
    <col min="8706" max="8706" width="70.42578125" style="23" customWidth="1"/>
    <col min="8707" max="8707" width="32.42578125" style="23" customWidth="1"/>
    <col min="8708" max="8708" width="12.85546875" style="23" customWidth="1"/>
    <col min="8709" max="8714" width="11" style="23" bestFit="1" customWidth="1"/>
    <col min="8715" max="8960" width="10.85546875" style="23"/>
    <col min="8961" max="8961" width="3.42578125" style="23" bestFit="1" customWidth="1"/>
    <col min="8962" max="8962" width="70.42578125" style="23" customWidth="1"/>
    <col min="8963" max="8963" width="32.42578125" style="23" customWidth="1"/>
    <col min="8964" max="8964" width="12.85546875" style="23" customWidth="1"/>
    <col min="8965" max="8970" width="11" style="23" bestFit="1" customWidth="1"/>
    <col min="8971" max="9216" width="10.85546875" style="23"/>
    <col min="9217" max="9217" width="3.42578125" style="23" bestFit="1" customWidth="1"/>
    <col min="9218" max="9218" width="70.42578125" style="23" customWidth="1"/>
    <col min="9219" max="9219" width="32.42578125" style="23" customWidth="1"/>
    <col min="9220" max="9220" width="12.85546875" style="23" customWidth="1"/>
    <col min="9221" max="9226" width="11" style="23" bestFit="1" customWidth="1"/>
    <col min="9227" max="9472" width="10.85546875" style="23"/>
    <col min="9473" max="9473" width="3.42578125" style="23" bestFit="1" customWidth="1"/>
    <col min="9474" max="9474" width="70.42578125" style="23" customWidth="1"/>
    <col min="9475" max="9475" width="32.42578125" style="23" customWidth="1"/>
    <col min="9476" max="9476" width="12.85546875" style="23" customWidth="1"/>
    <col min="9477" max="9482" width="11" style="23" bestFit="1" customWidth="1"/>
    <col min="9483" max="9728" width="10.85546875" style="23"/>
    <col min="9729" max="9729" width="3.42578125" style="23" bestFit="1" customWidth="1"/>
    <col min="9730" max="9730" width="70.42578125" style="23" customWidth="1"/>
    <col min="9731" max="9731" width="32.42578125" style="23" customWidth="1"/>
    <col min="9732" max="9732" width="12.85546875" style="23" customWidth="1"/>
    <col min="9733" max="9738" width="11" style="23" bestFit="1" customWidth="1"/>
    <col min="9739" max="9984" width="10.85546875" style="23"/>
    <col min="9985" max="9985" width="3.42578125" style="23" bestFit="1" customWidth="1"/>
    <col min="9986" max="9986" width="70.42578125" style="23" customWidth="1"/>
    <col min="9987" max="9987" width="32.42578125" style="23" customWidth="1"/>
    <col min="9988" max="9988" width="12.85546875" style="23" customWidth="1"/>
    <col min="9989" max="9994" width="11" style="23" bestFit="1" customWidth="1"/>
    <col min="9995" max="10240" width="10.85546875" style="23"/>
    <col min="10241" max="10241" width="3.42578125" style="23" bestFit="1" customWidth="1"/>
    <col min="10242" max="10242" width="70.42578125" style="23" customWidth="1"/>
    <col min="10243" max="10243" width="32.42578125" style="23" customWidth="1"/>
    <col min="10244" max="10244" width="12.85546875" style="23" customWidth="1"/>
    <col min="10245" max="10250" width="11" style="23" bestFit="1" customWidth="1"/>
    <col min="10251" max="10496" width="10.85546875" style="23"/>
    <col min="10497" max="10497" width="3.42578125" style="23" bestFit="1" customWidth="1"/>
    <col min="10498" max="10498" width="70.42578125" style="23" customWidth="1"/>
    <col min="10499" max="10499" width="32.42578125" style="23" customWidth="1"/>
    <col min="10500" max="10500" width="12.85546875" style="23" customWidth="1"/>
    <col min="10501" max="10506" width="11" style="23" bestFit="1" customWidth="1"/>
    <col min="10507" max="10752" width="10.85546875" style="23"/>
    <col min="10753" max="10753" width="3.42578125" style="23" bestFit="1" customWidth="1"/>
    <col min="10754" max="10754" width="70.42578125" style="23" customWidth="1"/>
    <col min="10755" max="10755" width="32.42578125" style="23" customWidth="1"/>
    <col min="10756" max="10756" width="12.85546875" style="23" customWidth="1"/>
    <col min="10757" max="10762" width="11" style="23" bestFit="1" customWidth="1"/>
    <col min="10763" max="11008" width="10.85546875" style="23"/>
    <col min="11009" max="11009" width="3.42578125" style="23" bestFit="1" customWidth="1"/>
    <col min="11010" max="11010" width="70.42578125" style="23" customWidth="1"/>
    <col min="11011" max="11011" width="32.42578125" style="23" customWidth="1"/>
    <col min="11012" max="11012" width="12.85546875" style="23" customWidth="1"/>
    <col min="11013" max="11018" width="11" style="23" bestFit="1" customWidth="1"/>
    <col min="11019" max="11264" width="10.85546875" style="23"/>
    <col min="11265" max="11265" width="3.42578125" style="23" bestFit="1" customWidth="1"/>
    <col min="11266" max="11266" width="70.42578125" style="23" customWidth="1"/>
    <col min="11267" max="11267" width="32.42578125" style="23" customWidth="1"/>
    <col min="11268" max="11268" width="12.85546875" style="23" customWidth="1"/>
    <col min="11269" max="11274" width="11" style="23" bestFit="1" customWidth="1"/>
    <col min="11275" max="11520" width="10.85546875" style="23"/>
    <col min="11521" max="11521" width="3.42578125" style="23" bestFit="1" customWidth="1"/>
    <col min="11522" max="11522" width="70.42578125" style="23" customWidth="1"/>
    <col min="11523" max="11523" width="32.42578125" style="23" customWidth="1"/>
    <col min="11524" max="11524" width="12.85546875" style="23" customWidth="1"/>
    <col min="11525" max="11530" width="11" style="23" bestFit="1" customWidth="1"/>
    <col min="11531" max="11776" width="10.85546875" style="23"/>
    <col min="11777" max="11777" width="3.42578125" style="23" bestFit="1" customWidth="1"/>
    <col min="11778" max="11778" width="70.42578125" style="23" customWidth="1"/>
    <col min="11779" max="11779" width="32.42578125" style="23" customWidth="1"/>
    <col min="11780" max="11780" width="12.85546875" style="23" customWidth="1"/>
    <col min="11781" max="11786" width="11" style="23" bestFit="1" customWidth="1"/>
    <col min="11787" max="12032" width="10.85546875" style="23"/>
    <col min="12033" max="12033" width="3.42578125" style="23" bestFit="1" customWidth="1"/>
    <col min="12034" max="12034" width="70.42578125" style="23" customWidth="1"/>
    <col min="12035" max="12035" width="32.42578125" style="23" customWidth="1"/>
    <col min="12036" max="12036" width="12.85546875" style="23" customWidth="1"/>
    <col min="12037" max="12042" width="11" style="23" bestFit="1" customWidth="1"/>
    <col min="12043" max="12288" width="10.85546875" style="23"/>
    <col min="12289" max="12289" width="3.42578125" style="23" bestFit="1" customWidth="1"/>
    <col min="12290" max="12290" width="70.42578125" style="23" customWidth="1"/>
    <col min="12291" max="12291" width="32.42578125" style="23" customWidth="1"/>
    <col min="12292" max="12292" width="12.85546875" style="23" customWidth="1"/>
    <col min="12293" max="12298" width="11" style="23" bestFit="1" customWidth="1"/>
    <col min="12299" max="12544" width="10.85546875" style="23"/>
    <col min="12545" max="12545" width="3.42578125" style="23" bestFit="1" customWidth="1"/>
    <col min="12546" max="12546" width="70.42578125" style="23" customWidth="1"/>
    <col min="12547" max="12547" width="32.42578125" style="23" customWidth="1"/>
    <col min="12548" max="12548" width="12.85546875" style="23" customWidth="1"/>
    <col min="12549" max="12554" width="11" style="23" bestFit="1" customWidth="1"/>
    <col min="12555" max="12800" width="10.85546875" style="23"/>
    <col min="12801" max="12801" width="3.42578125" style="23" bestFit="1" customWidth="1"/>
    <col min="12802" max="12802" width="70.42578125" style="23" customWidth="1"/>
    <col min="12803" max="12803" width="32.42578125" style="23" customWidth="1"/>
    <col min="12804" max="12804" width="12.85546875" style="23" customWidth="1"/>
    <col min="12805" max="12810" width="11" style="23" bestFit="1" customWidth="1"/>
    <col min="12811" max="13056" width="10.85546875" style="23"/>
    <col min="13057" max="13057" width="3.42578125" style="23" bestFit="1" customWidth="1"/>
    <col min="13058" max="13058" width="70.42578125" style="23" customWidth="1"/>
    <col min="13059" max="13059" width="32.42578125" style="23" customWidth="1"/>
    <col min="13060" max="13060" width="12.85546875" style="23" customWidth="1"/>
    <col min="13061" max="13066" width="11" style="23" bestFit="1" customWidth="1"/>
    <col min="13067" max="13312" width="10.85546875" style="23"/>
    <col min="13313" max="13313" width="3.42578125" style="23" bestFit="1" customWidth="1"/>
    <col min="13314" max="13314" width="70.42578125" style="23" customWidth="1"/>
    <col min="13315" max="13315" width="32.42578125" style="23" customWidth="1"/>
    <col min="13316" max="13316" width="12.85546875" style="23" customWidth="1"/>
    <col min="13317" max="13322" width="11" style="23" bestFit="1" customWidth="1"/>
    <col min="13323" max="13568" width="10.85546875" style="23"/>
    <col min="13569" max="13569" width="3.42578125" style="23" bestFit="1" customWidth="1"/>
    <col min="13570" max="13570" width="70.42578125" style="23" customWidth="1"/>
    <col min="13571" max="13571" width="32.42578125" style="23" customWidth="1"/>
    <col min="13572" max="13572" width="12.85546875" style="23" customWidth="1"/>
    <col min="13573" max="13578" width="11" style="23" bestFit="1" customWidth="1"/>
    <col min="13579" max="13824" width="10.85546875" style="23"/>
    <col min="13825" max="13825" width="3.42578125" style="23" bestFit="1" customWidth="1"/>
    <col min="13826" max="13826" width="70.42578125" style="23" customWidth="1"/>
    <col min="13827" max="13827" width="32.42578125" style="23" customWidth="1"/>
    <col min="13828" max="13828" width="12.85546875" style="23" customWidth="1"/>
    <col min="13829" max="13834" width="11" style="23" bestFit="1" customWidth="1"/>
    <col min="13835" max="14080" width="10.85546875" style="23"/>
    <col min="14081" max="14081" width="3.42578125" style="23" bestFit="1" customWidth="1"/>
    <col min="14082" max="14082" width="70.42578125" style="23" customWidth="1"/>
    <col min="14083" max="14083" width="32.42578125" style="23" customWidth="1"/>
    <col min="14084" max="14084" width="12.85546875" style="23" customWidth="1"/>
    <col min="14085" max="14090" width="11" style="23" bestFit="1" customWidth="1"/>
    <col min="14091" max="14336" width="10.85546875" style="23"/>
    <col min="14337" max="14337" width="3.42578125" style="23" bestFit="1" customWidth="1"/>
    <col min="14338" max="14338" width="70.42578125" style="23" customWidth="1"/>
    <col min="14339" max="14339" width="32.42578125" style="23" customWidth="1"/>
    <col min="14340" max="14340" width="12.85546875" style="23" customWidth="1"/>
    <col min="14341" max="14346" width="11" style="23" bestFit="1" customWidth="1"/>
    <col min="14347" max="14592" width="10.85546875" style="23"/>
    <col min="14593" max="14593" width="3.42578125" style="23" bestFit="1" customWidth="1"/>
    <col min="14594" max="14594" width="70.42578125" style="23" customWidth="1"/>
    <col min="14595" max="14595" width="32.42578125" style="23" customWidth="1"/>
    <col min="14596" max="14596" width="12.85546875" style="23" customWidth="1"/>
    <col min="14597" max="14602" width="11" style="23" bestFit="1" customWidth="1"/>
    <col min="14603" max="14848" width="10.85546875" style="23"/>
    <col min="14849" max="14849" width="3.42578125" style="23" bestFit="1" customWidth="1"/>
    <col min="14850" max="14850" width="70.42578125" style="23" customWidth="1"/>
    <col min="14851" max="14851" width="32.42578125" style="23" customWidth="1"/>
    <col min="14852" max="14852" width="12.85546875" style="23" customWidth="1"/>
    <col min="14853" max="14858" width="11" style="23" bestFit="1" customWidth="1"/>
    <col min="14859" max="15104" width="10.85546875" style="23"/>
    <col min="15105" max="15105" width="3.42578125" style="23" bestFit="1" customWidth="1"/>
    <col min="15106" max="15106" width="70.42578125" style="23" customWidth="1"/>
    <col min="15107" max="15107" width="32.42578125" style="23" customWidth="1"/>
    <col min="15108" max="15108" width="12.85546875" style="23" customWidth="1"/>
    <col min="15109" max="15114" width="11" style="23" bestFit="1" customWidth="1"/>
    <col min="15115" max="15360" width="10.85546875" style="23"/>
    <col min="15361" max="15361" width="3.42578125" style="23" bestFit="1" customWidth="1"/>
    <col min="15362" max="15362" width="70.42578125" style="23" customWidth="1"/>
    <col min="15363" max="15363" width="32.42578125" style="23" customWidth="1"/>
    <col min="15364" max="15364" width="12.85546875" style="23" customWidth="1"/>
    <col min="15365" max="15370" width="11" style="23" bestFit="1" customWidth="1"/>
    <col min="15371" max="15616" width="10.85546875" style="23"/>
    <col min="15617" max="15617" width="3.42578125" style="23" bestFit="1" customWidth="1"/>
    <col min="15618" max="15618" width="70.42578125" style="23" customWidth="1"/>
    <col min="15619" max="15619" width="32.42578125" style="23" customWidth="1"/>
    <col min="15620" max="15620" width="12.85546875" style="23" customWidth="1"/>
    <col min="15621" max="15626" width="11" style="23" bestFit="1" customWidth="1"/>
    <col min="15627" max="15872" width="10.85546875" style="23"/>
    <col min="15873" max="15873" width="3.42578125" style="23" bestFit="1" customWidth="1"/>
    <col min="15874" max="15874" width="70.42578125" style="23" customWidth="1"/>
    <col min="15875" max="15875" width="32.42578125" style="23" customWidth="1"/>
    <col min="15876" max="15876" width="12.85546875" style="23" customWidth="1"/>
    <col min="15877" max="15882" width="11" style="23" bestFit="1" customWidth="1"/>
    <col min="15883" max="16128" width="10.85546875" style="23"/>
    <col min="16129" max="16129" width="3.42578125" style="23" bestFit="1" customWidth="1"/>
    <col min="16130" max="16130" width="70.42578125" style="23" customWidth="1"/>
    <col min="16131" max="16131" width="32.42578125" style="23" customWidth="1"/>
    <col min="16132" max="16132" width="12.85546875" style="23" customWidth="1"/>
    <col min="16133" max="16138" width="11" style="23" bestFit="1" customWidth="1"/>
    <col min="16139" max="16384" width="10.85546875" style="23"/>
  </cols>
  <sheetData>
    <row r="1" spans="1:11" s="21" customFormat="1" ht="24" customHeight="1" x14ac:dyDescent="0.3">
      <c r="A1" s="17" t="s">
        <v>82</v>
      </c>
      <c r="B1" s="17" t="s">
        <v>83</v>
      </c>
      <c r="C1" s="18" t="s">
        <v>84</v>
      </c>
      <c r="D1" s="18" t="s">
        <v>85</v>
      </c>
      <c r="E1" s="19">
        <v>2010</v>
      </c>
      <c r="F1" s="19">
        <v>2011</v>
      </c>
      <c r="G1" s="19">
        <v>2012</v>
      </c>
      <c r="H1" s="19">
        <v>2013</v>
      </c>
      <c r="I1" s="19">
        <v>2014</v>
      </c>
      <c r="J1" s="20">
        <v>2015</v>
      </c>
      <c r="K1" s="19"/>
    </row>
    <row r="2" spans="1:11" ht="24" customHeight="1" x14ac:dyDescent="0.25">
      <c r="A2" s="22">
        <v>1</v>
      </c>
      <c r="B2" s="23" t="s">
        <v>86</v>
      </c>
      <c r="C2" s="24" t="s">
        <v>31</v>
      </c>
      <c r="E2" s="25" t="s">
        <v>87</v>
      </c>
      <c r="F2" s="25" t="s">
        <v>87</v>
      </c>
      <c r="G2" s="25" t="s">
        <v>87</v>
      </c>
      <c r="H2" s="25" t="s">
        <v>87</v>
      </c>
      <c r="I2" s="25" t="s">
        <v>87</v>
      </c>
      <c r="J2" s="26" t="s">
        <v>88</v>
      </c>
      <c r="K2" s="25"/>
    </row>
    <row r="3" spans="1:11" ht="24" customHeight="1" x14ac:dyDescent="0.25">
      <c r="A3" s="22">
        <v>2</v>
      </c>
      <c r="B3" s="23" t="s">
        <v>89</v>
      </c>
      <c r="C3" s="24" t="s">
        <v>18</v>
      </c>
      <c r="D3" s="23" t="s">
        <v>90</v>
      </c>
      <c r="E3" s="25" t="s">
        <v>87</v>
      </c>
      <c r="F3" s="25" t="s">
        <v>87</v>
      </c>
      <c r="G3" s="25" t="s">
        <v>87</v>
      </c>
      <c r="H3" s="25" t="s">
        <v>87</v>
      </c>
      <c r="I3" s="25" t="s">
        <v>87</v>
      </c>
      <c r="J3" s="26" t="s">
        <v>91</v>
      </c>
      <c r="K3" s="25"/>
    </row>
    <row r="4" spans="1:11" ht="24" customHeight="1" x14ac:dyDescent="0.2">
      <c r="A4" s="22">
        <v>3</v>
      </c>
      <c r="B4" s="23" t="s">
        <v>92</v>
      </c>
      <c r="C4" s="23" t="s">
        <v>59</v>
      </c>
      <c r="D4" s="23" t="s">
        <v>59</v>
      </c>
      <c r="E4" s="25" t="s">
        <v>87</v>
      </c>
      <c r="F4" s="25" t="s">
        <v>87</v>
      </c>
      <c r="G4" s="25" t="s">
        <v>87</v>
      </c>
      <c r="H4" s="25" t="s">
        <v>87</v>
      </c>
      <c r="I4" s="25" t="s">
        <v>87</v>
      </c>
      <c r="J4" s="26" t="str">
        <f>VLOOKUP(C4,'[1]cptes banque'!C4:J102,8,)</f>
        <v>oui</v>
      </c>
      <c r="K4" s="25"/>
    </row>
    <row r="5" spans="1:11" ht="24" customHeight="1" x14ac:dyDescent="0.25">
      <c r="A5" s="22">
        <v>4</v>
      </c>
      <c r="B5" s="23" t="s">
        <v>93</v>
      </c>
      <c r="C5" s="24" t="s">
        <v>54</v>
      </c>
      <c r="D5" s="23" t="s">
        <v>94</v>
      </c>
      <c r="E5" s="25" t="s">
        <v>87</v>
      </c>
      <c r="F5" s="25" t="s">
        <v>87</v>
      </c>
      <c r="G5" s="25" t="s">
        <v>87</v>
      </c>
      <c r="H5" s="25" t="s">
        <v>87</v>
      </c>
      <c r="I5" s="25" t="s">
        <v>87</v>
      </c>
      <c r="J5" s="26" t="str">
        <f>VLOOKUP(C5,'[1]cptes banque'!C5:J103,8,)</f>
        <v>oui</v>
      </c>
      <c r="K5" s="25"/>
    </row>
    <row r="6" spans="1:11" ht="24" customHeight="1" x14ac:dyDescent="0.25">
      <c r="A6" s="22">
        <v>5</v>
      </c>
      <c r="B6" s="23" t="s">
        <v>95</v>
      </c>
      <c r="C6" s="24" t="s">
        <v>62</v>
      </c>
      <c r="D6" s="23" t="s">
        <v>96</v>
      </c>
      <c r="E6" s="25" t="s">
        <v>87</v>
      </c>
      <c r="F6" s="25" t="s">
        <v>87</v>
      </c>
      <c r="G6" s="25" t="s">
        <v>87</v>
      </c>
      <c r="H6" s="25" t="s">
        <v>87</v>
      </c>
      <c r="I6" s="25" t="s">
        <v>87</v>
      </c>
      <c r="J6" s="26" t="str">
        <f>VLOOKUP(C6,'[1]cptes banque'!C6:J104,8,)</f>
        <v>oui</v>
      </c>
      <c r="K6" s="25"/>
    </row>
    <row r="7" spans="1:11" s="29" customFormat="1" ht="24" customHeight="1" x14ac:dyDescent="0.2">
      <c r="A7" s="27">
        <v>6</v>
      </c>
      <c r="B7" s="28" t="s">
        <v>97</v>
      </c>
      <c r="C7" s="28"/>
      <c r="D7" s="28" t="s">
        <v>98</v>
      </c>
      <c r="E7" s="25" t="s">
        <v>99</v>
      </c>
      <c r="F7" s="25" t="s">
        <v>99</v>
      </c>
      <c r="G7" s="25" t="s">
        <v>99</v>
      </c>
      <c r="H7" s="25" t="s">
        <v>99</v>
      </c>
      <c r="I7" s="25"/>
      <c r="J7" s="26" t="e">
        <f>VLOOKUP(C7,'[1]cptes banque'!C7:J105,8,)</f>
        <v>#N/A</v>
      </c>
      <c r="K7" s="25"/>
    </row>
    <row r="8" spans="1:11" ht="24" customHeight="1" x14ac:dyDescent="0.25">
      <c r="A8" s="22">
        <v>7</v>
      </c>
      <c r="B8" s="23" t="s">
        <v>76</v>
      </c>
      <c r="C8" s="24" t="s">
        <v>76</v>
      </c>
      <c r="E8" s="25" t="s">
        <v>87</v>
      </c>
      <c r="F8" s="25" t="s">
        <v>87</v>
      </c>
      <c r="G8" s="25" t="s">
        <v>99</v>
      </c>
      <c r="H8" s="25" t="s">
        <v>87</v>
      </c>
      <c r="I8" s="25" t="s">
        <v>87</v>
      </c>
      <c r="J8" s="26" t="str">
        <f>VLOOKUP(C8,'[1]cptes banque'!C8:J106,8,)</f>
        <v xml:space="preserve"> </v>
      </c>
      <c r="K8" s="25"/>
    </row>
    <row r="9" spans="1:11" s="31" customFormat="1" ht="24" customHeight="1" x14ac:dyDescent="0.25">
      <c r="A9" s="22">
        <v>8</v>
      </c>
      <c r="B9" s="23" t="s">
        <v>100</v>
      </c>
      <c r="C9" s="24" t="s">
        <v>51</v>
      </c>
      <c r="D9" s="23" t="s">
        <v>51</v>
      </c>
      <c r="E9" s="25" t="s">
        <v>87</v>
      </c>
      <c r="F9" s="25" t="s">
        <v>87</v>
      </c>
      <c r="G9" s="25" t="s">
        <v>87</v>
      </c>
      <c r="H9" s="25" t="s">
        <v>87</v>
      </c>
      <c r="I9" s="25" t="s">
        <v>87</v>
      </c>
      <c r="J9" s="26" t="str">
        <f>VLOOKUP(C9,'[1]cptes banque'!C9:J107,8,)</f>
        <v>oui</v>
      </c>
      <c r="K9" s="30"/>
    </row>
    <row r="10" spans="1:11" s="29" customFormat="1" ht="24" customHeight="1" x14ac:dyDescent="0.2">
      <c r="A10" s="27">
        <v>9</v>
      </c>
      <c r="B10" s="28" t="s">
        <v>101</v>
      </c>
      <c r="C10" s="28"/>
      <c r="D10" s="28" t="s">
        <v>102</v>
      </c>
      <c r="E10" s="25" t="s">
        <v>87</v>
      </c>
      <c r="F10" s="25" t="s">
        <v>87</v>
      </c>
      <c r="G10" s="25" t="s">
        <v>87</v>
      </c>
      <c r="H10" s="25" t="s">
        <v>103</v>
      </c>
      <c r="I10" s="25"/>
      <c r="J10" s="26" t="e">
        <f>VLOOKUP(C10,'[1]cptes banque'!C10:J108,8,)</f>
        <v>#N/A</v>
      </c>
      <c r="K10" s="25"/>
    </row>
    <row r="11" spans="1:11" ht="24" customHeight="1" x14ac:dyDescent="0.25">
      <c r="A11" s="22">
        <v>10</v>
      </c>
      <c r="B11" s="23" t="s">
        <v>104</v>
      </c>
      <c r="C11" s="24" t="s">
        <v>34</v>
      </c>
      <c r="D11" s="23" t="s">
        <v>105</v>
      </c>
      <c r="E11" s="25" t="s">
        <v>87</v>
      </c>
      <c r="F11" s="25" t="s">
        <v>87</v>
      </c>
      <c r="G11" s="25" t="s">
        <v>87</v>
      </c>
      <c r="H11" s="25" t="s">
        <v>87</v>
      </c>
      <c r="I11" s="25" t="s">
        <v>87</v>
      </c>
      <c r="J11" s="26" t="str">
        <f>VLOOKUP(C11,'[1]cptes banque'!C11:J109,8,)</f>
        <v>oui</v>
      </c>
      <c r="K11" s="25"/>
    </row>
    <row r="12" spans="1:11" ht="24" customHeight="1" x14ac:dyDescent="0.25">
      <c r="A12" s="22">
        <v>11</v>
      </c>
      <c r="B12" s="23" t="s">
        <v>106</v>
      </c>
      <c r="C12" s="24" t="s">
        <v>28</v>
      </c>
      <c r="D12" s="23" t="s">
        <v>107</v>
      </c>
      <c r="E12" s="25" t="s">
        <v>99</v>
      </c>
      <c r="F12" s="25" t="s">
        <v>99</v>
      </c>
      <c r="G12" s="25" t="s">
        <v>99</v>
      </c>
      <c r="H12" s="25" t="s">
        <v>87</v>
      </c>
      <c r="I12" s="25"/>
      <c r="J12" s="26" t="str">
        <f>VLOOKUP(C12,'[1]cptes banque'!C12:J110,8,)</f>
        <v>oui</v>
      </c>
      <c r="K12" s="25"/>
    </row>
    <row r="13" spans="1:11" ht="24" customHeight="1" x14ac:dyDescent="0.2">
      <c r="A13" s="22">
        <v>12</v>
      </c>
      <c r="B13" s="23" t="s">
        <v>108</v>
      </c>
      <c r="D13" s="23" t="s">
        <v>109</v>
      </c>
      <c r="E13" s="25" t="s">
        <v>87</v>
      </c>
      <c r="F13" s="25" t="s">
        <v>99</v>
      </c>
      <c r="G13" s="25" t="s">
        <v>87</v>
      </c>
      <c r="H13" s="25" t="s">
        <v>87</v>
      </c>
      <c r="I13" s="25" t="s">
        <v>87</v>
      </c>
      <c r="J13" s="26" t="e">
        <f>VLOOKUP(C13,'[1]cptes banque'!C13:J111,8,)</f>
        <v>#N/A</v>
      </c>
      <c r="K13" s="25"/>
    </row>
    <row r="14" spans="1:11" ht="24" customHeight="1" x14ac:dyDescent="0.25">
      <c r="A14" s="22">
        <v>13</v>
      </c>
      <c r="B14" s="23" t="s">
        <v>110</v>
      </c>
      <c r="C14" s="24" t="s">
        <v>66</v>
      </c>
      <c r="E14" s="25" t="s">
        <v>99</v>
      </c>
      <c r="F14" s="25" t="s">
        <v>99</v>
      </c>
      <c r="G14" s="25" t="s">
        <v>99</v>
      </c>
      <c r="H14" s="25"/>
      <c r="I14" s="25"/>
      <c r="J14" s="26" t="str">
        <f>VLOOKUP(C14,'[1]cptes banque'!C14:J112,8,)</f>
        <v>oui</v>
      </c>
      <c r="K14" s="25"/>
    </row>
    <row r="15" spans="1:11" s="31" customFormat="1" ht="24" customHeight="1" x14ac:dyDescent="0.25">
      <c r="A15" s="22">
        <v>14</v>
      </c>
      <c r="B15" s="23" t="s">
        <v>111</v>
      </c>
      <c r="C15" s="24" t="s">
        <v>73</v>
      </c>
      <c r="D15" s="23"/>
      <c r="E15" s="25" t="s">
        <v>99</v>
      </c>
      <c r="F15" s="25" t="s">
        <v>87</v>
      </c>
      <c r="G15" s="25" t="s">
        <v>87</v>
      </c>
      <c r="H15" s="25" t="s">
        <v>87</v>
      </c>
      <c r="I15" s="30"/>
      <c r="J15" s="26" t="str">
        <f>VLOOKUP(C15,'[1]cptes banque'!C15:J113,8,)</f>
        <v>oui</v>
      </c>
      <c r="K15" s="30"/>
    </row>
    <row r="16" spans="1:11" ht="24" customHeight="1" x14ac:dyDescent="0.25">
      <c r="A16" s="22">
        <v>15</v>
      </c>
      <c r="B16" s="23" t="s">
        <v>112</v>
      </c>
      <c r="C16" s="24" t="s">
        <v>10</v>
      </c>
      <c r="D16" s="23" t="s">
        <v>113</v>
      </c>
      <c r="E16" s="25" t="s">
        <v>87</v>
      </c>
      <c r="F16" s="25" t="s">
        <v>87</v>
      </c>
      <c r="G16" s="25" t="s">
        <v>87</v>
      </c>
      <c r="H16" s="25" t="s">
        <v>87</v>
      </c>
      <c r="I16" s="25" t="s">
        <v>87</v>
      </c>
      <c r="J16" s="26" t="e">
        <f>VLOOKUP(C16,'[1]cptes banque'!C16:J114,8,)</f>
        <v>#N/A</v>
      </c>
      <c r="K16" s="25"/>
    </row>
    <row r="17" spans="1:11" ht="24" customHeight="1" x14ac:dyDescent="0.25">
      <c r="A17" s="22">
        <v>16</v>
      </c>
      <c r="B17" s="23" t="s">
        <v>114</v>
      </c>
      <c r="C17" s="24" t="s">
        <v>36</v>
      </c>
      <c r="E17" s="25" t="s">
        <v>87</v>
      </c>
      <c r="F17" s="25" t="s">
        <v>87</v>
      </c>
      <c r="G17" s="25" t="s">
        <v>99</v>
      </c>
      <c r="H17" s="25" t="s">
        <v>99</v>
      </c>
      <c r="I17" s="25"/>
      <c r="J17" s="26" t="str">
        <f>VLOOKUP(C17,'[1]cptes banque'!C17:J115,8,)</f>
        <v>oui</v>
      </c>
      <c r="K17" s="25"/>
    </row>
    <row r="18" spans="1:11" s="31" customFormat="1" ht="24" customHeight="1" x14ac:dyDescent="0.2">
      <c r="A18" s="22">
        <v>17</v>
      </c>
      <c r="B18" s="23" t="s">
        <v>115</v>
      </c>
      <c r="C18" s="23"/>
      <c r="D18" s="23"/>
      <c r="E18" s="25" t="s">
        <v>99</v>
      </c>
      <c r="F18" s="25" t="s">
        <v>87</v>
      </c>
      <c r="G18" s="25" t="s">
        <v>87</v>
      </c>
      <c r="H18" s="25" t="s">
        <v>87</v>
      </c>
      <c r="I18" s="25" t="s">
        <v>87</v>
      </c>
      <c r="J18" s="26" t="e">
        <f>VLOOKUP(C18,'[1]cptes banque'!C18:J116,8,)</f>
        <v>#N/A</v>
      </c>
      <c r="K18" s="30"/>
    </row>
    <row r="19" spans="1:11" s="31" customFormat="1" ht="24" customHeight="1" x14ac:dyDescent="0.2">
      <c r="A19" s="22">
        <v>18</v>
      </c>
      <c r="B19" s="23" t="s">
        <v>116</v>
      </c>
      <c r="C19" s="23"/>
      <c r="D19" s="23"/>
      <c r="E19" s="25" t="s">
        <v>87</v>
      </c>
      <c r="F19" s="25" t="s">
        <v>87</v>
      </c>
      <c r="G19" s="25" t="s">
        <v>99</v>
      </c>
      <c r="H19" s="25" t="s">
        <v>87</v>
      </c>
      <c r="I19" s="25" t="s">
        <v>87</v>
      </c>
      <c r="J19" s="26" t="e">
        <f>VLOOKUP(C19,'[1]cptes banque'!C19:J117,8,)</f>
        <v>#N/A</v>
      </c>
      <c r="K19" s="30"/>
    </row>
    <row r="20" spans="1:11" s="33" customFormat="1" ht="24" customHeight="1" x14ac:dyDescent="0.2">
      <c r="A20" s="32">
        <v>19</v>
      </c>
      <c r="B20" s="33" t="s">
        <v>117</v>
      </c>
      <c r="E20" s="25" t="s">
        <v>87</v>
      </c>
      <c r="F20" s="25" t="s">
        <v>87</v>
      </c>
      <c r="G20" s="25" t="s">
        <v>87</v>
      </c>
      <c r="H20" s="25" t="s">
        <v>87</v>
      </c>
      <c r="I20" s="25" t="s">
        <v>87</v>
      </c>
      <c r="J20" s="26" t="e">
        <f>VLOOKUP(C20,'[1]cptes banque'!C20:J118,8,)</f>
        <v>#N/A</v>
      </c>
      <c r="K20" s="25"/>
    </row>
    <row r="21" spans="1:11" s="29" customFormat="1" ht="24" customHeight="1" x14ac:dyDescent="0.2">
      <c r="A21" s="27">
        <v>20</v>
      </c>
      <c r="B21" s="28" t="s">
        <v>118</v>
      </c>
      <c r="C21" s="28"/>
      <c r="D21" s="28"/>
      <c r="E21" s="25" t="s">
        <v>99</v>
      </c>
      <c r="F21" s="25" t="s">
        <v>99</v>
      </c>
      <c r="G21" s="25" t="s">
        <v>99</v>
      </c>
      <c r="H21" s="25" t="s">
        <v>99</v>
      </c>
      <c r="I21" s="25"/>
      <c r="J21" s="26" t="e">
        <f>VLOOKUP(C21,'[1]cptes banque'!C21:J119,8,)</f>
        <v>#N/A</v>
      </c>
      <c r="K21" s="25"/>
    </row>
    <row r="22" spans="1:11" s="34" customFormat="1" ht="24" customHeight="1" x14ac:dyDescent="0.2">
      <c r="A22" s="27">
        <v>21</v>
      </c>
      <c r="B22" s="28" t="s">
        <v>119</v>
      </c>
      <c r="C22" s="28"/>
      <c r="D22" s="28"/>
      <c r="E22" s="25" t="s">
        <v>99</v>
      </c>
      <c r="F22" s="25" t="s">
        <v>99</v>
      </c>
      <c r="G22" s="25" t="s">
        <v>99</v>
      </c>
      <c r="H22" s="25" t="s">
        <v>99</v>
      </c>
      <c r="I22" s="30"/>
      <c r="J22" s="26" t="e">
        <f>VLOOKUP(C22,'[1]cptes banque'!C22:J120,8,)</f>
        <v>#N/A</v>
      </c>
      <c r="K22" s="30"/>
    </row>
    <row r="23" spans="1:11" ht="24" customHeight="1" x14ac:dyDescent="0.25">
      <c r="A23" s="22">
        <v>22</v>
      </c>
      <c r="B23" s="23" t="s">
        <v>120</v>
      </c>
      <c r="C23" s="24" t="s">
        <v>21</v>
      </c>
      <c r="E23" s="25" t="s">
        <v>99</v>
      </c>
      <c r="F23" s="25" t="s">
        <v>99</v>
      </c>
      <c r="G23" s="25" t="s">
        <v>87</v>
      </c>
      <c r="H23" s="25" t="s">
        <v>87</v>
      </c>
      <c r="I23" s="25"/>
      <c r="J23" s="26" t="e">
        <f>VLOOKUP(C23,'[1]cptes banque'!C23:J121,8,)</f>
        <v>#N/A</v>
      </c>
      <c r="K23" s="25"/>
    </row>
    <row r="24" spans="1:11" ht="24" customHeight="1" x14ac:dyDescent="0.25">
      <c r="A24" s="22">
        <v>23</v>
      </c>
      <c r="B24" s="23" t="s">
        <v>121</v>
      </c>
      <c r="C24" s="24" t="s">
        <v>24</v>
      </c>
      <c r="E24" s="25" t="s">
        <v>87</v>
      </c>
      <c r="F24" s="25" t="s">
        <v>87</v>
      </c>
      <c r="G24" s="25" t="s">
        <v>87</v>
      </c>
      <c r="H24" s="25" t="s">
        <v>87</v>
      </c>
      <c r="I24" s="25" t="s">
        <v>87</v>
      </c>
      <c r="J24" s="26" t="e">
        <f>VLOOKUP(C24,'[1]cptes banque'!C24:J122,8,)</f>
        <v>#N/A</v>
      </c>
      <c r="K24" s="25"/>
    </row>
    <row r="25" spans="1:11" ht="24" customHeight="1" x14ac:dyDescent="0.2">
      <c r="A25" s="22">
        <v>24</v>
      </c>
      <c r="B25" s="23" t="s">
        <v>122</v>
      </c>
      <c r="E25" s="25" t="s">
        <v>87</v>
      </c>
      <c r="F25" s="25" t="s">
        <v>99</v>
      </c>
      <c r="G25" s="25" t="s">
        <v>99</v>
      </c>
      <c r="H25" s="25" t="s">
        <v>99</v>
      </c>
      <c r="I25" s="25"/>
      <c r="J25" s="26" t="e">
        <f>VLOOKUP(C25,'[1]cptes banque'!C25:J123,8,)</f>
        <v>#N/A</v>
      </c>
      <c r="K25" s="25"/>
    </row>
    <row r="26" spans="1:11" s="31" customFormat="1" ht="24" customHeight="1" x14ac:dyDescent="0.25">
      <c r="A26" s="22">
        <v>25</v>
      </c>
      <c r="B26" s="23" t="s">
        <v>123</v>
      </c>
      <c r="C26" s="24" t="s">
        <v>77</v>
      </c>
      <c r="D26" s="23"/>
      <c r="E26" s="25" t="s">
        <v>87</v>
      </c>
      <c r="F26" s="25" t="s">
        <v>99</v>
      </c>
      <c r="G26" s="25" t="s">
        <v>99</v>
      </c>
      <c r="H26" s="25" t="s">
        <v>87</v>
      </c>
      <c r="I26" s="30"/>
      <c r="J26" s="26" t="str">
        <f>VLOOKUP(C26,'[1]cptes banque'!C26:J124,8,)</f>
        <v>oui</v>
      </c>
      <c r="K26" s="30"/>
    </row>
    <row r="27" spans="1:11" s="31" customFormat="1" ht="24" customHeight="1" x14ac:dyDescent="0.25">
      <c r="A27" s="22">
        <v>26</v>
      </c>
      <c r="B27" s="23" t="s">
        <v>124</v>
      </c>
      <c r="C27" s="24" t="s">
        <v>75</v>
      </c>
      <c r="D27" s="23"/>
      <c r="E27" s="25" t="s">
        <v>87</v>
      </c>
      <c r="F27" s="25" t="s">
        <v>87</v>
      </c>
      <c r="G27" s="25" t="s">
        <v>87</v>
      </c>
      <c r="H27" s="25" t="s">
        <v>99</v>
      </c>
      <c r="I27" s="30"/>
      <c r="J27" s="26" t="str">
        <f>VLOOKUP(C27,'[1]cptes banque'!C27:J125,8,)</f>
        <v>oui</v>
      </c>
      <c r="K27" s="30"/>
    </row>
    <row r="28" spans="1:11" s="34" customFormat="1" ht="24" customHeight="1" x14ac:dyDescent="0.2">
      <c r="A28" s="27">
        <v>27</v>
      </c>
      <c r="B28" s="28" t="s">
        <v>125</v>
      </c>
      <c r="C28" s="28"/>
      <c r="D28" s="28"/>
      <c r="E28" s="25" t="s">
        <v>99</v>
      </c>
      <c r="F28" s="25" t="s">
        <v>99</v>
      </c>
      <c r="G28" s="25" t="s">
        <v>99</v>
      </c>
      <c r="H28" s="25" t="s">
        <v>99</v>
      </c>
      <c r="I28" s="30"/>
      <c r="J28" s="26" t="e">
        <f>VLOOKUP(C28,'[1]cptes banque'!C28:J126,8,)</f>
        <v>#N/A</v>
      </c>
      <c r="K28" s="30"/>
    </row>
    <row r="29" spans="1:11" ht="24" customHeight="1" x14ac:dyDescent="0.25">
      <c r="A29" s="22">
        <v>28</v>
      </c>
      <c r="B29" s="23" t="s">
        <v>126</v>
      </c>
      <c r="C29" s="24" t="s">
        <v>29</v>
      </c>
      <c r="D29" s="23" t="s">
        <v>127</v>
      </c>
      <c r="E29" s="25" t="s">
        <v>87</v>
      </c>
      <c r="F29" s="25" t="s">
        <v>87</v>
      </c>
      <c r="G29" s="25" t="s">
        <v>87</v>
      </c>
      <c r="H29" s="25" t="s">
        <v>87</v>
      </c>
      <c r="I29" s="25" t="s">
        <v>87</v>
      </c>
      <c r="J29" s="26" t="e">
        <f>VLOOKUP(C29,'[1]cptes banque'!C29:J127,8,)</f>
        <v>#N/A</v>
      </c>
      <c r="K29" s="25"/>
    </row>
    <row r="30" spans="1:11" s="29" customFormat="1" ht="24" customHeight="1" x14ac:dyDescent="0.2">
      <c r="A30" s="27">
        <v>29</v>
      </c>
      <c r="B30" s="28" t="s">
        <v>128</v>
      </c>
      <c r="C30" s="28"/>
      <c r="D30" s="28" t="s">
        <v>129</v>
      </c>
      <c r="E30" s="25" t="s">
        <v>87</v>
      </c>
      <c r="F30" s="25" t="s">
        <v>87</v>
      </c>
      <c r="G30" s="25" t="s">
        <v>99</v>
      </c>
      <c r="H30" s="25" t="s">
        <v>99</v>
      </c>
      <c r="I30" s="25"/>
      <c r="J30" s="26" t="e">
        <f>VLOOKUP(C30,'[1]cptes banque'!C30:J128,8,)</f>
        <v>#N/A</v>
      </c>
      <c r="K30" s="25"/>
    </row>
    <row r="31" spans="1:11" ht="24" customHeight="1" x14ac:dyDescent="0.2">
      <c r="A31" s="22">
        <v>30</v>
      </c>
      <c r="B31" s="23" t="s">
        <v>130</v>
      </c>
      <c r="E31" s="25"/>
      <c r="F31" s="25"/>
      <c r="G31" s="25" t="s">
        <v>87</v>
      </c>
      <c r="H31" s="25"/>
      <c r="I31" s="25"/>
      <c r="J31" s="26" t="e">
        <f>VLOOKUP(C31,'[1]cptes banque'!C31:J129,8,)</f>
        <v>#N/A</v>
      </c>
      <c r="K31" s="25"/>
    </row>
    <row r="32" spans="1:11" ht="24" customHeight="1" x14ac:dyDescent="0.2">
      <c r="A32" s="22">
        <v>31</v>
      </c>
      <c r="B32" s="23" t="s">
        <v>131</v>
      </c>
      <c r="E32" s="25"/>
      <c r="F32" s="25"/>
      <c r="G32" s="25" t="s">
        <v>132</v>
      </c>
      <c r="H32" s="25" t="s">
        <v>99</v>
      </c>
      <c r="I32" s="25" t="s">
        <v>87</v>
      </c>
      <c r="J32" s="26" t="e">
        <f>VLOOKUP(C32,'[1]cptes banque'!C32:J130,8,)</f>
        <v>#N/A</v>
      </c>
      <c r="K32" s="25"/>
    </row>
    <row r="33" spans="1:11" s="29" customFormat="1" ht="24" customHeight="1" x14ac:dyDescent="0.2">
      <c r="A33" s="27">
        <v>32</v>
      </c>
      <c r="B33" s="28" t="s">
        <v>133</v>
      </c>
      <c r="C33" s="28"/>
      <c r="D33" s="28"/>
      <c r="E33" s="25"/>
      <c r="F33" s="25"/>
      <c r="G33" s="25" t="s">
        <v>87</v>
      </c>
      <c r="H33" s="25" t="s">
        <v>99</v>
      </c>
      <c r="I33" s="25"/>
      <c r="J33" s="26" t="e">
        <f>VLOOKUP(C33,'[1]cptes banque'!C33:J131,8,)</f>
        <v>#N/A</v>
      </c>
      <c r="K33" s="25"/>
    </row>
    <row r="34" spans="1:11" ht="24" customHeight="1" x14ac:dyDescent="0.2">
      <c r="A34" s="35">
        <v>33</v>
      </c>
      <c r="B34" s="23" t="s">
        <v>134</v>
      </c>
      <c r="C34" s="36"/>
      <c r="D34" s="23" t="s">
        <v>135</v>
      </c>
      <c r="E34" s="25"/>
      <c r="F34" s="25"/>
      <c r="G34" s="25" t="s">
        <v>87</v>
      </c>
      <c r="H34" s="25" t="s">
        <v>87</v>
      </c>
      <c r="I34" s="25"/>
      <c r="J34" s="26" t="e">
        <f>VLOOKUP(C34,'[1]cptes banque'!C34:J132,8,)</f>
        <v>#N/A</v>
      </c>
      <c r="K34" s="25"/>
    </row>
    <row r="35" spans="1:11" ht="24" customHeight="1" x14ac:dyDescent="0.2"/>
    <row r="36" spans="1:11" ht="24" customHeight="1" x14ac:dyDescent="0.2">
      <c r="B36" s="38" t="s">
        <v>136</v>
      </c>
      <c r="C36" s="38"/>
      <c r="D36" s="38"/>
      <c r="E36" s="39">
        <v>20</v>
      </c>
      <c r="F36" s="39">
        <v>19</v>
      </c>
      <c r="G36" s="39">
        <v>21</v>
      </c>
      <c r="H36" s="39">
        <v>20</v>
      </c>
      <c r="I36" s="39"/>
      <c r="J36" s="40"/>
      <c r="K36" s="41"/>
    </row>
    <row r="37" spans="1:11" ht="24" customHeight="1" x14ac:dyDescent="0.2">
      <c r="B37" s="42" t="s">
        <v>137</v>
      </c>
      <c r="C37" s="42"/>
      <c r="D37" s="42"/>
      <c r="E37" s="43">
        <v>9</v>
      </c>
      <c r="F37" s="43">
        <v>10</v>
      </c>
      <c r="G37" s="43">
        <v>12</v>
      </c>
      <c r="H37" s="43">
        <v>12</v>
      </c>
      <c r="I37" s="43"/>
      <c r="J37" s="44"/>
      <c r="K37" s="41"/>
    </row>
    <row r="38" spans="1:11" ht="24" customHeight="1" x14ac:dyDescent="0.2">
      <c r="B38" s="38" t="s">
        <v>138</v>
      </c>
      <c r="C38" s="38"/>
      <c r="D38" s="45"/>
      <c r="E38" s="46">
        <f>E36/(E36+E37)*100</f>
        <v>68.965517241379317</v>
      </c>
      <c r="F38" s="46">
        <f>F36/(F36+F37)*100</f>
        <v>65.517241379310349</v>
      </c>
      <c r="G38" s="46">
        <f>G36/(G36+G37)*100</f>
        <v>63.636363636363633</v>
      </c>
      <c r="H38" s="46">
        <f>H36/(H36+H37)*100</f>
        <v>62.5</v>
      </c>
      <c r="I38" s="39"/>
      <c r="J38" s="40"/>
      <c r="K38" s="41"/>
    </row>
  </sheetData>
  <conditionalFormatting sqref="E2:K34">
    <cfRule type="containsText" dxfId="9" priority="5" operator="containsText" text="oui">
      <formula>NOT(ISERROR(SEARCH("oui",E2)))</formula>
    </cfRule>
  </conditionalFormatting>
  <conditionalFormatting sqref="E1:K34">
    <cfRule type="containsText" dxfId="7" priority="2" operator="containsText" text="#N/A">
      <formula>NOT(ISERROR(SEARCH("#N/A",E1)))</formula>
    </cfRule>
    <cfRule type="containsText" dxfId="6" priority="4" operator="containsText" text="non">
      <formula>NOT(ISERROR(SEARCH("non",E1)))</formula>
    </cfRule>
  </conditionalFormatting>
  <conditionalFormatting sqref="J13:K34">
    <cfRule type="containsText" dxfId="3" priority="3" operator="containsText" text="#N/A">
      <formula>NOT(ISERROR(SEARCH("#N/A",J13)))</formula>
    </cfRule>
  </conditionalFormatting>
  <conditionalFormatting sqref="J2">
    <cfRule type="containsText" dxfId="1" priority="1" operator="containsText" text="#N/A">
      <formula>NOT(ISERROR(SEARCH("#N/A",J2)))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cptes banque</vt:lpstr>
      <vt:lpstr>Récapitulatif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Richard Dequesne</dc:creator>
  <cp:lastModifiedBy>Richard Dequesne</cp:lastModifiedBy>
  <dcterms:created xsi:type="dcterms:W3CDTF">2015-04-06T09:56:50Z</dcterms:created>
  <dcterms:modified xsi:type="dcterms:W3CDTF">2015-04-06T09:59:54Z</dcterms:modified>
</cp:coreProperties>
</file>