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1.30.200\C02quali\3 LOGISTIQUE\Logistique\"/>
    </mc:Choice>
  </mc:AlternateContent>
  <xr:revisionPtr revIDLastSave="0" documentId="13_ncr:1_{DFAEB095-649C-4AAC-A939-98EC898097B0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REVI VENTE" sheetId="1" r:id="rId1"/>
    <sheet name="STOCK" sheetId="2" r:id="rId2"/>
    <sheet name="MINI 550" sheetId="4" r:id="rId3"/>
    <sheet name="550ml" sheetId="3" r:id="rId4"/>
  </sheets>
  <calcPr calcId="191029"/>
</workbook>
</file>

<file path=xl/calcChain.xml><?xml version="1.0" encoding="utf-8"?>
<calcChain xmlns="http://schemas.openxmlformats.org/spreadsheetml/2006/main">
  <c r="P5" i="3" l="1"/>
  <c r="C4" i="3" l="1"/>
  <c r="H4" i="3" l="1"/>
  <c r="L4" i="3"/>
  <c r="J4" i="3"/>
  <c r="N4" i="3"/>
  <c r="G4" i="3"/>
  <c r="K4" i="3"/>
  <c r="O4" i="3"/>
  <c r="I4" i="3"/>
  <c r="M4" i="3"/>
  <c r="E4" i="3"/>
  <c r="R14" i="3" s="1"/>
  <c r="D4" i="3"/>
  <c r="D5" i="3" s="1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C56" i="3" l="1"/>
  <c r="C54" i="3"/>
  <c r="C44" i="3"/>
  <c r="C46" i="3"/>
  <c r="C48" i="3"/>
  <c r="C50" i="3"/>
  <c r="C52" i="3"/>
  <c r="C36" i="3"/>
  <c r="C38" i="3"/>
  <c r="C40" i="3"/>
  <c r="C42" i="3"/>
  <c r="C34" i="3"/>
  <c r="C32" i="3"/>
  <c r="C30" i="3"/>
  <c r="C28" i="3"/>
  <c r="C26" i="3"/>
  <c r="C24" i="3"/>
  <c r="C22" i="3"/>
  <c r="C20" i="3"/>
  <c r="C18" i="3"/>
  <c r="C16" i="3"/>
  <c r="C14" i="3"/>
  <c r="C12" i="3"/>
  <c r="C10" i="3"/>
  <c r="C8" i="3"/>
  <c r="C6" i="3"/>
  <c r="G10" i="3" l="1"/>
  <c r="K10" i="3"/>
  <c r="O10" i="3"/>
  <c r="I10" i="3"/>
  <c r="M10" i="3"/>
  <c r="D10" i="3"/>
  <c r="L10" i="3"/>
  <c r="F10" i="3"/>
  <c r="N10" i="3"/>
  <c r="H10" i="3"/>
  <c r="E10" i="3"/>
  <c r="J10" i="3"/>
  <c r="I34" i="3"/>
  <c r="M34" i="3"/>
  <c r="D34" i="3"/>
  <c r="G34" i="3"/>
  <c r="K34" i="3"/>
  <c r="O34" i="3"/>
  <c r="F34" i="3"/>
  <c r="N34" i="3"/>
  <c r="H34" i="3"/>
  <c r="E34" i="3"/>
  <c r="J34" i="3"/>
  <c r="L34" i="3"/>
  <c r="I20" i="3"/>
  <c r="M20" i="3"/>
  <c r="D20" i="3"/>
  <c r="G20" i="3"/>
  <c r="K20" i="3"/>
  <c r="O20" i="3"/>
  <c r="J20" i="3"/>
  <c r="L20" i="3"/>
  <c r="F20" i="3"/>
  <c r="N20" i="3"/>
  <c r="H20" i="3"/>
  <c r="E20" i="3"/>
  <c r="I28" i="3"/>
  <c r="M28" i="3"/>
  <c r="D28" i="3"/>
  <c r="G28" i="3"/>
  <c r="K28" i="3"/>
  <c r="O28" i="3"/>
  <c r="J28" i="3"/>
  <c r="L28" i="3"/>
  <c r="F28" i="3"/>
  <c r="N28" i="3"/>
  <c r="H28" i="3"/>
  <c r="E28" i="3"/>
  <c r="F42" i="3"/>
  <c r="J42" i="3"/>
  <c r="N42" i="3"/>
  <c r="H42" i="3"/>
  <c r="L42" i="3"/>
  <c r="E42" i="3"/>
  <c r="G42" i="3"/>
  <c r="O42" i="3"/>
  <c r="I42" i="3"/>
  <c r="D42" i="3"/>
  <c r="K42" i="3"/>
  <c r="M42" i="3"/>
  <c r="F52" i="3"/>
  <c r="J52" i="3"/>
  <c r="N52" i="3"/>
  <c r="G52" i="3"/>
  <c r="K52" i="3"/>
  <c r="O52" i="3"/>
  <c r="H52" i="3"/>
  <c r="L52" i="3"/>
  <c r="E52" i="3"/>
  <c r="M52" i="3"/>
  <c r="D52" i="3"/>
  <c r="I52" i="3"/>
  <c r="F44" i="3"/>
  <c r="J44" i="3"/>
  <c r="N44" i="3"/>
  <c r="H44" i="3"/>
  <c r="L44" i="3"/>
  <c r="E44" i="3"/>
  <c r="K44" i="3"/>
  <c r="M44" i="3"/>
  <c r="G44" i="3"/>
  <c r="O44" i="3"/>
  <c r="I44" i="3"/>
  <c r="D44" i="3"/>
  <c r="I26" i="3"/>
  <c r="M26" i="3"/>
  <c r="D26" i="3"/>
  <c r="G26" i="3"/>
  <c r="K26" i="3"/>
  <c r="O26" i="3"/>
  <c r="F26" i="3"/>
  <c r="N26" i="3"/>
  <c r="H26" i="3"/>
  <c r="E26" i="3"/>
  <c r="J26" i="3"/>
  <c r="L26" i="3"/>
  <c r="I18" i="3"/>
  <c r="M18" i="3"/>
  <c r="E18" i="3"/>
  <c r="G18" i="3"/>
  <c r="K18" i="3"/>
  <c r="O18" i="3"/>
  <c r="F18" i="3"/>
  <c r="N18" i="3"/>
  <c r="H18" i="3"/>
  <c r="P18" i="3"/>
  <c r="J18" i="3"/>
  <c r="D18" i="3"/>
  <c r="L18" i="3"/>
  <c r="F36" i="3"/>
  <c r="J36" i="3"/>
  <c r="N36" i="3"/>
  <c r="D36" i="3"/>
  <c r="H36" i="3"/>
  <c r="L36" i="3"/>
  <c r="P36" i="3"/>
  <c r="K36" i="3"/>
  <c r="M36" i="3"/>
  <c r="G36" i="3"/>
  <c r="O36" i="3"/>
  <c r="I36" i="3"/>
  <c r="E36" i="3"/>
  <c r="F46" i="3"/>
  <c r="J46" i="3"/>
  <c r="N46" i="3"/>
  <c r="H46" i="3"/>
  <c r="L46" i="3"/>
  <c r="E46" i="3"/>
  <c r="G46" i="3"/>
  <c r="O46" i="3"/>
  <c r="I46" i="3"/>
  <c r="D46" i="3"/>
  <c r="K46" i="3"/>
  <c r="M46" i="3"/>
  <c r="H12" i="3"/>
  <c r="L12" i="3"/>
  <c r="P12" i="3"/>
  <c r="F12" i="3"/>
  <c r="J12" i="3"/>
  <c r="N12" i="3"/>
  <c r="D12" i="3"/>
  <c r="I12" i="3"/>
  <c r="E12" i="3"/>
  <c r="K12" i="3"/>
  <c r="M12" i="3"/>
  <c r="G12" i="3"/>
  <c r="O12" i="3"/>
  <c r="G6" i="3"/>
  <c r="K6" i="3"/>
  <c r="O6" i="3"/>
  <c r="I6" i="3"/>
  <c r="M6" i="3"/>
  <c r="E6" i="3"/>
  <c r="L6" i="3"/>
  <c r="N6" i="3"/>
  <c r="H6" i="3"/>
  <c r="F6" i="3"/>
  <c r="J6" i="3"/>
  <c r="D6" i="3"/>
  <c r="H14" i="3"/>
  <c r="L14" i="3"/>
  <c r="E14" i="3"/>
  <c r="F14" i="3"/>
  <c r="J14" i="3"/>
  <c r="N14" i="3"/>
  <c r="M14" i="3"/>
  <c r="G14" i="3"/>
  <c r="O14" i="3"/>
  <c r="I14" i="3"/>
  <c r="D14" i="3"/>
  <c r="K14" i="3"/>
  <c r="I22" i="3"/>
  <c r="M22" i="3"/>
  <c r="D22" i="3"/>
  <c r="G22" i="3"/>
  <c r="K22" i="3"/>
  <c r="O22" i="3"/>
  <c r="F22" i="3"/>
  <c r="N22" i="3"/>
  <c r="H22" i="3"/>
  <c r="E22" i="3"/>
  <c r="J22" i="3"/>
  <c r="L22" i="3"/>
  <c r="I30" i="3"/>
  <c r="M30" i="3"/>
  <c r="D30" i="3"/>
  <c r="G30" i="3"/>
  <c r="K30" i="3"/>
  <c r="O30" i="3"/>
  <c r="F30" i="3"/>
  <c r="N30" i="3"/>
  <c r="H30" i="3"/>
  <c r="E30" i="3"/>
  <c r="J30" i="3"/>
  <c r="L30" i="3"/>
  <c r="F40" i="3"/>
  <c r="J40" i="3"/>
  <c r="N40" i="3"/>
  <c r="H40" i="3"/>
  <c r="L40" i="3"/>
  <c r="E40" i="3"/>
  <c r="K40" i="3"/>
  <c r="M40" i="3"/>
  <c r="G40" i="3"/>
  <c r="O40" i="3"/>
  <c r="I40" i="3"/>
  <c r="D40" i="3"/>
  <c r="F50" i="3"/>
  <c r="J50" i="3"/>
  <c r="N50" i="3"/>
  <c r="G50" i="3"/>
  <c r="K50" i="3"/>
  <c r="H50" i="3"/>
  <c r="L50" i="3"/>
  <c r="E50" i="3"/>
  <c r="O50" i="3"/>
  <c r="D50" i="3"/>
  <c r="I50" i="3"/>
  <c r="M50" i="3"/>
  <c r="D54" i="3"/>
  <c r="I54" i="3"/>
  <c r="M54" i="3"/>
  <c r="F54" i="3"/>
  <c r="J54" i="3"/>
  <c r="N54" i="3"/>
  <c r="G54" i="3"/>
  <c r="K54" i="3"/>
  <c r="O54" i="3"/>
  <c r="H54" i="3"/>
  <c r="L54" i="3"/>
  <c r="E54" i="3"/>
  <c r="G8" i="3"/>
  <c r="K8" i="3"/>
  <c r="O8" i="3"/>
  <c r="I8" i="3"/>
  <c r="M8" i="3"/>
  <c r="E8" i="3"/>
  <c r="H8" i="3"/>
  <c r="P8" i="3"/>
  <c r="J8" i="3"/>
  <c r="D8" i="3"/>
  <c r="L8" i="3"/>
  <c r="F8" i="3"/>
  <c r="N8" i="3"/>
  <c r="H16" i="3"/>
  <c r="L16" i="3"/>
  <c r="E16" i="3"/>
  <c r="F16" i="3"/>
  <c r="J16" i="3"/>
  <c r="N16" i="3"/>
  <c r="I16" i="3"/>
  <c r="D16" i="3"/>
  <c r="K16" i="3"/>
  <c r="M16" i="3"/>
  <c r="G16" i="3"/>
  <c r="O16" i="3"/>
  <c r="I24" i="3"/>
  <c r="M24" i="3"/>
  <c r="D24" i="3"/>
  <c r="G24" i="3"/>
  <c r="K24" i="3"/>
  <c r="O24" i="3"/>
  <c r="J24" i="3"/>
  <c r="L24" i="3"/>
  <c r="F24" i="3"/>
  <c r="N24" i="3"/>
  <c r="H24" i="3"/>
  <c r="E24" i="3"/>
  <c r="I32" i="3"/>
  <c r="M32" i="3"/>
  <c r="D32" i="3"/>
  <c r="G32" i="3"/>
  <c r="K32" i="3"/>
  <c r="O32" i="3"/>
  <c r="J32" i="3"/>
  <c r="L32" i="3"/>
  <c r="F32" i="3"/>
  <c r="N32" i="3"/>
  <c r="H32" i="3"/>
  <c r="E32" i="3"/>
  <c r="F38" i="3"/>
  <c r="J38" i="3"/>
  <c r="N38" i="3"/>
  <c r="H38" i="3"/>
  <c r="L38" i="3"/>
  <c r="E38" i="3"/>
  <c r="G38" i="3"/>
  <c r="O38" i="3"/>
  <c r="I38" i="3"/>
  <c r="D38" i="3"/>
  <c r="K38" i="3"/>
  <c r="M38" i="3"/>
  <c r="F48" i="3"/>
  <c r="J48" i="3"/>
  <c r="N48" i="3"/>
  <c r="H48" i="3"/>
  <c r="L48" i="3"/>
  <c r="E48" i="3"/>
  <c r="K48" i="3"/>
  <c r="M48" i="3"/>
  <c r="G48" i="3"/>
  <c r="O48" i="3"/>
  <c r="I48" i="3"/>
  <c r="D48" i="3"/>
  <c r="F56" i="3"/>
  <c r="J56" i="3"/>
  <c r="N56" i="3"/>
  <c r="G56" i="3"/>
  <c r="O56" i="3"/>
  <c r="H56" i="3"/>
  <c r="L56" i="3"/>
  <c r="E56" i="3"/>
  <c r="I56" i="3"/>
  <c r="M56" i="3"/>
  <c r="D56" i="3"/>
  <c r="K56" i="3"/>
  <c r="F4" i="3"/>
  <c r="D55" i="1"/>
  <c r="E55" i="1"/>
  <c r="F55" i="1"/>
  <c r="G55" i="1"/>
  <c r="H55" i="1"/>
  <c r="I55" i="1"/>
  <c r="J55" i="1"/>
  <c r="K55" i="1"/>
  <c r="L55" i="1"/>
  <c r="M55" i="1"/>
  <c r="N55" i="1"/>
  <c r="D53" i="1"/>
  <c r="E53" i="1"/>
  <c r="F53" i="1"/>
  <c r="G53" i="1"/>
  <c r="H53" i="1"/>
  <c r="I53" i="1"/>
  <c r="J53" i="1"/>
  <c r="K53" i="1"/>
  <c r="L53" i="1"/>
  <c r="M53" i="1"/>
  <c r="N53" i="1"/>
  <c r="D51" i="1"/>
  <c r="E51" i="1"/>
  <c r="F51" i="1"/>
  <c r="G51" i="1"/>
  <c r="H51" i="1"/>
  <c r="I51" i="1"/>
  <c r="J51" i="1"/>
  <c r="K51" i="1"/>
  <c r="L51" i="1"/>
  <c r="M51" i="1"/>
  <c r="N51" i="1"/>
  <c r="D49" i="1"/>
  <c r="E49" i="1"/>
  <c r="F49" i="1"/>
  <c r="G49" i="1"/>
  <c r="H49" i="1"/>
  <c r="I49" i="1"/>
  <c r="J49" i="1"/>
  <c r="K49" i="1"/>
  <c r="L49" i="1"/>
  <c r="M49" i="1"/>
  <c r="N49" i="1"/>
  <c r="D47" i="1"/>
  <c r="E47" i="1"/>
  <c r="F47" i="1"/>
  <c r="G47" i="1"/>
  <c r="H47" i="1"/>
  <c r="I47" i="1"/>
  <c r="J47" i="1"/>
  <c r="K47" i="1"/>
  <c r="L47" i="1"/>
  <c r="M47" i="1"/>
  <c r="N47" i="1"/>
  <c r="D45" i="1"/>
  <c r="E45" i="1"/>
  <c r="F45" i="1"/>
  <c r="G45" i="1"/>
  <c r="H45" i="1"/>
  <c r="I45" i="1"/>
  <c r="J45" i="1"/>
  <c r="K45" i="1"/>
  <c r="L45" i="1"/>
  <c r="M45" i="1"/>
  <c r="N45" i="1"/>
  <c r="D43" i="1"/>
  <c r="E43" i="1"/>
  <c r="F43" i="1"/>
  <c r="G43" i="1"/>
  <c r="H43" i="1"/>
  <c r="I43" i="1"/>
  <c r="J43" i="1"/>
  <c r="K43" i="1"/>
  <c r="L43" i="1"/>
  <c r="M43" i="1"/>
  <c r="N43" i="1"/>
  <c r="D41" i="1"/>
  <c r="E41" i="1"/>
  <c r="F41" i="1"/>
  <c r="G41" i="1"/>
  <c r="H41" i="1"/>
  <c r="I41" i="1"/>
  <c r="J41" i="1"/>
  <c r="K41" i="1"/>
  <c r="L41" i="1"/>
  <c r="M41" i="1"/>
  <c r="N41" i="1"/>
  <c r="D39" i="1"/>
  <c r="E39" i="1"/>
  <c r="F39" i="1"/>
  <c r="G39" i="1"/>
  <c r="H39" i="1"/>
  <c r="I39" i="1"/>
  <c r="J39" i="1"/>
  <c r="K39" i="1"/>
  <c r="L39" i="1"/>
  <c r="M39" i="1"/>
  <c r="N39" i="1"/>
  <c r="D37" i="1"/>
  <c r="E37" i="1"/>
  <c r="F37" i="1"/>
  <c r="G37" i="1"/>
  <c r="H37" i="1"/>
  <c r="I37" i="1"/>
  <c r="J37" i="1"/>
  <c r="K37" i="1"/>
  <c r="L37" i="1"/>
  <c r="M37" i="1"/>
  <c r="N37" i="1"/>
  <c r="D35" i="1"/>
  <c r="E35" i="1"/>
  <c r="F35" i="1"/>
  <c r="G35" i="1"/>
  <c r="H35" i="1"/>
  <c r="I35" i="1"/>
  <c r="J35" i="1"/>
  <c r="K35" i="1"/>
  <c r="L35" i="1"/>
  <c r="M35" i="1"/>
  <c r="N35" i="1"/>
  <c r="D33" i="1"/>
  <c r="E33" i="1"/>
  <c r="F33" i="1"/>
  <c r="G33" i="1"/>
  <c r="H33" i="1"/>
  <c r="I33" i="1"/>
  <c r="J33" i="1"/>
  <c r="K33" i="1"/>
  <c r="L33" i="1"/>
  <c r="M33" i="1"/>
  <c r="N33" i="1"/>
  <c r="D31" i="1"/>
  <c r="E31" i="1"/>
  <c r="F31" i="1"/>
  <c r="G31" i="1"/>
  <c r="H31" i="1"/>
  <c r="I31" i="1"/>
  <c r="J31" i="1"/>
  <c r="K31" i="1"/>
  <c r="L31" i="1"/>
  <c r="M31" i="1"/>
  <c r="N31" i="1"/>
  <c r="D29" i="1"/>
  <c r="E29" i="1"/>
  <c r="F29" i="1"/>
  <c r="G29" i="1"/>
  <c r="H29" i="1"/>
  <c r="I29" i="1"/>
  <c r="J29" i="1"/>
  <c r="K29" i="1"/>
  <c r="L29" i="1"/>
  <c r="M29" i="1"/>
  <c r="N29" i="1"/>
  <c r="D27" i="1"/>
  <c r="E27" i="1"/>
  <c r="F27" i="1"/>
  <c r="G27" i="1"/>
  <c r="H27" i="1"/>
  <c r="I27" i="1"/>
  <c r="J27" i="1"/>
  <c r="K27" i="1"/>
  <c r="L27" i="1"/>
  <c r="M27" i="1"/>
  <c r="N27" i="1"/>
  <c r="D25" i="1"/>
  <c r="E25" i="1"/>
  <c r="F25" i="1"/>
  <c r="G25" i="1"/>
  <c r="H25" i="1"/>
  <c r="I25" i="1"/>
  <c r="J25" i="1"/>
  <c r="K25" i="1"/>
  <c r="L25" i="1"/>
  <c r="M25" i="1"/>
  <c r="N25" i="1"/>
  <c r="D23" i="1"/>
  <c r="E23" i="1"/>
  <c r="F23" i="1"/>
  <c r="G23" i="1"/>
  <c r="H23" i="1"/>
  <c r="I23" i="1"/>
  <c r="J23" i="1"/>
  <c r="K23" i="1"/>
  <c r="L23" i="1"/>
  <c r="M23" i="1"/>
  <c r="N23" i="1"/>
  <c r="D21" i="1"/>
  <c r="E21" i="1"/>
  <c r="F21" i="1"/>
  <c r="G21" i="1"/>
  <c r="H21" i="1"/>
  <c r="I21" i="1"/>
  <c r="J21" i="1"/>
  <c r="K21" i="1"/>
  <c r="L21" i="1"/>
  <c r="M21" i="1"/>
  <c r="N21" i="1"/>
  <c r="D19" i="1"/>
  <c r="E19" i="1"/>
  <c r="F19" i="1"/>
  <c r="G19" i="1"/>
  <c r="H19" i="1"/>
  <c r="I19" i="1"/>
  <c r="J19" i="1"/>
  <c r="K19" i="1"/>
  <c r="L19" i="1"/>
  <c r="M19" i="1"/>
  <c r="N19" i="1"/>
  <c r="D17" i="1"/>
  <c r="E17" i="1"/>
  <c r="F17" i="1"/>
  <c r="G17" i="1"/>
  <c r="H17" i="1"/>
  <c r="I17" i="1"/>
  <c r="J17" i="1"/>
  <c r="K17" i="1"/>
  <c r="L17" i="1"/>
  <c r="M17" i="1"/>
  <c r="N17" i="1"/>
  <c r="D15" i="1"/>
  <c r="E15" i="1"/>
  <c r="F15" i="1"/>
  <c r="G15" i="1"/>
  <c r="H15" i="1"/>
  <c r="I15" i="1"/>
  <c r="J15" i="1"/>
  <c r="K15" i="1"/>
  <c r="L15" i="1"/>
  <c r="M15" i="1"/>
  <c r="N15" i="1"/>
  <c r="D13" i="1"/>
  <c r="E13" i="1"/>
  <c r="F13" i="1"/>
  <c r="G13" i="1"/>
  <c r="H13" i="1"/>
  <c r="I13" i="1"/>
  <c r="J13" i="1"/>
  <c r="K13" i="1"/>
  <c r="L13" i="1"/>
  <c r="M13" i="1"/>
  <c r="N13" i="1"/>
  <c r="D11" i="1"/>
  <c r="E11" i="1"/>
  <c r="F11" i="1"/>
  <c r="G11" i="1"/>
  <c r="H11" i="1"/>
  <c r="I11" i="1"/>
  <c r="J11" i="1"/>
  <c r="K11" i="1"/>
  <c r="L11" i="1"/>
  <c r="M11" i="1"/>
  <c r="N11" i="1"/>
  <c r="D9" i="1"/>
  <c r="E9" i="1"/>
  <c r="F9" i="1"/>
  <c r="G9" i="1"/>
  <c r="H9" i="1"/>
  <c r="I9" i="1"/>
  <c r="J9" i="1"/>
  <c r="K9" i="1"/>
  <c r="L9" i="1"/>
  <c r="M9" i="1"/>
  <c r="N9" i="1"/>
  <c r="D7" i="1"/>
  <c r="E7" i="1"/>
  <c r="F7" i="1"/>
  <c r="G7" i="1"/>
  <c r="H7" i="1"/>
  <c r="I7" i="1"/>
  <c r="J7" i="1"/>
  <c r="K7" i="1"/>
  <c r="L7" i="1"/>
  <c r="M7" i="1"/>
  <c r="N7" i="1"/>
  <c r="D5" i="1"/>
  <c r="E5" i="1"/>
  <c r="F5" i="1"/>
  <c r="G5" i="1"/>
  <c r="H5" i="1"/>
  <c r="I5" i="1"/>
  <c r="J5" i="1"/>
  <c r="K5" i="1"/>
  <c r="L5" i="1"/>
  <c r="M5" i="1"/>
  <c r="N5" i="1"/>
  <c r="C55" i="1"/>
  <c r="C53" i="1"/>
  <c r="C51" i="1"/>
  <c r="C49" i="1"/>
  <c r="C47" i="1"/>
  <c r="C45" i="1"/>
  <c r="C43" i="1"/>
  <c r="C41" i="1"/>
  <c r="C39" i="1"/>
  <c r="C37" i="1"/>
  <c r="C35" i="1"/>
  <c r="C33" i="1"/>
  <c r="C31" i="1"/>
  <c r="C29" i="1"/>
  <c r="C27" i="1"/>
  <c r="C25" i="1"/>
  <c r="C23" i="1"/>
  <c r="C21" i="1"/>
  <c r="C19" i="1"/>
  <c r="C17" i="1"/>
  <c r="C15" i="1"/>
  <c r="C13" i="1"/>
  <c r="C11" i="1"/>
  <c r="C9" i="1"/>
  <c r="C7" i="1"/>
  <c r="C5" i="1"/>
  <c r="D3" i="1"/>
  <c r="E3" i="1"/>
  <c r="F3" i="1"/>
  <c r="G3" i="1"/>
  <c r="H3" i="1"/>
  <c r="I3" i="1"/>
  <c r="J3" i="1"/>
  <c r="K3" i="1"/>
  <c r="L3" i="1"/>
  <c r="M3" i="1"/>
  <c r="N3" i="1"/>
  <c r="C3" i="1"/>
  <c r="O37" i="1" l="1"/>
  <c r="O15" i="1"/>
  <c r="O31" i="1"/>
  <c r="O47" i="1"/>
  <c r="O9" i="1"/>
  <c r="O17" i="1"/>
  <c r="O25" i="1"/>
  <c r="O33" i="1"/>
  <c r="O41" i="1"/>
  <c r="O49" i="1"/>
  <c r="O5" i="1"/>
  <c r="O13" i="1"/>
  <c r="O21" i="1"/>
  <c r="O29" i="1"/>
  <c r="O45" i="1"/>
  <c r="O53" i="1"/>
  <c r="O7" i="1"/>
  <c r="O23" i="1"/>
  <c r="O39" i="1"/>
  <c r="O55" i="1"/>
  <c r="O11" i="1"/>
  <c r="O19" i="1"/>
  <c r="O27" i="1"/>
  <c r="O35" i="1"/>
  <c r="O43" i="1"/>
  <c r="O51" i="1"/>
  <c r="O3" i="1"/>
</calcChain>
</file>

<file path=xl/sharedStrings.xml><?xml version="1.0" encoding="utf-8"?>
<sst xmlns="http://schemas.openxmlformats.org/spreadsheetml/2006/main" count="286" uniqueCount="105">
  <si>
    <t>Sorbet Abricot 550ml</t>
  </si>
  <si>
    <t>Crème Café  550ml</t>
  </si>
  <si>
    <t>Crème Caramel 550ml</t>
  </si>
  <si>
    <t>Crème Chocolat 550ml</t>
  </si>
  <si>
    <t>Sorbet Citron 550ml</t>
  </si>
  <si>
    <t>Sorbet Noix de Coco 550ml</t>
  </si>
  <si>
    <t>Sorbet Fraise 550ml</t>
  </si>
  <si>
    <t>Sorbet Framboise 550ml</t>
  </si>
  <si>
    <t>Crème Marron 550ml</t>
  </si>
  <si>
    <t>Crème Miel de garrigue/amande 550ml</t>
  </si>
  <si>
    <t>Sorbet Mangue/passion 550ml</t>
  </si>
  <si>
    <t>Sorbet Mojito 550ml</t>
  </si>
  <si>
    <t>Crème Menthe/Chocolat 550ml</t>
  </si>
  <si>
    <t>Crème Noix/Figues 550ml</t>
  </si>
  <si>
    <t>Sorbet Orange Sanguine 550ml</t>
  </si>
  <si>
    <t>Sorbet Pêche 550ml</t>
  </si>
  <si>
    <t>Sorbet façon Piña Colada 550ml</t>
  </si>
  <si>
    <t>Crème Pistache 550ml</t>
  </si>
  <si>
    <t>Crème Plombière 550ml</t>
  </si>
  <si>
    <t>Sorbet Poire 550ml</t>
  </si>
  <si>
    <t>Crème Noisette 550ml</t>
  </si>
  <si>
    <t>Crème Réglisse  550ml</t>
  </si>
  <si>
    <t>Crème Rhum/raisins 550ml</t>
  </si>
  <si>
    <t>Crème Tiramisu  500ml</t>
  </si>
  <si>
    <t>Crème Vanille 550ml</t>
  </si>
  <si>
    <t>Crème Yaourt 550ml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</si>
  <si>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</si>
  <si>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</si>
  <si>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</si>
  <si>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</si>
  <si>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</si>
  <si>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</si>
  <si>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</si>
  <si>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</si>
  <si>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</si>
  <si>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</si>
  <si>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</si>
  <si>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</si>
  <si>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Sorbet Citron Vert 550ml</t>
  </si>
  <si>
    <t>VENTE 2020</t>
  </si>
  <si>
    <t>PREVI 2021</t>
  </si>
  <si>
    <t>Abricot</t>
  </si>
  <si>
    <t>Abricot/ Nougat de Montélimar</t>
  </si>
  <si>
    <t>Abricot/Touron</t>
  </si>
  <si>
    <t>Banane BIO</t>
  </si>
  <si>
    <t>Café 100% Arabica</t>
  </si>
  <si>
    <t>Café BIO</t>
  </si>
  <si>
    <t>Caramel</t>
  </si>
  <si>
    <t>Caramel BIO</t>
  </si>
  <si>
    <t>Cassis BIO</t>
  </si>
  <si>
    <t>Chocolat</t>
  </si>
  <si>
    <t>Chocolat BIO</t>
  </si>
  <si>
    <t>Chocolat blanc</t>
  </si>
  <si>
    <t>Chocolat/Mandarine Kalamansi</t>
  </si>
  <si>
    <t>Chocolat noir</t>
  </si>
  <si>
    <t>Chocolat/noisette</t>
  </si>
  <si>
    <t>Citron</t>
  </si>
  <si>
    <t>Citron BIO</t>
  </si>
  <si>
    <t>Citron Vert</t>
  </si>
  <si>
    <t>Fraise</t>
  </si>
  <si>
    <t>Fraise hibiscus</t>
  </si>
  <si>
    <t>Fraise hibiscus/Macaron rose</t>
  </si>
  <si>
    <t>Framboise</t>
  </si>
  <si>
    <t>Framboise/Chocolat blanc</t>
  </si>
  <si>
    <t>Framboise groseille</t>
  </si>
  <si>
    <t>Framboise groseille/Chocolat blanc</t>
  </si>
  <si>
    <t>Gianduja</t>
  </si>
  <si>
    <t>Gianduja/Chocolat noir</t>
  </si>
  <si>
    <t>Kiwi/Pomme</t>
  </si>
  <si>
    <t>Litchi BIO</t>
  </si>
  <si>
    <t>Macaron rose</t>
  </si>
  <si>
    <t>Mandarine – kalamansi</t>
  </si>
  <si>
    <t>Mangue BIO</t>
  </si>
  <si>
    <t xml:space="preserve">Mangue – Passion </t>
  </si>
  <si>
    <t>Marron</t>
  </si>
  <si>
    <t>Marron/Vanille</t>
  </si>
  <si>
    <t>Menthe/Chocolat</t>
  </si>
  <si>
    <t>Miel de garrigue/Amande</t>
  </si>
  <si>
    <t>Mojito</t>
  </si>
  <si>
    <t>Noix de coco</t>
  </si>
  <si>
    <t>Noix de coco/ Framboise groseille</t>
  </si>
  <si>
    <t>Noix/Figues</t>
  </si>
  <si>
    <t>Nougat de Montélimar</t>
  </si>
  <si>
    <t>Orange Sanguine</t>
  </si>
  <si>
    <t>Pêche jaune</t>
  </si>
  <si>
    <t>Pinacolada</t>
  </si>
  <si>
    <t>Pistache</t>
  </si>
  <si>
    <t>Plombière</t>
  </si>
  <si>
    <t>Poire Williams</t>
  </si>
  <si>
    <t>Praliné</t>
  </si>
  <si>
    <t>Réglisse</t>
  </si>
  <si>
    <t>Rhum/Raisin</t>
  </si>
  <si>
    <t>Tiramisu</t>
  </si>
  <si>
    <t>Touron</t>
  </si>
  <si>
    <t>Vanille BIO</t>
  </si>
  <si>
    <t>Vanille Bourbon</t>
  </si>
  <si>
    <t>Vanille/Mangue Passion</t>
  </si>
  <si>
    <t>Yaourt Bio</t>
  </si>
  <si>
    <t>Yaourt Bulgare</t>
  </si>
  <si>
    <t>Yuzu</t>
  </si>
  <si>
    <t>STOCK</t>
  </si>
  <si>
    <t>550ml</t>
  </si>
  <si>
    <t>STOCK RESTANT</t>
  </si>
  <si>
    <t>MINI</t>
  </si>
  <si>
    <t>RUPTURE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</si>
</sst>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1"/>
    </font>
    <font>
      <sz val="8"/>
      <name val="Arial"/>
      <family val="2"/>
    </font>
    <font>
      <sz val="2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/>
    </xf>
    <xf numFmtId="1" fontId="0" fillId="0" borderId="1" xfId="0" applyNumberFormat="1" applyFont="1" applyFill="1" applyBorder="1" applyAlignment="1" applyProtection="1">
      <alignment horizontal="center" vertical="center"/>
    </xf>
    <xf numFmtId="1" fontId="0" fillId="0" borderId="4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/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2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2" borderId="2" xfId="0" applyNumberFormat="1" applyFont="1" applyFill="1" applyBorder="1" applyAlignment="1" applyProtection="1">
      <alignment horizontal="center" vertical="center"/>
    </xf>
    <xf numFmtId="0" fontId="0" fillId="2" borderId="3" xfId="0" applyNumberFormat="1" applyFont="1" applyFill="1" applyBorder="1" applyAlignment="1" applyProtection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86">
    <dxf>
      <fill>
        <patternFill>
          <bgColor rgb="FFFFD1D1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1D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1D1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O5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7" sqref="C7"/>
    </sheetView>
  </sheetViews>
  <sheetFormatPr baseColWidth="10" defaultRowHeight="15" customHeight="1" x14ac:dyDescent="0.2"/>
  <cols>
    <col min="1" max="1" width="33.42578125" style="1" bestFit="1" customWidth="1"/>
    <col min="2" max="2" width="11.7109375" style="1" bestFit="1" customWidth="1"/>
    <col min="3" max="3" width="8.85546875" style="1" bestFit="1" customWidth="1"/>
    <col min="4" max="4" width="9.140625" style="1" bestFit="1" customWidth="1"/>
    <col min="5" max="6" width="6.5703125" style="1" bestFit="1" customWidth="1"/>
    <col min="7" max="8" width="7.5703125" style="1" bestFit="1" customWidth="1"/>
    <col min="9" max="9" width="8" style="1" bestFit="1" customWidth="1"/>
    <col min="10" max="10" width="6.5703125" style="1" bestFit="1" customWidth="1"/>
    <col min="11" max="14" width="12.85546875" style="1" customWidth="1"/>
    <col min="15" max="16384" width="11.42578125" style="1"/>
  </cols>
  <sheetData>
    <row r="1" spans="1:15" ht="27" customHeight="1" x14ac:dyDescent="0.2">
      <c r="A1" s="13" t="s">
        <v>101</v>
      </c>
      <c r="B1" s="3">
        <v>0.1</v>
      </c>
      <c r="C1" s="4" t="s">
        <v>26</v>
      </c>
      <c r="D1" s="4" t="s">
        <v>27</v>
      </c>
      <c r="E1" s="4" t="s">
        <v>28</v>
      </c>
      <c r="F1" s="4" t="s">
        <v>29</v>
      </c>
      <c r="G1" s="4" t="s">
        <v>30</v>
      </c>
      <c r="H1" s="4" t="s">
        <v>31</v>
      </c>
      <c r="I1" s="4" t="s">
        <v>32</v>
      </c>
      <c r="J1" s="4" t="s">
        <v>33</v>
      </c>
      <c r="K1" s="4" t="s">
        <v>34</v>
      </c>
      <c r="L1" s="4" t="s">
        <v>35</v>
      </c>
      <c r="M1" s="4" t="s">
        <v>36</v>
      </c>
      <c r="N1" s="4" t="s">
        <v>37</v>
      </c>
    </row>
    <row r="2" spans="1:15" ht="13.5" customHeight="1" x14ac:dyDescent="0.2">
      <c r="A2" s="25" t="s">
        <v>0</v>
      </c>
      <c r="B2" s="2" t="s">
        <v>39</v>
      </c>
      <c r="C2" s="6">
        <v>348</v>
      </c>
      <c r="D2" s="6">
        <v>468</v>
      </c>
      <c r="E2" s="6">
        <v>834</v>
      </c>
      <c r="F2" s="6">
        <v>1206</v>
      </c>
      <c r="G2" s="6">
        <v>1788</v>
      </c>
      <c r="H2" s="6">
        <v>7896</v>
      </c>
      <c r="I2" s="6">
        <v>4770</v>
      </c>
      <c r="J2" s="6">
        <v>4608</v>
      </c>
      <c r="K2" s="6">
        <v>966</v>
      </c>
      <c r="L2" s="6">
        <v>162</v>
      </c>
      <c r="M2" s="6"/>
      <c r="N2" s="6"/>
    </row>
    <row r="3" spans="1:15" ht="13.5" customHeight="1" thickBot="1" x14ac:dyDescent="0.25">
      <c r="A3" s="26"/>
      <c r="B3" s="5" t="s">
        <v>40</v>
      </c>
      <c r="C3" s="7">
        <f>C2*(1+$B$1)</f>
        <v>382.8</v>
      </c>
      <c r="D3" s="7">
        <f t="shared" ref="D3:N3" si="0">D2*(1+$B$1)</f>
        <v>514.80000000000007</v>
      </c>
      <c r="E3" s="7">
        <f t="shared" si="0"/>
        <v>917.40000000000009</v>
      </c>
      <c r="F3" s="7">
        <f t="shared" si="0"/>
        <v>1326.6000000000001</v>
      </c>
      <c r="G3" s="7">
        <f t="shared" si="0"/>
        <v>1966.8000000000002</v>
      </c>
      <c r="H3" s="7">
        <f t="shared" si="0"/>
        <v>8685.6</v>
      </c>
      <c r="I3" s="7">
        <f t="shared" si="0"/>
        <v>5247</v>
      </c>
      <c r="J3" s="7">
        <f t="shared" si="0"/>
        <v>5068.8</v>
      </c>
      <c r="K3" s="7">
        <f t="shared" si="0"/>
        <v>1062.6000000000001</v>
      </c>
      <c r="L3" s="7">
        <f t="shared" si="0"/>
        <v>178.20000000000002</v>
      </c>
      <c r="M3" s="7">
        <f t="shared" si="0"/>
        <v>0</v>
      </c>
      <c r="N3" s="7">
        <f t="shared" si="0"/>
        <v>0</v>
      </c>
      <c r="O3" s="8">
        <f>SUM(C3:N3)</f>
        <v>25350.6</v>
      </c>
    </row>
    <row r="4" spans="1:15" ht="13.5" customHeight="1" x14ac:dyDescent="0.2">
      <c r="A4" s="25" t="s">
        <v>1</v>
      </c>
      <c r="B4" s="2" t="s">
        <v>39</v>
      </c>
      <c r="C4" s="6">
        <v>1962</v>
      </c>
      <c r="D4" s="6">
        <v>1140</v>
      </c>
      <c r="E4" s="6">
        <v>1776</v>
      </c>
      <c r="F4" s="6">
        <v>2934</v>
      </c>
      <c r="G4" s="6">
        <v>4560</v>
      </c>
      <c r="H4" s="6">
        <v>8604</v>
      </c>
      <c r="I4" s="6">
        <v>10842</v>
      </c>
      <c r="J4" s="6">
        <v>7152</v>
      </c>
      <c r="K4" s="6">
        <v>1926</v>
      </c>
      <c r="L4" s="6">
        <v>798</v>
      </c>
      <c r="M4" s="6"/>
      <c r="N4" s="6"/>
      <c r="O4" s="8"/>
    </row>
    <row r="5" spans="1:15" ht="13.5" customHeight="1" thickBot="1" x14ac:dyDescent="0.25">
      <c r="A5" s="26"/>
      <c r="B5" s="5" t="s">
        <v>40</v>
      </c>
      <c r="C5" s="7">
        <f>C4*(1+$B$1)</f>
        <v>2158.2000000000003</v>
      </c>
      <c r="D5" s="7">
        <f t="shared" ref="D5:N5" si="1">D4*(1+$B$1)</f>
        <v>1254</v>
      </c>
      <c r="E5" s="7">
        <f t="shared" si="1"/>
        <v>1953.6000000000001</v>
      </c>
      <c r="F5" s="7">
        <f t="shared" si="1"/>
        <v>3227.4</v>
      </c>
      <c r="G5" s="7">
        <f t="shared" si="1"/>
        <v>5016</v>
      </c>
      <c r="H5" s="7">
        <f t="shared" si="1"/>
        <v>9464.4000000000015</v>
      </c>
      <c r="I5" s="7">
        <f t="shared" si="1"/>
        <v>11926.2</v>
      </c>
      <c r="J5" s="7">
        <f t="shared" si="1"/>
        <v>7867.2000000000007</v>
      </c>
      <c r="K5" s="7">
        <f t="shared" si="1"/>
        <v>2118.6000000000004</v>
      </c>
      <c r="L5" s="7">
        <f t="shared" si="1"/>
        <v>877.80000000000007</v>
      </c>
      <c r="M5" s="7">
        <f t="shared" si="1"/>
        <v>0</v>
      </c>
      <c r="N5" s="7">
        <f t="shared" si="1"/>
        <v>0</v>
      </c>
      <c r="O5" s="8">
        <f t="shared" ref="O5:O55" si="2">SUM(C5:N5)</f>
        <v>45863.4</v>
      </c>
    </row>
    <row r="6" spans="1:15" ht="13.5" customHeight="1" x14ac:dyDescent="0.2">
      <c r="A6" s="25" t="s">
        <v>2</v>
      </c>
      <c r="B6" s="2" t="s">
        <v>39</v>
      </c>
      <c r="C6" s="6">
        <v>1674</v>
      </c>
      <c r="D6" s="6">
        <v>720</v>
      </c>
      <c r="E6" s="6">
        <v>2526</v>
      </c>
      <c r="F6" s="6">
        <v>2208</v>
      </c>
      <c r="G6" s="6">
        <v>3763</v>
      </c>
      <c r="H6" s="6">
        <v>9150</v>
      </c>
      <c r="I6" s="6">
        <v>8376</v>
      </c>
      <c r="J6" s="6">
        <v>8208</v>
      </c>
      <c r="K6" s="6">
        <v>1830</v>
      </c>
      <c r="L6" s="6">
        <v>588</v>
      </c>
      <c r="M6" s="6"/>
      <c r="N6" s="6"/>
      <c r="O6" s="8"/>
    </row>
    <row r="7" spans="1:15" ht="13.5" customHeight="1" thickBot="1" x14ac:dyDescent="0.25">
      <c r="A7" s="26"/>
      <c r="B7" s="5" t="s">
        <v>40</v>
      </c>
      <c r="C7" s="7">
        <f>C6*(1+$B$1)</f>
        <v>1841.4</v>
      </c>
      <c r="D7" s="7">
        <f t="shared" ref="D7:N7" si="3">D6*(1+$B$1)</f>
        <v>792.00000000000011</v>
      </c>
      <c r="E7" s="7">
        <f t="shared" si="3"/>
        <v>2778.6000000000004</v>
      </c>
      <c r="F7" s="7">
        <f t="shared" si="3"/>
        <v>2428.8000000000002</v>
      </c>
      <c r="G7" s="7">
        <f t="shared" si="3"/>
        <v>4139.3</v>
      </c>
      <c r="H7" s="7">
        <f t="shared" si="3"/>
        <v>10065</v>
      </c>
      <c r="I7" s="7">
        <f t="shared" si="3"/>
        <v>9213.6</v>
      </c>
      <c r="J7" s="7">
        <f t="shared" si="3"/>
        <v>9028.8000000000011</v>
      </c>
      <c r="K7" s="7">
        <f t="shared" si="3"/>
        <v>2013.0000000000002</v>
      </c>
      <c r="L7" s="7">
        <f t="shared" si="3"/>
        <v>646.80000000000007</v>
      </c>
      <c r="M7" s="7">
        <f t="shared" si="3"/>
        <v>0</v>
      </c>
      <c r="N7" s="7">
        <f t="shared" si="3"/>
        <v>0</v>
      </c>
      <c r="O7" s="8">
        <f t="shared" si="2"/>
        <v>42947.3</v>
      </c>
    </row>
    <row r="8" spans="1:15" ht="13.5" customHeight="1" x14ac:dyDescent="0.2">
      <c r="A8" s="25" t="s">
        <v>3</v>
      </c>
      <c r="B8" s="2" t="s">
        <v>39</v>
      </c>
      <c r="C8" s="6">
        <v>1614</v>
      </c>
      <c r="D8" s="6">
        <v>774</v>
      </c>
      <c r="E8" s="6">
        <v>2958</v>
      </c>
      <c r="F8" s="6">
        <v>2052</v>
      </c>
      <c r="G8" s="6">
        <v>4128</v>
      </c>
      <c r="H8" s="6">
        <v>6732</v>
      </c>
      <c r="I8" s="6">
        <v>9246</v>
      </c>
      <c r="J8" s="6">
        <v>8550</v>
      </c>
      <c r="K8" s="6">
        <v>1116</v>
      </c>
      <c r="L8" s="6">
        <v>810</v>
      </c>
      <c r="M8" s="6"/>
      <c r="N8" s="6"/>
      <c r="O8" s="8"/>
    </row>
    <row r="9" spans="1:15" ht="13.5" customHeight="1" thickBot="1" x14ac:dyDescent="0.25">
      <c r="A9" s="26"/>
      <c r="B9" s="5" t="s">
        <v>40</v>
      </c>
      <c r="C9" s="7">
        <f>C8*(1+$B$1)</f>
        <v>1775.4</v>
      </c>
      <c r="D9" s="7">
        <f t="shared" ref="D9:N9" si="4">D8*(1+$B$1)</f>
        <v>851.40000000000009</v>
      </c>
      <c r="E9" s="7">
        <f t="shared" si="4"/>
        <v>3253.8</v>
      </c>
      <c r="F9" s="7">
        <f t="shared" si="4"/>
        <v>2257.2000000000003</v>
      </c>
      <c r="G9" s="7">
        <f t="shared" si="4"/>
        <v>4540.8</v>
      </c>
      <c r="H9" s="7">
        <f t="shared" si="4"/>
        <v>7405.2000000000007</v>
      </c>
      <c r="I9" s="7">
        <f t="shared" si="4"/>
        <v>10170.6</v>
      </c>
      <c r="J9" s="7">
        <f t="shared" si="4"/>
        <v>9405</v>
      </c>
      <c r="K9" s="7">
        <f t="shared" si="4"/>
        <v>1227.6000000000001</v>
      </c>
      <c r="L9" s="7">
        <f t="shared" si="4"/>
        <v>891.00000000000011</v>
      </c>
      <c r="M9" s="7">
        <f t="shared" si="4"/>
        <v>0</v>
      </c>
      <c r="N9" s="7">
        <f t="shared" si="4"/>
        <v>0</v>
      </c>
      <c r="O9" s="8">
        <f t="shared" si="2"/>
        <v>41778</v>
      </c>
    </row>
    <row r="10" spans="1:15" ht="13.5" customHeight="1" x14ac:dyDescent="0.2">
      <c r="A10" s="25" t="s">
        <v>4</v>
      </c>
      <c r="B10" s="2" t="s">
        <v>39</v>
      </c>
      <c r="C10" s="6">
        <v>1344</v>
      </c>
      <c r="D10" s="6">
        <v>792</v>
      </c>
      <c r="E10" s="6">
        <v>1284</v>
      </c>
      <c r="F10" s="6">
        <v>2412</v>
      </c>
      <c r="G10" s="6">
        <v>2604</v>
      </c>
      <c r="H10" s="6">
        <v>7668</v>
      </c>
      <c r="I10" s="6">
        <v>5568</v>
      </c>
      <c r="J10" s="6">
        <v>4818</v>
      </c>
      <c r="K10" s="6">
        <v>1146</v>
      </c>
      <c r="L10" s="6">
        <v>366</v>
      </c>
      <c r="M10" s="6"/>
      <c r="N10" s="6"/>
      <c r="O10" s="8"/>
    </row>
    <row r="11" spans="1:15" ht="13.5" customHeight="1" thickBot="1" x14ac:dyDescent="0.25">
      <c r="A11" s="26"/>
      <c r="B11" s="5" t="s">
        <v>40</v>
      </c>
      <c r="C11" s="7">
        <f>C10*(1+$B$1)</f>
        <v>1478.4</v>
      </c>
      <c r="D11" s="7">
        <f t="shared" ref="D11:N11" si="5">D10*(1+$B$1)</f>
        <v>871.2</v>
      </c>
      <c r="E11" s="7">
        <f t="shared" si="5"/>
        <v>1412.4</v>
      </c>
      <c r="F11" s="7">
        <f t="shared" si="5"/>
        <v>2653.2000000000003</v>
      </c>
      <c r="G11" s="7">
        <f t="shared" si="5"/>
        <v>2864.4</v>
      </c>
      <c r="H11" s="7">
        <f t="shared" si="5"/>
        <v>8434.8000000000011</v>
      </c>
      <c r="I11" s="7">
        <f t="shared" si="5"/>
        <v>6124.8</v>
      </c>
      <c r="J11" s="7">
        <f t="shared" si="5"/>
        <v>5299.8</v>
      </c>
      <c r="K11" s="7">
        <f t="shared" si="5"/>
        <v>1260.6000000000001</v>
      </c>
      <c r="L11" s="7">
        <f t="shared" si="5"/>
        <v>402.6</v>
      </c>
      <c r="M11" s="7">
        <f t="shared" si="5"/>
        <v>0</v>
      </c>
      <c r="N11" s="7">
        <f t="shared" si="5"/>
        <v>0</v>
      </c>
      <c r="O11" s="8">
        <f t="shared" si="2"/>
        <v>30802.199999999997</v>
      </c>
    </row>
    <row r="12" spans="1:15" ht="13.5" customHeight="1" x14ac:dyDescent="0.2">
      <c r="A12" s="25" t="s">
        <v>38</v>
      </c>
      <c r="B12" s="2" t="s">
        <v>39</v>
      </c>
      <c r="C12" s="6">
        <v>0</v>
      </c>
      <c r="D12" s="6">
        <v>0</v>
      </c>
      <c r="E12" s="6">
        <v>210</v>
      </c>
      <c r="F12" s="6">
        <v>306</v>
      </c>
      <c r="G12" s="6">
        <v>1020</v>
      </c>
      <c r="H12" s="6">
        <v>1296</v>
      </c>
      <c r="I12" s="6">
        <v>1686</v>
      </c>
      <c r="J12" s="6">
        <v>1458</v>
      </c>
      <c r="K12" s="6">
        <v>324</v>
      </c>
      <c r="L12" s="6">
        <v>144</v>
      </c>
      <c r="M12" s="6"/>
      <c r="N12" s="6"/>
      <c r="O12" s="8"/>
    </row>
    <row r="13" spans="1:15" ht="13.5" customHeight="1" thickBot="1" x14ac:dyDescent="0.25">
      <c r="A13" s="26"/>
      <c r="B13" s="5" t="s">
        <v>40</v>
      </c>
      <c r="C13" s="7">
        <f>C12*(1+$B$1)</f>
        <v>0</v>
      </c>
      <c r="D13" s="7">
        <f t="shared" ref="D13:N13" si="6">D12*(1+$B$1)</f>
        <v>0</v>
      </c>
      <c r="E13" s="7">
        <f t="shared" si="6"/>
        <v>231.00000000000003</v>
      </c>
      <c r="F13" s="7">
        <f t="shared" si="6"/>
        <v>336.6</v>
      </c>
      <c r="G13" s="7">
        <f t="shared" si="6"/>
        <v>1122</v>
      </c>
      <c r="H13" s="7">
        <f t="shared" si="6"/>
        <v>1425.6000000000001</v>
      </c>
      <c r="I13" s="7">
        <f t="shared" si="6"/>
        <v>1854.6000000000001</v>
      </c>
      <c r="J13" s="7">
        <f t="shared" si="6"/>
        <v>1603.8000000000002</v>
      </c>
      <c r="K13" s="7">
        <f t="shared" si="6"/>
        <v>356.40000000000003</v>
      </c>
      <c r="L13" s="7">
        <f t="shared" si="6"/>
        <v>158.4</v>
      </c>
      <c r="M13" s="7">
        <f t="shared" si="6"/>
        <v>0</v>
      </c>
      <c r="N13" s="7">
        <f t="shared" si="6"/>
        <v>0</v>
      </c>
      <c r="O13" s="8">
        <f t="shared" si="2"/>
        <v>7088.4</v>
      </c>
    </row>
    <row r="14" spans="1:15" ht="13.5" customHeight="1" x14ac:dyDescent="0.2">
      <c r="A14" s="25" t="s">
        <v>5</v>
      </c>
      <c r="B14" s="2" t="s">
        <v>39</v>
      </c>
      <c r="C14" s="6">
        <v>504</v>
      </c>
      <c r="D14" s="6">
        <v>624</v>
      </c>
      <c r="E14" s="6">
        <v>714</v>
      </c>
      <c r="F14" s="6">
        <v>1110</v>
      </c>
      <c r="G14" s="6">
        <v>1524</v>
      </c>
      <c r="H14" s="6">
        <v>4182</v>
      </c>
      <c r="I14" s="6">
        <v>2616</v>
      </c>
      <c r="J14" s="6">
        <v>2946</v>
      </c>
      <c r="K14" s="6">
        <v>660</v>
      </c>
      <c r="L14" s="6">
        <v>150</v>
      </c>
      <c r="M14" s="6"/>
      <c r="N14" s="6"/>
      <c r="O14" s="8"/>
    </row>
    <row r="15" spans="1:15" ht="13.5" customHeight="1" thickBot="1" x14ac:dyDescent="0.25">
      <c r="A15" s="26"/>
      <c r="B15" s="5" t="s">
        <v>40</v>
      </c>
      <c r="C15" s="7">
        <f>C14*(1+$B$1)</f>
        <v>554.40000000000009</v>
      </c>
      <c r="D15" s="7">
        <f t="shared" ref="D15:N15" si="7">D14*(1+$B$1)</f>
        <v>686.40000000000009</v>
      </c>
      <c r="E15" s="7">
        <f t="shared" si="7"/>
        <v>785.40000000000009</v>
      </c>
      <c r="F15" s="7">
        <f t="shared" si="7"/>
        <v>1221</v>
      </c>
      <c r="G15" s="7">
        <f t="shared" si="7"/>
        <v>1676.4</v>
      </c>
      <c r="H15" s="7">
        <f t="shared" si="7"/>
        <v>4600.2000000000007</v>
      </c>
      <c r="I15" s="7">
        <f t="shared" si="7"/>
        <v>2877.6000000000004</v>
      </c>
      <c r="J15" s="7">
        <f t="shared" si="7"/>
        <v>3240.6000000000004</v>
      </c>
      <c r="K15" s="7">
        <f t="shared" si="7"/>
        <v>726.00000000000011</v>
      </c>
      <c r="L15" s="7">
        <f t="shared" si="7"/>
        <v>165</v>
      </c>
      <c r="M15" s="7">
        <f t="shared" si="7"/>
        <v>0</v>
      </c>
      <c r="N15" s="7">
        <f t="shared" si="7"/>
        <v>0</v>
      </c>
      <c r="O15" s="8">
        <f t="shared" si="2"/>
        <v>16533</v>
      </c>
    </row>
    <row r="16" spans="1:15" ht="13.5" customHeight="1" x14ac:dyDescent="0.2">
      <c r="A16" s="25" t="s">
        <v>6</v>
      </c>
      <c r="B16" s="2" t="s">
        <v>39</v>
      </c>
      <c r="C16" s="6">
        <v>876</v>
      </c>
      <c r="D16" s="6">
        <v>378</v>
      </c>
      <c r="E16" s="6">
        <v>1092</v>
      </c>
      <c r="F16" s="6">
        <v>2094</v>
      </c>
      <c r="G16" s="6">
        <v>2898</v>
      </c>
      <c r="H16" s="6">
        <v>6984</v>
      </c>
      <c r="I16" s="6">
        <v>6228</v>
      </c>
      <c r="J16" s="6">
        <v>5196</v>
      </c>
      <c r="K16" s="6">
        <v>1020</v>
      </c>
      <c r="L16" s="6">
        <v>210</v>
      </c>
      <c r="M16" s="6"/>
      <c r="N16" s="6"/>
      <c r="O16" s="8"/>
    </row>
    <row r="17" spans="1:15" ht="13.5" customHeight="1" thickBot="1" x14ac:dyDescent="0.25">
      <c r="A17" s="26"/>
      <c r="B17" s="5" t="s">
        <v>40</v>
      </c>
      <c r="C17" s="7">
        <f>C16*(1+$B$1)</f>
        <v>963.6</v>
      </c>
      <c r="D17" s="7">
        <f t="shared" ref="D17:N17" si="8">D16*(1+$B$1)</f>
        <v>415.8</v>
      </c>
      <c r="E17" s="7">
        <f t="shared" si="8"/>
        <v>1201.2</v>
      </c>
      <c r="F17" s="7">
        <f t="shared" si="8"/>
        <v>2303.4</v>
      </c>
      <c r="G17" s="7">
        <f t="shared" si="8"/>
        <v>3187.8</v>
      </c>
      <c r="H17" s="7">
        <f t="shared" si="8"/>
        <v>7682.4000000000005</v>
      </c>
      <c r="I17" s="7">
        <f t="shared" si="8"/>
        <v>6850.8</v>
      </c>
      <c r="J17" s="7">
        <f t="shared" si="8"/>
        <v>5715.6</v>
      </c>
      <c r="K17" s="7">
        <f t="shared" si="8"/>
        <v>1122</v>
      </c>
      <c r="L17" s="7">
        <f t="shared" si="8"/>
        <v>231.00000000000003</v>
      </c>
      <c r="M17" s="7">
        <f t="shared" si="8"/>
        <v>0</v>
      </c>
      <c r="N17" s="7">
        <f t="shared" si="8"/>
        <v>0</v>
      </c>
      <c r="O17" s="8">
        <f t="shared" si="2"/>
        <v>29673.599999999999</v>
      </c>
    </row>
    <row r="18" spans="1:15" ht="13.5" customHeight="1" x14ac:dyDescent="0.2">
      <c r="A18" s="25" t="s">
        <v>7</v>
      </c>
      <c r="B18" s="2" t="s">
        <v>39</v>
      </c>
      <c r="C18" s="6">
        <v>1470</v>
      </c>
      <c r="D18" s="6">
        <v>510</v>
      </c>
      <c r="E18" s="6">
        <v>978</v>
      </c>
      <c r="F18" s="6">
        <v>2202</v>
      </c>
      <c r="G18" s="6">
        <v>3120</v>
      </c>
      <c r="H18" s="6">
        <v>5910</v>
      </c>
      <c r="I18" s="6">
        <v>5364</v>
      </c>
      <c r="J18" s="6">
        <v>6228</v>
      </c>
      <c r="K18" s="6">
        <v>774</v>
      </c>
      <c r="L18" s="6">
        <v>336</v>
      </c>
      <c r="M18" s="6"/>
      <c r="N18" s="6"/>
      <c r="O18" s="8"/>
    </row>
    <row r="19" spans="1:15" ht="13.5" customHeight="1" thickBot="1" x14ac:dyDescent="0.25">
      <c r="A19" s="26"/>
      <c r="B19" s="5" t="s">
        <v>40</v>
      </c>
      <c r="C19" s="7">
        <f>C18*(1+$B$1)</f>
        <v>1617.0000000000002</v>
      </c>
      <c r="D19" s="7">
        <f t="shared" ref="D19:N19" si="9">D18*(1+$B$1)</f>
        <v>561</v>
      </c>
      <c r="E19" s="7">
        <f t="shared" si="9"/>
        <v>1075.8000000000002</v>
      </c>
      <c r="F19" s="7">
        <f t="shared" si="9"/>
        <v>2422.2000000000003</v>
      </c>
      <c r="G19" s="7">
        <f t="shared" si="9"/>
        <v>3432.0000000000005</v>
      </c>
      <c r="H19" s="7">
        <f t="shared" si="9"/>
        <v>6501.0000000000009</v>
      </c>
      <c r="I19" s="7">
        <f t="shared" si="9"/>
        <v>5900.4000000000005</v>
      </c>
      <c r="J19" s="7">
        <f t="shared" si="9"/>
        <v>6850.8</v>
      </c>
      <c r="K19" s="7">
        <f t="shared" si="9"/>
        <v>851.40000000000009</v>
      </c>
      <c r="L19" s="7">
        <f t="shared" si="9"/>
        <v>369.6</v>
      </c>
      <c r="M19" s="7">
        <f t="shared" si="9"/>
        <v>0</v>
      </c>
      <c r="N19" s="7">
        <f t="shared" si="9"/>
        <v>0</v>
      </c>
      <c r="O19" s="8">
        <f t="shared" si="2"/>
        <v>29581.200000000001</v>
      </c>
    </row>
    <row r="20" spans="1:15" ht="13.5" customHeight="1" x14ac:dyDescent="0.2">
      <c r="A20" s="25" t="s">
        <v>8</v>
      </c>
      <c r="B20" s="2" t="s">
        <v>39</v>
      </c>
      <c r="C20" s="6">
        <v>1374</v>
      </c>
      <c r="D20" s="6">
        <v>720</v>
      </c>
      <c r="E20" s="6">
        <v>1026</v>
      </c>
      <c r="F20" s="6">
        <v>2196</v>
      </c>
      <c r="G20" s="6">
        <v>2364</v>
      </c>
      <c r="H20" s="6">
        <v>4068</v>
      </c>
      <c r="I20" s="6">
        <v>5088</v>
      </c>
      <c r="J20" s="6">
        <v>5040</v>
      </c>
      <c r="K20" s="6">
        <v>1320</v>
      </c>
      <c r="L20" s="6">
        <v>1110</v>
      </c>
      <c r="M20" s="6"/>
      <c r="N20" s="6"/>
      <c r="O20" s="8"/>
    </row>
    <row r="21" spans="1:15" ht="13.5" customHeight="1" thickBot="1" x14ac:dyDescent="0.25">
      <c r="A21" s="26"/>
      <c r="B21" s="5" t="s">
        <v>40</v>
      </c>
      <c r="C21" s="7">
        <f>C20*(1+$B$1)</f>
        <v>1511.4</v>
      </c>
      <c r="D21" s="7">
        <f t="shared" ref="D21:N21" si="10">D20*(1+$B$1)</f>
        <v>792.00000000000011</v>
      </c>
      <c r="E21" s="7">
        <f t="shared" si="10"/>
        <v>1128.6000000000001</v>
      </c>
      <c r="F21" s="7">
        <f t="shared" si="10"/>
        <v>2415.6000000000004</v>
      </c>
      <c r="G21" s="7">
        <f t="shared" si="10"/>
        <v>2600.4</v>
      </c>
      <c r="H21" s="7">
        <f t="shared" si="10"/>
        <v>4474.8</v>
      </c>
      <c r="I21" s="7">
        <f t="shared" si="10"/>
        <v>5596.8</v>
      </c>
      <c r="J21" s="7">
        <f t="shared" si="10"/>
        <v>5544</v>
      </c>
      <c r="K21" s="7">
        <f t="shared" si="10"/>
        <v>1452.0000000000002</v>
      </c>
      <c r="L21" s="7">
        <f t="shared" si="10"/>
        <v>1221</v>
      </c>
      <c r="M21" s="7">
        <f t="shared" si="10"/>
        <v>0</v>
      </c>
      <c r="N21" s="7">
        <f t="shared" si="10"/>
        <v>0</v>
      </c>
      <c r="O21" s="8">
        <f t="shared" si="2"/>
        <v>26736.6</v>
      </c>
    </row>
    <row r="22" spans="1:15" ht="13.5" customHeight="1" x14ac:dyDescent="0.2">
      <c r="A22" s="25" t="s">
        <v>9</v>
      </c>
      <c r="B22" s="2" t="s">
        <v>39</v>
      </c>
      <c r="C22" s="6">
        <v>18</v>
      </c>
      <c r="D22" s="6">
        <v>168</v>
      </c>
      <c r="E22" s="6">
        <v>306</v>
      </c>
      <c r="F22" s="6">
        <v>4896</v>
      </c>
      <c r="G22" s="6">
        <v>732</v>
      </c>
      <c r="H22" s="6">
        <v>1032</v>
      </c>
      <c r="I22" s="6">
        <v>1548</v>
      </c>
      <c r="J22" s="6">
        <v>1452</v>
      </c>
      <c r="K22" s="6">
        <v>360</v>
      </c>
      <c r="L22" s="6">
        <v>198</v>
      </c>
      <c r="M22" s="6"/>
      <c r="N22" s="6"/>
      <c r="O22" s="8"/>
    </row>
    <row r="23" spans="1:15" ht="13.5" customHeight="1" thickBot="1" x14ac:dyDescent="0.25">
      <c r="A23" s="26"/>
      <c r="B23" s="5" t="s">
        <v>40</v>
      </c>
      <c r="C23" s="7">
        <f>C22*(1+$B$1)</f>
        <v>19.8</v>
      </c>
      <c r="D23" s="7">
        <f t="shared" ref="D23:N23" si="11">D22*(1+$B$1)</f>
        <v>184.8</v>
      </c>
      <c r="E23" s="7">
        <f t="shared" si="11"/>
        <v>336.6</v>
      </c>
      <c r="F23" s="7">
        <f t="shared" si="11"/>
        <v>5385.6</v>
      </c>
      <c r="G23" s="7">
        <f t="shared" si="11"/>
        <v>805.2</v>
      </c>
      <c r="H23" s="7">
        <f t="shared" si="11"/>
        <v>1135.2</v>
      </c>
      <c r="I23" s="7">
        <f t="shared" si="11"/>
        <v>1702.8000000000002</v>
      </c>
      <c r="J23" s="7">
        <f t="shared" si="11"/>
        <v>1597.2</v>
      </c>
      <c r="K23" s="7">
        <f t="shared" si="11"/>
        <v>396.00000000000006</v>
      </c>
      <c r="L23" s="7">
        <f t="shared" si="11"/>
        <v>217.8</v>
      </c>
      <c r="M23" s="7">
        <f t="shared" si="11"/>
        <v>0</v>
      </c>
      <c r="N23" s="7">
        <f t="shared" si="11"/>
        <v>0</v>
      </c>
      <c r="O23" s="8">
        <f t="shared" si="2"/>
        <v>11781</v>
      </c>
    </row>
    <row r="24" spans="1:15" ht="13.5" customHeight="1" x14ac:dyDescent="0.2">
      <c r="A24" s="25" t="s">
        <v>10</v>
      </c>
      <c r="B24" s="2" t="s">
        <v>39</v>
      </c>
      <c r="C24" s="6">
        <v>906</v>
      </c>
      <c r="D24" s="6">
        <v>282</v>
      </c>
      <c r="E24" s="6">
        <v>720</v>
      </c>
      <c r="F24" s="6">
        <v>1434</v>
      </c>
      <c r="G24" s="6">
        <v>1890</v>
      </c>
      <c r="H24" s="6">
        <v>2586</v>
      </c>
      <c r="I24" s="6">
        <v>4698</v>
      </c>
      <c r="J24" s="6">
        <v>3006</v>
      </c>
      <c r="K24" s="6">
        <v>936</v>
      </c>
      <c r="L24" s="6">
        <v>402</v>
      </c>
      <c r="M24" s="6"/>
      <c r="N24" s="6"/>
      <c r="O24" s="8"/>
    </row>
    <row r="25" spans="1:15" ht="13.5" customHeight="1" thickBot="1" x14ac:dyDescent="0.25">
      <c r="A25" s="26"/>
      <c r="B25" s="5" t="s">
        <v>40</v>
      </c>
      <c r="C25" s="7">
        <f>C24*(1+$B$1)</f>
        <v>996.60000000000014</v>
      </c>
      <c r="D25" s="7">
        <f t="shared" ref="D25:N25" si="12">D24*(1+$B$1)</f>
        <v>310.20000000000005</v>
      </c>
      <c r="E25" s="7">
        <f t="shared" si="12"/>
        <v>792.00000000000011</v>
      </c>
      <c r="F25" s="7">
        <f t="shared" si="12"/>
        <v>1577.4</v>
      </c>
      <c r="G25" s="7">
        <f t="shared" si="12"/>
        <v>2079</v>
      </c>
      <c r="H25" s="7">
        <f t="shared" si="12"/>
        <v>2844.6000000000004</v>
      </c>
      <c r="I25" s="7">
        <f t="shared" si="12"/>
        <v>5167.8</v>
      </c>
      <c r="J25" s="7">
        <f t="shared" si="12"/>
        <v>3306.6000000000004</v>
      </c>
      <c r="K25" s="7">
        <f t="shared" si="12"/>
        <v>1029.6000000000001</v>
      </c>
      <c r="L25" s="7">
        <f t="shared" si="12"/>
        <v>442.20000000000005</v>
      </c>
      <c r="M25" s="7">
        <f t="shared" si="12"/>
        <v>0</v>
      </c>
      <c r="N25" s="7">
        <f t="shared" si="12"/>
        <v>0</v>
      </c>
      <c r="O25" s="8">
        <f t="shared" si="2"/>
        <v>18546.000000000004</v>
      </c>
    </row>
    <row r="26" spans="1:15" ht="13.5" customHeight="1" x14ac:dyDescent="0.2">
      <c r="A26" s="25" t="s">
        <v>11</v>
      </c>
      <c r="B26" s="2" t="s">
        <v>39</v>
      </c>
      <c r="C26" s="6">
        <v>324</v>
      </c>
      <c r="D26" s="6">
        <v>84</v>
      </c>
      <c r="E26" s="6">
        <v>390</v>
      </c>
      <c r="F26" s="6">
        <v>564</v>
      </c>
      <c r="G26" s="6">
        <v>732</v>
      </c>
      <c r="H26" s="6">
        <v>1398</v>
      </c>
      <c r="I26" s="6">
        <v>2022</v>
      </c>
      <c r="J26" s="6">
        <v>1806</v>
      </c>
      <c r="K26" s="6">
        <v>492</v>
      </c>
      <c r="L26" s="6">
        <v>84</v>
      </c>
      <c r="M26" s="6"/>
      <c r="N26" s="6"/>
      <c r="O26" s="8"/>
    </row>
    <row r="27" spans="1:15" ht="13.5" customHeight="1" thickBot="1" x14ac:dyDescent="0.25">
      <c r="A27" s="26"/>
      <c r="B27" s="5" t="s">
        <v>40</v>
      </c>
      <c r="C27" s="7">
        <f>C26*(1+$B$1)</f>
        <v>356.40000000000003</v>
      </c>
      <c r="D27" s="7">
        <f t="shared" ref="D27:N27" si="13">D26*(1+$B$1)</f>
        <v>92.4</v>
      </c>
      <c r="E27" s="7">
        <f t="shared" si="13"/>
        <v>429.00000000000006</v>
      </c>
      <c r="F27" s="7">
        <f t="shared" si="13"/>
        <v>620.40000000000009</v>
      </c>
      <c r="G27" s="7">
        <f t="shared" si="13"/>
        <v>805.2</v>
      </c>
      <c r="H27" s="7">
        <f t="shared" si="13"/>
        <v>1537.8000000000002</v>
      </c>
      <c r="I27" s="7">
        <f t="shared" si="13"/>
        <v>2224.2000000000003</v>
      </c>
      <c r="J27" s="7">
        <f t="shared" si="13"/>
        <v>1986.6000000000001</v>
      </c>
      <c r="K27" s="7">
        <f t="shared" si="13"/>
        <v>541.20000000000005</v>
      </c>
      <c r="L27" s="7">
        <f t="shared" si="13"/>
        <v>92.4</v>
      </c>
      <c r="M27" s="7">
        <f t="shared" si="13"/>
        <v>0</v>
      </c>
      <c r="N27" s="7">
        <f t="shared" si="13"/>
        <v>0</v>
      </c>
      <c r="O27" s="8">
        <f t="shared" si="2"/>
        <v>8685.6000000000022</v>
      </c>
    </row>
    <row r="28" spans="1:15" ht="13.5" customHeight="1" x14ac:dyDescent="0.2">
      <c r="A28" s="25" t="s">
        <v>12</v>
      </c>
      <c r="B28" s="2" t="s">
        <v>39</v>
      </c>
      <c r="C28" s="6">
        <v>246</v>
      </c>
      <c r="D28" s="6">
        <v>168</v>
      </c>
      <c r="E28" s="6">
        <v>288</v>
      </c>
      <c r="F28" s="6">
        <v>588</v>
      </c>
      <c r="G28" s="6">
        <v>1350</v>
      </c>
      <c r="H28" s="6">
        <v>2670</v>
      </c>
      <c r="I28" s="6">
        <v>2454</v>
      </c>
      <c r="J28" s="6">
        <v>2118</v>
      </c>
      <c r="K28" s="6">
        <v>336</v>
      </c>
      <c r="L28" s="6">
        <v>156</v>
      </c>
      <c r="M28" s="6"/>
      <c r="N28" s="6"/>
      <c r="O28" s="8"/>
    </row>
    <row r="29" spans="1:15" ht="13.5" customHeight="1" thickBot="1" x14ac:dyDescent="0.25">
      <c r="A29" s="26"/>
      <c r="B29" s="5" t="s">
        <v>40</v>
      </c>
      <c r="C29" s="7">
        <f>C28*(1+$B$1)</f>
        <v>270.60000000000002</v>
      </c>
      <c r="D29" s="7">
        <f t="shared" ref="D29:N29" si="14">D28*(1+$B$1)</f>
        <v>184.8</v>
      </c>
      <c r="E29" s="7">
        <f t="shared" si="14"/>
        <v>316.8</v>
      </c>
      <c r="F29" s="7">
        <f t="shared" si="14"/>
        <v>646.80000000000007</v>
      </c>
      <c r="G29" s="7">
        <f t="shared" si="14"/>
        <v>1485.0000000000002</v>
      </c>
      <c r="H29" s="7">
        <f t="shared" si="14"/>
        <v>2937.0000000000005</v>
      </c>
      <c r="I29" s="7">
        <f t="shared" si="14"/>
        <v>2699.4</v>
      </c>
      <c r="J29" s="7">
        <f t="shared" si="14"/>
        <v>2329.8000000000002</v>
      </c>
      <c r="K29" s="7">
        <f t="shared" si="14"/>
        <v>369.6</v>
      </c>
      <c r="L29" s="7">
        <f t="shared" si="14"/>
        <v>171.60000000000002</v>
      </c>
      <c r="M29" s="7">
        <f t="shared" si="14"/>
        <v>0</v>
      </c>
      <c r="N29" s="7">
        <f t="shared" si="14"/>
        <v>0</v>
      </c>
      <c r="O29" s="8">
        <f t="shared" si="2"/>
        <v>11411.400000000001</v>
      </c>
    </row>
    <row r="30" spans="1:15" ht="13.5" customHeight="1" x14ac:dyDescent="0.2">
      <c r="A30" s="25" t="s">
        <v>13</v>
      </c>
      <c r="B30" s="2" t="s">
        <v>39</v>
      </c>
      <c r="C30" s="6">
        <v>198</v>
      </c>
      <c r="D30" s="6">
        <v>162</v>
      </c>
      <c r="E30" s="6">
        <v>222</v>
      </c>
      <c r="F30" s="6">
        <v>282</v>
      </c>
      <c r="G30" s="6">
        <v>576</v>
      </c>
      <c r="H30" s="6">
        <v>1272</v>
      </c>
      <c r="I30" s="6">
        <v>1284</v>
      </c>
      <c r="J30" s="6">
        <v>1056</v>
      </c>
      <c r="K30" s="6">
        <v>240</v>
      </c>
      <c r="L30" s="6">
        <v>216</v>
      </c>
      <c r="M30" s="6"/>
      <c r="N30" s="6"/>
      <c r="O30" s="8"/>
    </row>
    <row r="31" spans="1:15" ht="13.5" customHeight="1" thickBot="1" x14ac:dyDescent="0.25">
      <c r="A31" s="26"/>
      <c r="B31" s="5" t="s">
        <v>40</v>
      </c>
      <c r="C31" s="7">
        <f>C30*(1+$B$1)</f>
        <v>217.8</v>
      </c>
      <c r="D31" s="7">
        <f t="shared" ref="D31:N31" si="15">D30*(1+$B$1)</f>
        <v>178.20000000000002</v>
      </c>
      <c r="E31" s="7">
        <f t="shared" si="15"/>
        <v>244.20000000000002</v>
      </c>
      <c r="F31" s="7">
        <f t="shared" si="15"/>
        <v>310.20000000000005</v>
      </c>
      <c r="G31" s="7">
        <f t="shared" si="15"/>
        <v>633.6</v>
      </c>
      <c r="H31" s="7">
        <f t="shared" si="15"/>
        <v>1399.2</v>
      </c>
      <c r="I31" s="7">
        <f t="shared" si="15"/>
        <v>1412.4</v>
      </c>
      <c r="J31" s="7">
        <f t="shared" si="15"/>
        <v>1161.6000000000001</v>
      </c>
      <c r="K31" s="7">
        <f t="shared" si="15"/>
        <v>264</v>
      </c>
      <c r="L31" s="7">
        <f t="shared" si="15"/>
        <v>237.60000000000002</v>
      </c>
      <c r="M31" s="7">
        <f t="shared" si="15"/>
        <v>0</v>
      </c>
      <c r="N31" s="7">
        <f t="shared" si="15"/>
        <v>0</v>
      </c>
      <c r="O31" s="8">
        <f t="shared" si="2"/>
        <v>6058.8000000000011</v>
      </c>
    </row>
    <row r="32" spans="1:15" ht="13.5" customHeight="1" x14ac:dyDescent="0.2">
      <c r="A32" s="25" t="s">
        <v>14</v>
      </c>
      <c r="B32" s="2" t="s">
        <v>39</v>
      </c>
      <c r="C32" s="6">
        <v>186</v>
      </c>
      <c r="D32" s="6">
        <v>144</v>
      </c>
      <c r="E32" s="6">
        <v>222</v>
      </c>
      <c r="F32" s="6">
        <v>402</v>
      </c>
      <c r="G32" s="6">
        <v>984</v>
      </c>
      <c r="H32" s="6">
        <v>1374</v>
      </c>
      <c r="I32" s="6">
        <v>1380</v>
      </c>
      <c r="J32" s="6">
        <v>1494</v>
      </c>
      <c r="K32" s="6">
        <v>294</v>
      </c>
      <c r="L32" s="6">
        <v>60</v>
      </c>
      <c r="M32" s="6"/>
      <c r="N32" s="6"/>
      <c r="O32" s="8"/>
    </row>
    <row r="33" spans="1:15" ht="13.5" customHeight="1" thickBot="1" x14ac:dyDescent="0.25">
      <c r="A33" s="26"/>
      <c r="B33" s="5" t="s">
        <v>40</v>
      </c>
      <c r="C33" s="7">
        <f>C32*(1+$B$1)</f>
        <v>204.60000000000002</v>
      </c>
      <c r="D33" s="7">
        <f t="shared" ref="D33:N33" si="16">D32*(1+$B$1)</f>
        <v>158.4</v>
      </c>
      <c r="E33" s="7">
        <f t="shared" si="16"/>
        <v>244.20000000000002</v>
      </c>
      <c r="F33" s="7">
        <f t="shared" si="16"/>
        <v>442.20000000000005</v>
      </c>
      <c r="G33" s="7">
        <f t="shared" si="16"/>
        <v>1082.4000000000001</v>
      </c>
      <c r="H33" s="7">
        <f t="shared" si="16"/>
        <v>1511.4</v>
      </c>
      <c r="I33" s="7">
        <f t="shared" si="16"/>
        <v>1518.0000000000002</v>
      </c>
      <c r="J33" s="7">
        <f t="shared" si="16"/>
        <v>1643.4</v>
      </c>
      <c r="K33" s="7">
        <f t="shared" si="16"/>
        <v>323.40000000000003</v>
      </c>
      <c r="L33" s="7">
        <f t="shared" si="16"/>
        <v>66</v>
      </c>
      <c r="M33" s="7">
        <f t="shared" si="16"/>
        <v>0</v>
      </c>
      <c r="N33" s="7">
        <f t="shared" si="16"/>
        <v>0</v>
      </c>
      <c r="O33" s="8">
        <f t="shared" si="2"/>
        <v>7194</v>
      </c>
    </row>
    <row r="34" spans="1:15" ht="13.5" customHeight="1" x14ac:dyDescent="0.2">
      <c r="A34" s="25" t="s">
        <v>15</v>
      </c>
      <c r="B34" s="2" t="s">
        <v>39</v>
      </c>
      <c r="C34" s="6">
        <v>132</v>
      </c>
      <c r="D34" s="6">
        <v>138</v>
      </c>
      <c r="E34" s="6">
        <v>564</v>
      </c>
      <c r="F34" s="6">
        <v>5526</v>
      </c>
      <c r="G34" s="6">
        <v>918</v>
      </c>
      <c r="H34" s="6">
        <v>2574</v>
      </c>
      <c r="I34" s="6">
        <v>2784</v>
      </c>
      <c r="J34" s="6">
        <v>2616</v>
      </c>
      <c r="K34" s="6">
        <v>750</v>
      </c>
      <c r="L34" s="6">
        <v>102</v>
      </c>
      <c r="M34" s="6"/>
      <c r="N34" s="6"/>
      <c r="O34" s="8"/>
    </row>
    <row r="35" spans="1:15" ht="13.5" customHeight="1" thickBot="1" x14ac:dyDescent="0.25">
      <c r="A35" s="26"/>
      <c r="B35" s="5" t="s">
        <v>40</v>
      </c>
      <c r="C35" s="7">
        <f>C34*(1+$B$1)</f>
        <v>145.20000000000002</v>
      </c>
      <c r="D35" s="7">
        <f t="shared" ref="D35:N35" si="17">D34*(1+$B$1)</f>
        <v>151.80000000000001</v>
      </c>
      <c r="E35" s="7">
        <f t="shared" si="17"/>
        <v>620.40000000000009</v>
      </c>
      <c r="F35" s="7">
        <f t="shared" si="17"/>
        <v>6078.6</v>
      </c>
      <c r="G35" s="7">
        <f t="shared" si="17"/>
        <v>1009.8000000000001</v>
      </c>
      <c r="H35" s="7">
        <f t="shared" si="17"/>
        <v>2831.4</v>
      </c>
      <c r="I35" s="7">
        <f t="shared" si="17"/>
        <v>3062.4</v>
      </c>
      <c r="J35" s="7">
        <f t="shared" si="17"/>
        <v>2877.6000000000004</v>
      </c>
      <c r="K35" s="7">
        <f t="shared" si="17"/>
        <v>825.00000000000011</v>
      </c>
      <c r="L35" s="7">
        <f t="shared" si="17"/>
        <v>112.2</v>
      </c>
      <c r="M35" s="7">
        <f t="shared" si="17"/>
        <v>0</v>
      </c>
      <c r="N35" s="7">
        <f t="shared" si="17"/>
        <v>0</v>
      </c>
      <c r="O35" s="8">
        <f t="shared" si="2"/>
        <v>17714.400000000001</v>
      </c>
    </row>
    <row r="36" spans="1:15" ht="13.5" customHeight="1" x14ac:dyDescent="0.2">
      <c r="A36" s="25" t="s">
        <v>16</v>
      </c>
      <c r="B36" s="2" t="s">
        <v>39</v>
      </c>
      <c r="C36" s="6">
        <v>72</v>
      </c>
      <c r="D36" s="6">
        <v>60</v>
      </c>
      <c r="E36" s="6">
        <v>384</v>
      </c>
      <c r="F36" s="6">
        <v>252</v>
      </c>
      <c r="G36" s="6">
        <v>438</v>
      </c>
      <c r="H36" s="6">
        <v>924</v>
      </c>
      <c r="I36" s="6">
        <v>1278</v>
      </c>
      <c r="J36" s="6">
        <v>906</v>
      </c>
      <c r="K36" s="6">
        <v>120</v>
      </c>
      <c r="L36" s="6">
        <v>18</v>
      </c>
      <c r="M36" s="6"/>
      <c r="N36" s="6"/>
      <c r="O36" s="8"/>
    </row>
    <row r="37" spans="1:15" ht="13.5" customHeight="1" thickBot="1" x14ac:dyDescent="0.25">
      <c r="A37" s="26"/>
      <c r="B37" s="5" t="s">
        <v>40</v>
      </c>
      <c r="C37" s="7">
        <f>C36*(1+$B$1)</f>
        <v>79.2</v>
      </c>
      <c r="D37" s="7">
        <f t="shared" ref="D37:N37" si="18">D36*(1+$B$1)</f>
        <v>66</v>
      </c>
      <c r="E37" s="7">
        <f t="shared" si="18"/>
        <v>422.40000000000003</v>
      </c>
      <c r="F37" s="7">
        <f t="shared" si="18"/>
        <v>277.20000000000005</v>
      </c>
      <c r="G37" s="7">
        <f t="shared" si="18"/>
        <v>481.8</v>
      </c>
      <c r="H37" s="7">
        <f t="shared" si="18"/>
        <v>1016.4000000000001</v>
      </c>
      <c r="I37" s="7">
        <f t="shared" si="18"/>
        <v>1405.8000000000002</v>
      </c>
      <c r="J37" s="7">
        <f t="shared" si="18"/>
        <v>996.60000000000014</v>
      </c>
      <c r="K37" s="7">
        <f t="shared" si="18"/>
        <v>132</v>
      </c>
      <c r="L37" s="7">
        <f t="shared" si="18"/>
        <v>19.8</v>
      </c>
      <c r="M37" s="7">
        <f t="shared" si="18"/>
        <v>0</v>
      </c>
      <c r="N37" s="7">
        <f t="shared" si="18"/>
        <v>0</v>
      </c>
      <c r="O37" s="8">
        <f t="shared" si="2"/>
        <v>4897.2000000000007</v>
      </c>
    </row>
    <row r="38" spans="1:15" ht="13.5" customHeight="1" x14ac:dyDescent="0.2">
      <c r="A38" s="25" t="s">
        <v>17</v>
      </c>
      <c r="B38" s="2" t="s">
        <v>39</v>
      </c>
      <c r="C38" s="6">
        <v>1002</v>
      </c>
      <c r="D38" s="6">
        <v>492</v>
      </c>
      <c r="E38" s="6">
        <v>1392</v>
      </c>
      <c r="F38" s="6">
        <v>1944</v>
      </c>
      <c r="G38" s="6">
        <v>2364</v>
      </c>
      <c r="H38" s="6">
        <v>7104</v>
      </c>
      <c r="I38" s="6">
        <v>5520</v>
      </c>
      <c r="J38" s="6">
        <v>4812</v>
      </c>
      <c r="K38" s="6">
        <v>1218</v>
      </c>
      <c r="L38" s="6">
        <v>360</v>
      </c>
      <c r="M38" s="6"/>
      <c r="N38" s="6"/>
      <c r="O38" s="8"/>
    </row>
    <row r="39" spans="1:15" ht="13.5" customHeight="1" thickBot="1" x14ac:dyDescent="0.25">
      <c r="A39" s="26"/>
      <c r="B39" s="5" t="s">
        <v>40</v>
      </c>
      <c r="C39" s="7">
        <f>C38*(1+$B$1)</f>
        <v>1102.2</v>
      </c>
      <c r="D39" s="7">
        <f t="shared" ref="D39:N39" si="19">D38*(1+$B$1)</f>
        <v>541.20000000000005</v>
      </c>
      <c r="E39" s="7">
        <f t="shared" si="19"/>
        <v>1531.2</v>
      </c>
      <c r="F39" s="7">
        <f t="shared" si="19"/>
        <v>2138.4</v>
      </c>
      <c r="G39" s="7">
        <f t="shared" si="19"/>
        <v>2600.4</v>
      </c>
      <c r="H39" s="7">
        <f t="shared" si="19"/>
        <v>7814.4000000000005</v>
      </c>
      <c r="I39" s="7">
        <f t="shared" si="19"/>
        <v>6072.0000000000009</v>
      </c>
      <c r="J39" s="7">
        <f t="shared" si="19"/>
        <v>5293.2000000000007</v>
      </c>
      <c r="K39" s="7">
        <f t="shared" si="19"/>
        <v>1339.8000000000002</v>
      </c>
      <c r="L39" s="7">
        <f t="shared" si="19"/>
        <v>396.00000000000006</v>
      </c>
      <c r="M39" s="7">
        <f t="shared" si="19"/>
        <v>0</v>
      </c>
      <c r="N39" s="7">
        <f t="shared" si="19"/>
        <v>0</v>
      </c>
      <c r="O39" s="8">
        <f t="shared" si="2"/>
        <v>28828.799999999999</v>
      </c>
    </row>
    <row r="40" spans="1:15" ht="13.5" customHeight="1" x14ac:dyDescent="0.2">
      <c r="A40" s="25" t="s">
        <v>18</v>
      </c>
      <c r="B40" s="2" t="s">
        <v>39</v>
      </c>
      <c r="C40" s="6">
        <v>330</v>
      </c>
      <c r="D40" s="6">
        <v>258</v>
      </c>
      <c r="E40" s="6">
        <v>612</v>
      </c>
      <c r="F40" s="6">
        <v>13710</v>
      </c>
      <c r="G40" s="6">
        <v>10416</v>
      </c>
      <c r="H40" s="6">
        <v>12828</v>
      </c>
      <c r="I40" s="6">
        <v>8484</v>
      </c>
      <c r="J40" s="6">
        <v>8100</v>
      </c>
      <c r="K40" s="6">
        <v>1704</v>
      </c>
      <c r="L40" s="6">
        <v>2136</v>
      </c>
      <c r="M40" s="6"/>
      <c r="N40" s="6"/>
      <c r="O40" s="8"/>
    </row>
    <row r="41" spans="1:15" ht="13.5" customHeight="1" thickBot="1" x14ac:dyDescent="0.25">
      <c r="A41" s="26"/>
      <c r="B41" s="5" t="s">
        <v>40</v>
      </c>
      <c r="C41" s="7">
        <f>C40*(1+$B$1)</f>
        <v>363.00000000000006</v>
      </c>
      <c r="D41" s="7">
        <f t="shared" ref="D41:N41" si="20">D40*(1+$B$1)</f>
        <v>283.8</v>
      </c>
      <c r="E41" s="7">
        <f t="shared" si="20"/>
        <v>673.2</v>
      </c>
      <c r="F41" s="7">
        <f t="shared" si="20"/>
        <v>15081.000000000002</v>
      </c>
      <c r="G41" s="7">
        <f t="shared" si="20"/>
        <v>11457.6</v>
      </c>
      <c r="H41" s="7">
        <f t="shared" si="20"/>
        <v>14110.800000000001</v>
      </c>
      <c r="I41" s="7">
        <f t="shared" si="20"/>
        <v>9332.4000000000015</v>
      </c>
      <c r="J41" s="7">
        <f t="shared" si="20"/>
        <v>8910</v>
      </c>
      <c r="K41" s="7">
        <f t="shared" si="20"/>
        <v>1874.4</v>
      </c>
      <c r="L41" s="7">
        <f t="shared" si="20"/>
        <v>2349.6000000000004</v>
      </c>
      <c r="M41" s="7">
        <f t="shared" si="20"/>
        <v>0</v>
      </c>
      <c r="N41" s="7">
        <f t="shared" si="20"/>
        <v>0</v>
      </c>
      <c r="O41" s="8">
        <f t="shared" si="2"/>
        <v>64435.8</v>
      </c>
    </row>
    <row r="42" spans="1:15" ht="13.5" customHeight="1" x14ac:dyDescent="0.2">
      <c r="A42" s="25" t="s">
        <v>19</v>
      </c>
      <c r="B42" s="2" t="s">
        <v>39</v>
      </c>
      <c r="C42" s="6">
        <v>360</v>
      </c>
      <c r="D42" s="6">
        <v>198</v>
      </c>
      <c r="E42" s="6">
        <v>504</v>
      </c>
      <c r="F42" s="6">
        <v>906</v>
      </c>
      <c r="G42" s="6">
        <v>870</v>
      </c>
      <c r="H42" s="6">
        <v>2082</v>
      </c>
      <c r="I42" s="6">
        <v>2616</v>
      </c>
      <c r="J42" s="6">
        <v>2214</v>
      </c>
      <c r="K42" s="6">
        <v>426</v>
      </c>
      <c r="L42" s="6">
        <v>246</v>
      </c>
      <c r="M42" s="6"/>
      <c r="N42" s="6"/>
      <c r="O42" s="8"/>
    </row>
    <row r="43" spans="1:15" ht="13.5" customHeight="1" thickBot="1" x14ac:dyDescent="0.25">
      <c r="A43" s="26"/>
      <c r="B43" s="5" t="s">
        <v>40</v>
      </c>
      <c r="C43" s="7">
        <f>C42*(1+$B$1)</f>
        <v>396.00000000000006</v>
      </c>
      <c r="D43" s="7">
        <f t="shared" ref="D43:N43" si="21">D42*(1+$B$1)</f>
        <v>217.8</v>
      </c>
      <c r="E43" s="7">
        <f t="shared" si="21"/>
        <v>554.40000000000009</v>
      </c>
      <c r="F43" s="7">
        <f t="shared" si="21"/>
        <v>996.60000000000014</v>
      </c>
      <c r="G43" s="7">
        <f t="shared" si="21"/>
        <v>957.00000000000011</v>
      </c>
      <c r="H43" s="7">
        <f t="shared" si="21"/>
        <v>2290.2000000000003</v>
      </c>
      <c r="I43" s="7">
        <f t="shared" si="21"/>
        <v>2877.6000000000004</v>
      </c>
      <c r="J43" s="7">
        <f t="shared" si="21"/>
        <v>2435.4</v>
      </c>
      <c r="K43" s="7">
        <f t="shared" si="21"/>
        <v>468.6</v>
      </c>
      <c r="L43" s="7">
        <f t="shared" si="21"/>
        <v>270.60000000000002</v>
      </c>
      <c r="M43" s="7">
        <f t="shared" si="21"/>
        <v>0</v>
      </c>
      <c r="N43" s="7">
        <f t="shared" si="21"/>
        <v>0</v>
      </c>
      <c r="O43" s="8">
        <f t="shared" si="2"/>
        <v>11464.2</v>
      </c>
    </row>
    <row r="44" spans="1:15" ht="13.5" customHeight="1" x14ac:dyDescent="0.2">
      <c r="A44" s="25" t="s">
        <v>20</v>
      </c>
      <c r="B44" s="2" t="s">
        <v>39</v>
      </c>
      <c r="C44" s="6">
        <v>564</v>
      </c>
      <c r="D44" s="6">
        <v>1050</v>
      </c>
      <c r="E44" s="6">
        <v>900</v>
      </c>
      <c r="F44" s="6">
        <v>5130</v>
      </c>
      <c r="G44" s="6">
        <v>1878</v>
      </c>
      <c r="H44" s="6">
        <v>5520</v>
      </c>
      <c r="I44" s="6">
        <v>4008</v>
      </c>
      <c r="J44" s="6">
        <v>4320</v>
      </c>
      <c r="K44" s="6">
        <v>1188</v>
      </c>
      <c r="L44" s="6">
        <v>480</v>
      </c>
      <c r="M44" s="6"/>
      <c r="N44" s="6"/>
      <c r="O44" s="8"/>
    </row>
    <row r="45" spans="1:15" ht="13.5" customHeight="1" thickBot="1" x14ac:dyDescent="0.25">
      <c r="A45" s="26"/>
      <c r="B45" s="5" t="s">
        <v>40</v>
      </c>
      <c r="C45" s="7">
        <f>C44*(1+$B$1)</f>
        <v>620.40000000000009</v>
      </c>
      <c r="D45" s="7">
        <f t="shared" ref="D45:N45" si="22">D44*(1+$B$1)</f>
        <v>1155</v>
      </c>
      <c r="E45" s="7">
        <f t="shared" si="22"/>
        <v>990.00000000000011</v>
      </c>
      <c r="F45" s="7">
        <f t="shared" si="22"/>
        <v>5643.0000000000009</v>
      </c>
      <c r="G45" s="7">
        <f t="shared" si="22"/>
        <v>2065.8000000000002</v>
      </c>
      <c r="H45" s="7">
        <f t="shared" si="22"/>
        <v>6072.0000000000009</v>
      </c>
      <c r="I45" s="7">
        <f t="shared" si="22"/>
        <v>4408.8</v>
      </c>
      <c r="J45" s="7">
        <f t="shared" si="22"/>
        <v>4752</v>
      </c>
      <c r="K45" s="7">
        <f t="shared" si="22"/>
        <v>1306.8000000000002</v>
      </c>
      <c r="L45" s="7">
        <f t="shared" si="22"/>
        <v>528</v>
      </c>
      <c r="M45" s="7">
        <f t="shared" si="22"/>
        <v>0</v>
      </c>
      <c r="N45" s="7">
        <f t="shared" si="22"/>
        <v>0</v>
      </c>
      <c r="O45" s="8">
        <f t="shared" si="2"/>
        <v>27541.8</v>
      </c>
    </row>
    <row r="46" spans="1:15" ht="13.5" customHeight="1" x14ac:dyDescent="0.2">
      <c r="A46" s="25" t="s">
        <v>21</v>
      </c>
      <c r="B46" s="2" t="s">
        <v>39</v>
      </c>
      <c r="C46" s="6">
        <v>390</v>
      </c>
      <c r="D46" s="6">
        <v>282</v>
      </c>
      <c r="E46" s="6">
        <v>420</v>
      </c>
      <c r="F46" s="6">
        <v>570</v>
      </c>
      <c r="G46" s="6">
        <v>1176</v>
      </c>
      <c r="H46" s="6">
        <v>2472</v>
      </c>
      <c r="I46" s="6">
        <v>2790</v>
      </c>
      <c r="J46" s="6">
        <v>2436</v>
      </c>
      <c r="K46" s="6">
        <v>624</v>
      </c>
      <c r="L46" s="6">
        <v>336</v>
      </c>
      <c r="M46" s="6"/>
      <c r="N46" s="6"/>
      <c r="O46" s="8"/>
    </row>
    <row r="47" spans="1:15" ht="13.5" customHeight="1" thickBot="1" x14ac:dyDescent="0.25">
      <c r="A47" s="26"/>
      <c r="B47" s="5" t="s">
        <v>40</v>
      </c>
      <c r="C47" s="7">
        <f>C46*(1+$B$1)</f>
        <v>429.00000000000006</v>
      </c>
      <c r="D47" s="7">
        <f t="shared" ref="D47:N47" si="23">D46*(1+$B$1)</f>
        <v>310.20000000000005</v>
      </c>
      <c r="E47" s="7">
        <f t="shared" si="23"/>
        <v>462.00000000000006</v>
      </c>
      <c r="F47" s="7">
        <f t="shared" si="23"/>
        <v>627</v>
      </c>
      <c r="G47" s="7">
        <f t="shared" si="23"/>
        <v>1293.6000000000001</v>
      </c>
      <c r="H47" s="7">
        <f t="shared" si="23"/>
        <v>2719.2000000000003</v>
      </c>
      <c r="I47" s="7">
        <f t="shared" si="23"/>
        <v>3069.0000000000005</v>
      </c>
      <c r="J47" s="7">
        <f t="shared" si="23"/>
        <v>2679.6000000000004</v>
      </c>
      <c r="K47" s="7">
        <f t="shared" si="23"/>
        <v>686.40000000000009</v>
      </c>
      <c r="L47" s="7">
        <f t="shared" si="23"/>
        <v>369.6</v>
      </c>
      <c r="M47" s="7">
        <f t="shared" si="23"/>
        <v>0</v>
      </c>
      <c r="N47" s="7">
        <f t="shared" si="23"/>
        <v>0</v>
      </c>
      <c r="O47" s="8">
        <f t="shared" si="2"/>
        <v>12645.6</v>
      </c>
    </row>
    <row r="48" spans="1:15" ht="13.5" customHeight="1" x14ac:dyDescent="0.2">
      <c r="A48" s="25" t="s">
        <v>22</v>
      </c>
      <c r="B48" s="2" t="s">
        <v>39</v>
      </c>
      <c r="C48" s="6">
        <v>1410</v>
      </c>
      <c r="D48" s="6">
        <v>744</v>
      </c>
      <c r="E48" s="6">
        <v>1428</v>
      </c>
      <c r="F48" s="6">
        <v>2784</v>
      </c>
      <c r="G48" s="6">
        <v>2790</v>
      </c>
      <c r="H48" s="6">
        <v>7302</v>
      </c>
      <c r="I48" s="6">
        <v>8286</v>
      </c>
      <c r="J48" s="6">
        <v>6018</v>
      </c>
      <c r="K48" s="6">
        <v>1584</v>
      </c>
      <c r="L48" s="6">
        <v>1074</v>
      </c>
      <c r="M48" s="6"/>
      <c r="N48" s="6"/>
      <c r="O48" s="8"/>
    </row>
    <row r="49" spans="1:15" ht="13.5" customHeight="1" thickBot="1" x14ac:dyDescent="0.25">
      <c r="A49" s="26"/>
      <c r="B49" s="5" t="s">
        <v>40</v>
      </c>
      <c r="C49" s="7">
        <f>C48*(1+$B$1)</f>
        <v>1551.0000000000002</v>
      </c>
      <c r="D49" s="7">
        <f t="shared" ref="D49:N49" si="24">D48*(1+$B$1)</f>
        <v>818.40000000000009</v>
      </c>
      <c r="E49" s="7">
        <f t="shared" si="24"/>
        <v>1570.8000000000002</v>
      </c>
      <c r="F49" s="7">
        <f t="shared" si="24"/>
        <v>3062.4</v>
      </c>
      <c r="G49" s="7">
        <f t="shared" si="24"/>
        <v>3069.0000000000005</v>
      </c>
      <c r="H49" s="7">
        <f t="shared" si="24"/>
        <v>8032.2000000000007</v>
      </c>
      <c r="I49" s="7">
        <f t="shared" si="24"/>
        <v>9114.6</v>
      </c>
      <c r="J49" s="7">
        <f t="shared" si="24"/>
        <v>6619.8</v>
      </c>
      <c r="K49" s="7">
        <f t="shared" si="24"/>
        <v>1742.4</v>
      </c>
      <c r="L49" s="7">
        <f t="shared" si="24"/>
        <v>1181.4000000000001</v>
      </c>
      <c r="M49" s="7">
        <f t="shared" si="24"/>
        <v>0</v>
      </c>
      <c r="N49" s="7">
        <f t="shared" si="24"/>
        <v>0</v>
      </c>
      <c r="O49" s="8">
        <f t="shared" si="2"/>
        <v>36762.000000000007</v>
      </c>
    </row>
    <row r="50" spans="1:15" ht="13.5" customHeight="1" x14ac:dyDescent="0.2">
      <c r="A50" s="25" t="s">
        <v>23</v>
      </c>
      <c r="B50" s="2" t="s">
        <v>39</v>
      </c>
      <c r="C50" s="6">
        <v>300</v>
      </c>
      <c r="D50" s="6">
        <v>330</v>
      </c>
      <c r="E50" s="6">
        <v>606</v>
      </c>
      <c r="F50" s="6">
        <v>756</v>
      </c>
      <c r="G50" s="6">
        <v>1116</v>
      </c>
      <c r="H50" s="6">
        <v>1230</v>
      </c>
      <c r="I50" s="6">
        <v>2652</v>
      </c>
      <c r="J50" s="6">
        <v>2022</v>
      </c>
      <c r="K50" s="6">
        <v>552</v>
      </c>
      <c r="L50" s="6">
        <v>198</v>
      </c>
      <c r="M50" s="6"/>
      <c r="N50" s="6"/>
      <c r="O50" s="8"/>
    </row>
    <row r="51" spans="1:15" ht="13.5" customHeight="1" thickBot="1" x14ac:dyDescent="0.25">
      <c r="A51" s="26"/>
      <c r="B51" s="5" t="s">
        <v>40</v>
      </c>
      <c r="C51" s="7">
        <f>C50*(1+$B$1)</f>
        <v>330</v>
      </c>
      <c r="D51" s="7">
        <f t="shared" ref="D51:N51" si="25">D50*(1+$B$1)</f>
        <v>363.00000000000006</v>
      </c>
      <c r="E51" s="7">
        <f t="shared" si="25"/>
        <v>666.6</v>
      </c>
      <c r="F51" s="7">
        <f t="shared" si="25"/>
        <v>831.6</v>
      </c>
      <c r="G51" s="7">
        <f t="shared" si="25"/>
        <v>1227.6000000000001</v>
      </c>
      <c r="H51" s="7">
        <f t="shared" si="25"/>
        <v>1353</v>
      </c>
      <c r="I51" s="7">
        <f t="shared" si="25"/>
        <v>2917.2000000000003</v>
      </c>
      <c r="J51" s="7">
        <f t="shared" si="25"/>
        <v>2224.2000000000003</v>
      </c>
      <c r="K51" s="7">
        <f t="shared" si="25"/>
        <v>607.20000000000005</v>
      </c>
      <c r="L51" s="7">
        <f t="shared" si="25"/>
        <v>217.8</v>
      </c>
      <c r="M51" s="7">
        <f t="shared" si="25"/>
        <v>0</v>
      </c>
      <c r="N51" s="7">
        <f t="shared" si="25"/>
        <v>0</v>
      </c>
      <c r="O51" s="8">
        <f t="shared" si="2"/>
        <v>10738.2</v>
      </c>
    </row>
    <row r="52" spans="1:15" ht="13.5" customHeight="1" x14ac:dyDescent="0.2">
      <c r="A52" s="25" t="s">
        <v>24</v>
      </c>
      <c r="B52" s="2" t="s">
        <v>39</v>
      </c>
      <c r="C52" s="6">
        <v>4656</v>
      </c>
      <c r="D52" s="6">
        <v>1290</v>
      </c>
      <c r="E52" s="6">
        <v>3942</v>
      </c>
      <c r="F52" s="6">
        <v>6216</v>
      </c>
      <c r="G52" s="6">
        <v>9080</v>
      </c>
      <c r="H52" s="6">
        <v>19710</v>
      </c>
      <c r="I52" s="6">
        <v>16818</v>
      </c>
      <c r="J52" s="6">
        <v>15708</v>
      </c>
      <c r="K52" s="6">
        <v>4566</v>
      </c>
      <c r="L52" s="6">
        <v>1368</v>
      </c>
      <c r="M52" s="6"/>
      <c r="N52" s="6"/>
      <c r="O52" s="8"/>
    </row>
    <row r="53" spans="1:15" ht="13.5" customHeight="1" thickBot="1" x14ac:dyDescent="0.25">
      <c r="A53" s="26"/>
      <c r="B53" s="5" t="s">
        <v>40</v>
      </c>
      <c r="C53" s="7">
        <f>C52*(1+$B$1)</f>
        <v>5121.6000000000004</v>
      </c>
      <c r="D53" s="7">
        <f t="shared" ref="D53:N53" si="26">D52*(1+$B$1)</f>
        <v>1419.0000000000002</v>
      </c>
      <c r="E53" s="7">
        <f t="shared" si="26"/>
        <v>4336.2000000000007</v>
      </c>
      <c r="F53" s="7">
        <f t="shared" si="26"/>
        <v>6837.6</v>
      </c>
      <c r="G53" s="7">
        <f t="shared" si="26"/>
        <v>9988</v>
      </c>
      <c r="H53" s="7">
        <f t="shared" si="26"/>
        <v>21681</v>
      </c>
      <c r="I53" s="7">
        <f t="shared" si="26"/>
        <v>18499.800000000003</v>
      </c>
      <c r="J53" s="7">
        <f t="shared" si="26"/>
        <v>17278.800000000003</v>
      </c>
      <c r="K53" s="7">
        <f t="shared" si="26"/>
        <v>5022.6000000000004</v>
      </c>
      <c r="L53" s="7">
        <f t="shared" si="26"/>
        <v>1504.8000000000002</v>
      </c>
      <c r="M53" s="7">
        <f t="shared" si="26"/>
        <v>0</v>
      </c>
      <c r="N53" s="7">
        <f t="shared" si="26"/>
        <v>0</v>
      </c>
      <c r="O53" s="8">
        <f t="shared" si="2"/>
        <v>91689.400000000023</v>
      </c>
    </row>
    <row r="54" spans="1:15" ht="12.75" x14ac:dyDescent="0.2">
      <c r="A54" s="25" t="s">
        <v>25</v>
      </c>
      <c r="B54" s="2" t="s">
        <v>39</v>
      </c>
      <c r="C54" s="6">
        <v>120</v>
      </c>
      <c r="D54" s="6">
        <v>186</v>
      </c>
      <c r="E54" s="6">
        <v>612</v>
      </c>
      <c r="F54" s="6">
        <v>408</v>
      </c>
      <c r="G54" s="6">
        <v>990</v>
      </c>
      <c r="H54" s="6">
        <v>1314</v>
      </c>
      <c r="I54" s="6">
        <v>2004</v>
      </c>
      <c r="J54" s="6">
        <v>678</v>
      </c>
      <c r="K54" s="6">
        <v>492</v>
      </c>
      <c r="L54" s="6">
        <v>222</v>
      </c>
      <c r="M54" s="6"/>
      <c r="N54" s="6"/>
      <c r="O54" s="8"/>
    </row>
    <row r="55" spans="1:15" ht="15" customHeight="1" thickBot="1" x14ac:dyDescent="0.25">
      <c r="A55" s="26"/>
      <c r="B55" s="5" t="s">
        <v>40</v>
      </c>
      <c r="C55" s="7">
        <f>C54*(1+$B$1)</f>
        <v>132</v>
      </c>
      <c r="D55" s="7">
        <f t="shared" ref="D55:N55" si="27">D54*(1+$B$1)</f>
        <v>204.60000000000002</v>
      </c>
      <c r="E55" s="7">
        <f t="shared" si="27"/>
        <v>673.2</v>
      </c>
      <c r="F55" s="7">
        <f t="shared" si="27"/>
        <v>448.8</v>
      </c>
      <c r="G55" s="7">
        <f t="shared" si="27"/>
        <v>1089</v>
      </c>
      <c r="H55" s="7">
        <f t="shared" si="27"/>
        <v>1445.4</v>
      </c>
      <c r="I55" s="7">
        <f t="shared" si="27"/>
        <v>2204.4</v>
      </c>
      <c r="J55" s="7">
        <f t="shared" si="27"/>
        <v>745.80000000000007</v>
      </c>
      <c r="K55" s="7">
        <f t="shared" si="27"/>
        <v>541.20000000000005</v>
      </c>
      <c r="L55" s="7">
        <f t="shared" si="27"/>
        <v>244.20000000000002</v>
      </c>
      <c r="M55" s="7">
        <f t="shared" si="27"/>
        <v>0</v>
      </c>
      <c r="N55" s="7">
        <f t="shared" si="27"/>
        <v>0</v>
      </c>
      <c r="O55" s="8">
        <f t="shared" si="2"/>
        <v>7728.6</v>
      </c>
    </row>
  </sheetData>
  <mergeCells count="27">
    <mergeCell ref="A50:A51"/>
    <mergeCell ref="A52:A53"/>
    <mergeCell ref="A54:A55"/>
    <mergeCell ref="A38:A39"/>
    <mergeCell ref="A40:A41"/>
    <mergeCell ref="A42:A43"/>
    <mergeCell ref="A44:A45"/>
    <mergeCell ref="A46:A47"/>
    <mergeCell ref="A48:A4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2:A3"/>
    <mergeCell ref="A4:A5"/>
    <mergeCell ref="A6:A7"/>
    <mergeCell ref="A8:A9"/>
    <mergeCell ref="A10:A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F406-2946-4333-A909-A7C2EB7AA42E}">
  <sheetPr>
    <tabColor rgb="FFFF0000"/>
  </sheetPr>
  <dimension ref="B1:K59"/>
  <sheetViews>
    <sheetView workbookViewId="0">
      <selection sqref="A1:L59"/>
    </sheetView>
  </sheetViews>
  <sheetFormatPr baseColWidth="10" defaultRowHeight="12.75" x14ac:dyDescent="0.2"/>
  <sheetData>
    <row r="1" spans="2:11" x14ac:dyDescent="0.2">
      <c r="B1" t="s">
        <v>41</v>
      </c>
      <c r="D1">
        <v>2196</v>
      </c>
      <c r="E1">
        <v>3642</v>
      </c>
      <c r="G1">
        <v>18</v>
      </c>
    </row>
    <row r="2" spans="2:11" x14ac:dyDescent="0.2">
      <c r="B2" t="s">
        <v>42</v>
      </c>
      <c r="K2">
        <v>779</v>
      </c>
    </row>
    <row r="3" spans="2:11" x14ac:dyDescent="0.2">
      <c r="B3" t="s">
        <v>43</v>
      </c>
    </row>
    <row r="4" spans="2:11" x14ac:dyDescent="0.2">
      <c r="B4" t="s">
        <v>44</v>
      </c>
      <c r="E4">
        <v>2052</v>
      </c>
      <c r="G4">
        <v>16</v>
      </c>
    </row>
    <row r="5" spans="2:11" x14ac:dyDescent="0.2">
      <c r="B5" t="s">
        <v>45</v>
      </c>
      <c r="D5">
        <v>2472</v>
      </c>
      <c r="E5">
        <v>6588</v>
      </c>
      <c r="G5">
        <v>34</v>
      </c>
    </row>
    <row r="6" spans="2:11" x14ac:dyDescent="0.2">
      <c r="B6" t="s">
        <v>46</v>
      </c>
      <c r="E6">
        <v>6894</v>
      </c>
      <c r="G6">
        <v>82</v>
      </c>
    </row>
    <row r="7" spans="2:11" x14ac:dyDescent="0.2">
      <c r="B7" t="s">
        <v>47</v>
      </c>
      <c r="D7">
        <v>3144</v>
      </c>
      <c r="E7">
        <v>6180</v>
      </c>
      <c r="G7">
        <v>39</v>
      </c>
    </row>
    <row r="8" spans="2:11" x14ac:dyDescent="0.2">
      <c r="B8" t="s">
        <v>48</v>
      </c>
      <c r="E8">
        <v>6666</v>
      </c>
      <c r="G8">
        <v>48</v>
      </c>
    </row>
    <row r="9" spans="2:11" x14ac:dyDescent="0.2">
      <c r="B9" t="s">
        <v>49</v>
      </c>
      <c r="E9">
        <v>2688</v>
      </c>
      <c r="G9">
        <v>20</v>
      </c>
    </row>
    <row r="10" spans="2:11" x14ac:dyDescent="0.2">
      <c r="B10" t="s">
        <v>50</v>
      </c>
      <c r="D10">
        <v>3756</v>
      </c>
      <c r="E10">
        <v>5286</v>
      </c>
      <c r="G10">
        <v>40</v>
      </c>
      <c r="J10">
        <v>5808</v>
      </c>
    </row>
    <row r="11" spans="2:11" x14ac:dyDescent="0.2">
      <c r="B11" t="s">
        <v>51</v>
      </c>
      <c r="E11">
        <v>4236</v>
      </c>
      <c r="G11">
        <v>40</v>
      </c>
    </row>
    <row r="12" spans="2:11" x14ac:dyDescent="0.2">
      <c r="B12" t="s">
        <v>52</v>
      </c>
    </row>
    <row r="13" spans="2:11" x14ac:dyDescent="0.2">
      <c r="B13" t="s">
        <v>53</v>
      </c>
      <c r="F13">
        <v>4296</v>
      </c>
    </row>
    <row r="14" spans="2:11" x14ac:dyDescent="0.2">
      <c r="B14" t="s">
        <v>54</v>
      </c>
    </row>
    <row r="15" spans="2:11" x14ac:dyDescent="0.2">
      <c r="B15" t="s">
        <v>55</v>
      </c>
      <c r="F15">
        <v>3360</v>
      </c>
    </row>
    <row r="16" spans="2:11" x14ac:dyDescent="0.2">
      <c r="B16" t="s">
        <v>56</v>
      </c>
      <c r="D16">
        <v>3900</v>
      </c>
      <c r="E16">
        <v>4458</v>
      </c>
      <c r="G16">
        <v>33</v>
      </c>
    </row>
    <row r="17" spans="2:10" x14ac:dyDescent="0.2">
      <c r="B17" t="s">
        <v>57</v>
      </c>
      <c r="E17">
        <v>2334</v>
      </c>
      <c r="G17">
        <v>23</v>
      </c>
    </row>
    <row r="18" spans="2:10" x14ac:dyDescent="0.2">
      <c r="B18" t="s">
        <v>58</v>
      </c>
      <c r="D18">
        <v>1836</v>
      </c>
      <c r="E18">
        <v>2022</v>
      </c>
      <c r="G18">
        <v>19</v>
      </c>
    </row>
    <row r="19" spans="2:10" x14ac:dyDescent="0.2">
      <c r="B19" t="s">
        <v>59</v>
      </c>
      <c r="D19">
        <v>2820</v>
      </c>
      <c r="E19">
        <v>2952</v>
      </c>
      <c r="G19">
        <v>25</v>
      </c>
      <c r="J19">
        <v>4368</v>
      </c>
    </row>
    <row r="20" spans="2:10" x14ac:dyDescent="0.2">
      <c r="B20" t="s">
        <v>60</v>
      </c>
    </row>
    <row r="21" spans="2:10" x14ac:dyDescent="0.2">
      <c r="B21" t="s">
        <v>61</v>
      </c>
      <c r="F21">
        <v>2736</v>
      </c>
    </row>
    <row r="22" spans="2:10" x14ac:dyDescent="0.2">
      <c r="B22" t="s">
        <v>62</v>
      </c>
      <c r="D22">
        <v>2628</v>
      </c>
      <c r="E22">
        <v>3366</v>
      </c>
      <c r="G22">
        <v>32</v>
      </c>
    </row>
    <row r="23" spans="2:10" x14ac:dyDescent="0.2">
      <c r="B23" t="s">
        <v>63</v>
      </c>
    </row>
    <row r="24" spans="2:10" x14ac:dyDescent="0.2">
      <c r="B24" t="s">
        <v>64</v>
      </c>
    </row>
    <row r="25" spans="2:10" x14ac:dyDescent="0.2">
      <c r="B25" t="s">
        <v>65</v>
      </c>
      <c r="F25">
        <v>2070</v>
      </c>
    </row>
    <row r="26" spans="2:10" x14ac:dyDescent="0.2">
      <c r="B26" t="s">
        <v>66</v>
      </c>
    </row>
    <row r="27" spans="2:10" x14ac:dyDescent="0.2">
      <c r="B27" t="s">
        <v>67</v>
      </c>
    </row>
    <row r="28" spans="2:10" x14ac:dyDescent="0.2">
      <c r="B28" t="s">
        <v>68</v>
      </c>
      <c r="D28">
        <v>180</v>
      </c>
    </row>
    <row r="29" spans="2:10" x14ac:dyDescent="0.2">
      <c r="B29" t="s">
        <v>69</v>
      </c>
      <c r="E29">
        <v>156</v>
      </c>
    </row>
    <row r="30" spans="2:10" x14ac:dyDescent="0.2">
      <c r="B30" t="s">
        <v>70</v>
      </c>
    </row>
    <row r="31" spans="2:10" x14ac:dyDescent="0.2">
      <c r="B31" t="s">
        <v>71</v>
      </c>
    </row>
    <row r="32" spans="2:10" x14ac:dyDescent="0.2">
      <c r="B32" t="s">
        <v>72</v>
      </c>
      <c r="E32">
        <v>3816</v>
      </c>
      <c r="G32">
        <v>12</v>
      </c>
    </row>
    <row r="33" spans="2:11" x14ac:dyDescent="0.2">
      <c r="B33" t="s">
        <v>73</v>
      </c>
      <c r="D33">
        <v>2796</v>
      </c>
      <c r="E33">
        <v>2922</v>
      </c>
      <c r="G33">
        <v>20</v>
      </c>
    </row>
    <row r="34" spans="2:11" x14ac:dyDescent="0.2">
      <c r="B34" t="s">
        <v>74</v>
      </c>
      <c r="E34">
        <v>4596</v>
      </c>
      <c r="G34">
        <v>27</v>
      </c>
    </row>
    <row r="35" spans="2:11" x14ac:dyDescent="0.2">
      <c r="B35" t="s">
        <v>75</v>
      </c>
      <c r="F35">
        <v>3762</v>
      </c>
    </row>
    <row r="36" spans="2:11" x14ac:dyDescent="0.2">
      <c r="B36" t="s">
        <v>76</v>
      </c>
      <c r="D36">
        <v>2640</v>
      </c>
      <c r="E36">
        <v>3912</v>
      </c>
      <c r="G36">
        <v>18</v>
      </c>
    </row>
    <row r="37" spans="2:11" x14ac:dyDescent="0.2">
      <c r="B37" t="s">
        <v>77</v>
      </c>
      <c r="E37">
        <v>2706</v>
      </c>
      <c r="G37">
        <v>24</v>
      </c>
    </row>
    <row r="38" spans="2:11" x14ac:dyDescent="0.2">
      <c r="B38" t="s">
        <v>78</v>
      </c>
      <c r="E38">
        <v>2490</v>
      </c>
      <c r="G38">
        <v>15</v>
      </c>
    </row>
    <row r="39" spans="2:11" x14ac:dyDescent="0.2">
      <c r="B39" t="s">
        <v>79</v>
      </c>
      <c r="D39">
        <v>1284</v>
      </c>
      <c r="E39">
        <v>2772</v>
      </c>
      <c r="G39">
        <v>55</v>
      </c>
    </row>
    <row r="40" spans="2:11" x14ac:dyDescent="0.2">
      <c r="B40" t="s">
        <v>80</v>
      </c>
      <c r="K40">
        <v>59</v>
      </c>
    </row>
    <row r="41" spans="2:11" x14ac:dyDescent="0.2">
      <c r="B41" t="s">
        <v>81</v>
      </c>
      <c r="E41">
        <v>2274</v>
      </c>
      <c r="G41">
        <v>17</v>
      </c>
    </row>
    <row r="42" spans="2:11" x14ac:dyDescent="0.2">
      <c r="B42" t="s">
        <v>82</v>
      </c>
    </row>
    <row r="43" spans="2:11" x14ac:dyDescent="0.2">
      <c r="B43" t="s">
        <v>83</v>
      </c>
      <c r="E43">
        <v>1908</v>
      </c>
      <c r="G43">
        <v>13</v>
      </c>
    </row>
    <row r="44" spans="2:11" x14ac:dyDescent="0.2">
      <c r="B44" t="s">
        <v>84</v>
      </c>
      <c r="E44">
        <v>2520</v>
      </c>
      <c r="G44">
        <v>22</v>
      </c>
    </row>
    <row r="45" spans="2:11" x14ac:dyDescent="0.2">
      <c r="B45" t="s">
        <v>85</v>
      </c>
      <c r="D45">
        <v>1320</v>
      </c>
      <c r="E45">
        <v>1350</v>
      </c>
      <c r="G45">
        <v>16</v>
      </c>
    </row>
    <row r="46" spans="2:11" x14ac:dyDescent="0.2">
      <c r="B46" t="s">
        <v>86</v>
      </c>
      <c r="E46">
        <v>4566</v>
      </c>
      <c r="G46">
        <v>22</v>
      </c>
    </row>
    <row r="47" spans="2:11" x14ac:dyDescent="0.2">
      <c r="B47" t="s">
        <v>87</v>
      </c>
      <c r="E47">
        <v>9258</v>
      </c>
      <c r="G47">
        <v>23</v>
      </c>
    </row>
    <row r="48" spans="2:11" x14ac:dyDescent="0.2">
      <c r="B48" t="s">
        <v>88</v>
      </c>
      <c r="E48">
        <v>3984</v>
      </c>
    </row>
    <row r="49" spans="2:11" x14ac:dyDescent="0.2">
      <c r="B49" t="s">
        <v>89</v>
      </c>
      <c r="D49">
        <v>1752</v>
      </c>
      <c r="E49">
        <v>3990</v>
      </c>
      <c r="G49">
        <v>28</v>
      </c>
    </row>
    <row r="50" spans="2:11" x14ac:dyDescent="0.2">
      <c r="B50" t="s">
        <v>90</v>
      </c>
      <c r="E50">
        <v>2496</v>
      </c>
      <c r="G50">
        <v>19</v>
      </c>
    </row>
    <row r="51" spans="2:11" x14ac:dyDescent="0.2">
      <c r="B51" t="s">
        <v>91</v>
      </c>
      <c r="E51">
        <v>4092</v>
      </c>
      <c r="G51">
        <v>23</v>
      </c>
    </row>
    <row r="52" spans="2:11" x14ac:dyDescent="0.2">
      <c r="B52" t="s">
        <v>92</v>
      </c>
      <c r="E52">
        <v>3066</v>
      </c>
    </row>
    <row r="53" spans="2:11" x14ac:dyDescent="0.2">
      <c r="B53" t="s">
        <v>93</v>
      </c>
    </row>
    <row r="54" spans="2:11" x14ac:dyDescent="0.2">
      <c r="B54" t="s">
        <v>94</v>
      </c>
      <c r="E54">
        <v>1512</v>
      </c>
      <c r="G54">
        <v>18</v>
      </c>
    </row>
    <row r="55" spans="2:11" x14ac:dyDescent="0.2">
      <c r="B55" t="s">
        <v>95</v>
      </c>
      <c r="D55">
        <v>4692</v>
      </c>
      <c r="E55">
        <v>12654</v>
      </c>
      <c r="G55">
        <v>91</v>
      </c>
      <c r="J55">
        <v>7722</v>
      </c>
    </row>
    <row r="56" spans="2:11" x14ac:dyDescent="0.2">
      <c r="B56" t="s">
        <v>96</v>
      </c>
      <c r="F56">
        <v>2784</v>
      </c>
      <c r="K56">
        <v>281</v>
      </c>
    </row>
    <row r="57" spans="2:11" x14ac:dyDescent="0.2">
      <c r="B57" t="s">
        <v>97</v>
      </c>
      <c r="E57">
        <v>432</v>
      </c>
    </row>
    <row r="58" spans="2:11" x14ac:dyDescent="0.2">
      <c r="B58" t="s">
        <v>98</v>
      </c>
      <c r="E58">
        <v>5412</v>
      </c>
      <c r="G58">
        <v>36</v>
      </c>
    </row>
    <row r="59" spans="2:11" x14ac:dyDescent="0.2">
      <c r="B59" t="s">
        <v>99</v>
      </c>
      <c r="D59">
        <v>840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99D19-65F3-45FB-BC96-7F21F4BE8EC3}">
  <sheetPr>
    <tabColor theme="4" tint="0.59999389629810485"/>
  </sheetPr>
  <dimension ref="A1:N35"/>
  <sheetViews>
    <sheetView zoomScaleNormal="100" workbookViewId="0">
      <selection activeCell="B17" sqref="B17"/>
    </sheetView>
  </sheetViews>
  <sheetFormatPr baseColWidth="10" defaultRowHeight="12.75" x14ac:dyDescent="0.2"/>
  <cols>
    <col min="1" max="1" width="33.42578125" bestFit="1" customWidth="1"/>
    <col min="3" max="14" width="11.7109375" customWidth="1"/>
  </cols>
  <sheetData>
    <row r="1" spans="1:14" x14ac:dyDescent="0.2">
      <c r="A1" s="29" t="s">
        <v>101</v>
      </c>
      <c r="B1" s="31" t="s">
        <v>100</v>
      </c>
      <c r="C1" s="32" t="s">
        <v>26</v>
      </c>
      <c r="D1" s="27" t="s">
        <v>27</v>
      </c>
      <c r="E1" s="27" t="s">
        <v>28</v>
      </c>
      <c r="F1" s="27" t="s">
        <v>29</v>
      </c>
      <c r="G1" s="27" t="s">
        <v>30</v>
      </c>
      <c r="H1" s="27" t="s">
        <v>31</v>
      </c>
      <c r="I1" s="27" t="s">
        <v>32</v>
      </c>
      <c r="J1" s="27" t="s">
        <v>33</v>
      </c>
      <c r="K1" s="27" t="s">
        <v>34</v>
      </c>
      <c r="L1" s="27" t="s">
        <v>35</v>
      </c>
      <c r="M1" s="27" t="s">
        <v>36</v>
      </c>
      <c r="N1" s="27" t="s">
        <v>37</v>
      </c>
    </row>
    <row r="2" spans="1:14" x14ac:dyDescent="0.2">
      <c r="A2" s="29"/>
      <c r="B2" s="31"/>
      <c r="C2" s="33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25.5" customHeight="1" x14ac:dyDescent="0.2">
      <c r="A3" s="30"/>
      <c r="B3" s="31"/>
      <c r="C3" s="19" t="s">
        <v>103</v>
      </c>
      <c r="D3" s="20" t="s">
        <v>103</v>
      </c>
      <c r="E3" s="20" t="s">
        <v>103</v>
      </c>
      <c r="F3" s="20" t="s">
        <v>103</v>
      </c>
      <c r="G3" s="20" t="s">
        <v>103</v>
      </c>
      <c r="H3" s="20" t="s">
        <v>103</v>
      </c>
      <c r="I3" s="20" t="s">
        <v>103</v>
      </c>
      <c r="J3" s="20" t="s">
        <v>103</v>
      </c>
      <c r="K3" s="20" t="s">
        <v>103</v>
      </c>
      <c r="L3" s="20" t="s">
        <v>103</v>
      </c>
      <c r="M3" s="20" t="s">
        <v>103</v>
      </c>
      <c r="N3" s="20" t="s">
        <v>103</v>
      </c>
    </row>
    <row r="4" spans="1:14" x14ac:dyDescent="0.2">
      <c r="A4" s="16" t="s">
        <v>0</v>
      </c>
      <c r="B4" s="10">
        <f>+STOCK!E1</f>
        <v>3642</v>
      </c>
      <c r="C4" s="15">
        <v>918</v>
      </c>
      <c r="D4" s="9">
        <v>918</v>
      </c>
      <c r="E4" s="9">
        <v>1836</v>
      </c>
      <c r="F4" s="9">
        <v>1836</v>
      </c>
      <c r="G4" s="9">
        <v>2754</v>
      </c>
      <c r="H4" s="9">
        <v>2754</v>
      </c>
      <c r="I4" s="9">
        <v>2754</v>
      </c>
      <c r="J4" s="9">
        <v>1836</v>
      </c>
      <c r="K4" s="9">
        <v>1836</v>
      </c>
      <c r="L4" s="9">
        <v>918</v>
      </c>
      <c r="M4" s="9">
        <v>918</v>
      </c>
      <c r="N4" s="9">
        <v>918</v>
      </c>
    </row>
    <row r="5" spans="1:14" x14ac:dyDescent="0.2">
      <c r="A5" s="16" t="s">
        <v>1</v>
      </c>
      <c r="B5" s="10">
        <f>+STOCK!E5</f>
        <v>6588</v>
      </c>
      <c r="C5" s="15">
        <v>918</v>
      </c>
      <c r="D5" s="9">
        <v>918</v>
      </c>
      <c r="E5" s="9">
        <v>1836</v>
      </c>
      <c r="F5" s="9">
        <v>1836</v>
      </c>
      <c r="G5" s="9">
        <v>2754</v>
      </c>
      <c r="H5" s="9">
        <v>2754</v>
      </c>
      <c r="I5" s="9">
        <v>2754</v>
      </c>
      <c r="J5" s="9">
        <v>1836</v>
      </c>
      <c r="K5" s="9">
        <v>1836</v>
      </c>
      <c r="L5" s="9">
        <v>918</v>
      </c>
      <c r="M5" s="9">
        <v>918</v>
      </c>
      <c r="N5" s="9">
        <v>918</v>
      </c>
    </row>
    <row r="6" spans="1:14" x14ac:dyDescent="0.2">
      <c r="A6" s="16" t="s">
        <v>2</v>
      </c>
      <c r="B6" s="10">
        <f>+STOCK!E7</f>
        <v>6180</v>
      </c>
      <c r="C6" s="15">
        <v>918</v>
      </c>
      <c r="D6" s="9">
        <v>918</v>
      </c>
      <c r="E6" s="9">
        <v>1836</v>
      </c>
      <c r="F6" s="9">
        <v>1836</v>
      </c>
      <c r="G6" s="9">
        <v>2754</v>
      </c>
      <c r="H6" s="9">
        <v>2754</v>
      </c>
      <c r="I6" s="9">
        <v>2754</v>
      </c>
      <c r="J6" s="9">
        <v>1836</v>
      </c>
      <c r="K6" s="9">
        <v>1836</v>
      </c>
      <c r="L6" s="9">
        <v>918</v>
      </c>
      <c r="M6" s="9">
        <v>918</v>
      </c>
      <c r="N6" s="9">
        <v>918</v>
      </c>
    </row>
    <row r="7" spans="1:14" x14ac:dyDescent="0.2">
      <c r="A7" s="16" t="s">
        <v>3</v>
      </c>
      <c r="B7" s="10">
        <f>+STOCK!E10</f>
        <v>5286</v>
      </c>
      <c r="C7" s="15">
        <v>918</v>
      </c>
      <c r="D7" s="9">
        <v>918</v>
      </c>
      <c r="E7" s="9">
        <v>1836</v>
      </c>
      <c r="F7" s="9">
        <v>1836</v>
      </c>
      <c r="G7" s="9">
        <v>2754</v>
      </c>
      <c r="H7" s="9">
        <v>2754</v>
      </c>
      <c r="I7" s="9">
        <v>2754</v>
      </c>
      <c r="J7" s="9">
        <v>1836</v>
      </c>
      <c r="K7" s="9">
        <v>1836</v>
      </c>
      <c r="L7" s="9">
        <v>918</v>
      </c>
      <c r="M7" s="9">
        <v>918</v>
      </c>
      <c r="N7" s="9">
        <v>918</v>
      </c>
    </row>
    <row r="8" spans="1:14" x14ac:dyDescent="0.2">
      <c r="A8" s="16" t="s">
        <v>4</v>
      </c>
      <c r="B8" s="10">
        <f>+STOCK!E16</f>
        <v>4458</v>
      </c>
      <c r="C8" s="15">
        <v>918</v>
      </c>
      <c r="D8" s="9">
        <v>918</v>
      </c>
      <c r="E8" s="9">
        <v>1836</v>
      </c>
      <c r="F8" s="9">
        <v>1836</v>
      </c>
      <c r="G8" s="9">
        <v>2754</v>
      </c>
      <c r="H8" s="9">
        <v>2754</v>
      </c>
      <c r="I8" s="9">
        <v>2754</v>
      </c>
      <c r="J8" s="9">
        <v>1836</v>
      </c>
      <c r="K8" s="9">
        <v>1836</v>
      </c>
      <c r="L8" s="9">
        <v>918</v>
      </c>
      <c r="M8" s="9">
        <v>918</v>
      </c>
      <c r="N8" s="9">
        <v>918</v>
      </c>
    </row>
    <row r="9" spans="1:14" x14ac:dyDescent="0.2">
      <c r="A9" s="16" t="s">
        <v>38</v>
      </c>
      <c r="B9" s="10">
        <f>+STOCK!E18</f>
        <v>2022</v>
      </c>
      <c r="C9" s="15">
        <v>918</v>
      </c>
      <c r="D9" s="9">
        <v>918</v>
      </c>
      <c r="E9" s="9">
        <v>1836</v>
      </c>
      <c r="F9" s="9">
        <v>1836</v>
      </c>
      <c r="G9" s="9">
        <v>2754</v>
      </c>
      <c r="H9" s="9">
        <v>2754</v>
      </c>
      <c r="I9" s="9">
        <v>2754</v>
      </c>
      <c r="J9" s="9">
        <v>1836</v>
      </c>
      <c r="K9" s="9">
        <v>1836</v>
      </c>
      <c r="L9" s="9">
        <v>918</v>
      </c>
      <c r="M9" s="9">
        <v>918</v>
      </c>
      <c r="N9" s="9">
        <v>918</v>
      </c>
    </row>
    <row r="10" spans="1:14" x14ac:dyDescent="0.2">
      <c r="A10" s="16" t="s">
        <v>5</v>
      </c>
      <c r="B10" s="10">
        <f>+STOCK!E39</f>
        <v>2772</v>
      </c>
      <c r="C10" s="15">
        <v>918</v>
      </c>
      <c r="D10" s="9">
        <v>918</v>
      </c>
      <c r="E10" s="9">
        <v>1836</v>
      </c>
      <c r="F10" s="9">
        <v>1836</v>
      </c>
      <c r="G10" s="9">
        <v>2754</v>
      </c>
      <c r="H10" s="9">
        <v>2754</v>
      </c>
      <c r="I10" s="9">
        <v>2754</v>
      </c>
      <c r="J10" s="9">
        <v>1836</v>
      </c>
      <c r="K10" s="9">
        <v>1836</v>
      </c>
      <c r="L10" s="9">
        <v>918</v>
      </c>
      <c r="M10" s="9">
        <v>918</v>
      </c>
      <c r="N10" s="9">
        <v>918</v>
      </c>
    </row>
    <row r="11" spans="1:14" x14ac:dyDescent="0.2">
      <c r="A11" s="16" t="s">
        <v>6</v>
      </c>
      <c r="B11" s="10">
        <f>+STOCK!E19</f>
        <v>2952</v>
      </c>
      <c r="C11" s="15">
        <v>918</v>
      </c>
      <c r="D11" s="9">
        <v>918</v>
      </c>
      <c r="E11" s="9">
        <v>1836</v>
      </c>
      <c r="F11" s="9">
        <v>1836</v>
      </c>
      <c r="G11" s="9">
        <v>2754</v>
      </c>
      <c r="H11" s="9">
        <v>2754</v>
      </c>
      <c r="I11" s="9">
        <v>2754</v>
      </c>
      <c r="J11" s="9">
        <v>1836</v>
      </c>
      <c r="K11" s="9">
        <v>1836</v>
      </c>
      <c r="L11" s="9">
        <v>918</v>
      </c>
      <c r="M11" s="9">
        <v>918</v>
      </c>
      <c r="N11" s="9">
        <v>918</v>
      </c>
    </row>
    <row r="12" spans="1:14" x14ac:dyDescent="0.2">
      <c r="A12" s="16" t="s">
        <v>7</v>
      </c>
      <c r="B12" s="10">
        <f>+STOCK!E22</f>
        <v>3366</v>
      </c>
      <c r="C12" s="15">
        <v>918</v>
      </c>
      <c r="D12" s="9">
        <v>918</v>
      </c>
      <c r="E12" s="9">
        <v>1836</v>
      </c>
      <c r="F12" s="9">
        <v>1836</v>
      </c>
      <c r="G12" s="9">
        <v>2754</v>
      </c>
      <c r="H12" s="9">
        <v>2754</v>
      </c>
      <c r="I12" s="9">
        <v>2754</v>
      </c>
      <c r="J12" s="9">
        <v>1836</v>
      </c>
      <c r="K12" s="9">
        <v>1836</v>
      </c>
      <c r="L12" s="9">
        <v>918</v>
      </c>
      <c r="M12" s="9">
        <v>918</v>
      </c>
      <c r="N12" s="9">
        <v>918</v>
      </c>
    </row>
    <row r="13" spans="1:14" x14ac:dyDescent="0.2">
      <c r="A13" s="16" t="s">
        <v>8</v>
      </c>
      <c r="B13" s="10">
        <f>+STOCK!E34</f>
        <v>4596</v>
      </c>
      <c r="C13" s="15">
        <v>918</v>
      </c>
      <c r="D13" s="9">
        <v>918</v>
      </c>
      <c r="E13" s="9">
        <v>1836</v>
      </c>
      <c r="F13" s="9">
        <v>1836</v>
      </c>
      <c r="G13" s="9">
        <v>2754</v>
      </c>
      <c r="H13" s="9">
        <v>2754</v>
      </c>
      <c r="I13" s="9">
        <v>2754</v>
      </c>
      <c r="J13" s="9">
        <v>1836</v>
      </c>
      <c r="K13" s="9">
        <v>1836</v>
      </c>
      <c r="L13" s="9">
        <v>918</v>
      </c>
      <c r="M13" s="9">
        <v>918</v>
      </c>
      <c r="N13" s="9">
        <v>918</v>
      </c>
    </row>
    <row r="14" spans="1:14" x14ac:dyDescent="0.2">
      <c r="A14" s="16" t="s">
        <v>9</v>
      </c>
      <c r="B14" s="10">
        <f>+STOCK!E37</f>
        <v>2706</v>
      </c>
      <c r="C14" s="15">
        <v>918</v>
      </c>
      <c r="D14" s="9">
        <v>918</v>
      </c>
      <c r="E14" s="9">
        <v>1836</v>
      </c>
      <c r="F14" s="9">
        <v>1836</v>
      </c>
      <c r="G14" s="9">
        <v>2754</v>
      </c>
      <c r="H14" s="9">
        <v>2754</v>
      </c>
      <c r="I14" s="9">
        <v>2754</v>
      </c>
      <c r="J14" s="9">
        <v>1836</v>
      </c>
      <c r="K14" s="9">
        <v>1836</v>
      </c>
      <c r="L14" s="9">
        <v>918</v>
      </c>
      <c r="M14" s="9">
        <v>918</v>
      </c>
      <c r="N14" s="9">
        <v>918</v>
      </c>
    </row>
    <row r="15" spans="1:14" x14ac:dyDescent="0.2">
      <c r="A15" s="16" t="s">
        <v>10</v>
      </c>
      <c r="B15" s="10">
        <f>+STOCK!E33</f>
        <v>2922</v>
      </c>
      <c r="C15" s="15">
        <v>918</v>
      </c>
      <c r="D15" s="9">
        <v>918</v>
      </c>
      <c r="E15" s="9">
        <v>1836</v>
      </c>
      <c r="F15" s="9">
        <v>1836</v>
      </c>
      <c r="G15" s="9">
        <v>2754</v>
      </c>
      <c r="H15" s="9">
        <v>2754</v>
      </c>
      <c r="I15" s="9">
        <v>2754</v>
      </c>
      <c r="J15" s="9">
        <v>1836</v>
      </c>
      <c r="K15" s="9">
        <v>1836</v>
      </c>
      <c r="L15" s="9">
        <v>918</v>
      </c>
      <c r="M15" s="9">
        <v>918</v>
      </c>
      <c r="N15" s="9">
        <v>918</v>
      </c>
    </row>
    <row r="16" spans="1:14" x14ac:dyDescent="0.2">
      <c r="A16" s="16" t="s">
        <v>11</v>
      </c>
      <c r="B16" s="10">
        <f>+STOCK!E38</f>
        <v>2490</v>
      </c>
      <c r="C16" s="15">
        <v>918</v>
      </c>
      <c r="D16" s="9">
        <v>918</v>
      </c>
      <c r="E16" s="9">
        <v>1836</v>
      </c>
      <c r="F16" s="9">
        <v>1836</v>
      </c>
      <c r="G16" s="9">
        <v>2754</v>
      </c>
      <c r="H16" s="9">
        <v>2754</v>
      </c>
      <c r="I16" s="9">
        <v>2754</v>
      </c>
      <c r="J16" s="9">
        <v>1836</v>
      </c>
      <c r="K16" s="9">
        <v>1836</v>
      </c>
      <c r="L16" s="9">
        <v>918</v>
      </c>
      <c r="M16" s="9">
        <v>918</v>
      </c>
      <c r="N16" s="9">
        <v>918</v>
      </c>
    </row>
    <row r="17" spans="1:14" x14ac:dyDescent="0.2">
      <c r="A17" s="16" t="s">
        <v>12</v>
      </c>
      <c r="B17" s="10">
        <f>+STOCK!E36</f>
        <v>3912</v>
      </c>
      <c r="C17" s="15">
        <v>918</v>
      </c>
      <c r="D17" s="9">
        <v>918</v>
      </c>
      <c r="E17" s="9">
        <v>1836</v>
      </c>
      <c r="F17" s="9">
        <v>1836</v>
      </c>
      <c r="G17" s="9">
        <v>2754</v>
      </c>
      <c r="H17" s="9">
        <v>2754</v>
      </c>
      <c r="I17" s="9">
        <v>2754</v>
      </c>
      <c r="J17" s="9">
        <v>1836</v>
      </c>
      <c r="K17" s="9">
        <v>1836</v>
      </c>
      <c r="L17" s="9">
        <v>918</v>
      </c>
      <c r="M17" s="9">
        <v>918</v>
      </c>
      <c r="N17" s="9">
        <v>918</v>
      </c>
    </row>
    <row r="18" spans="1:14" x14ac:dyDescent="0.2">
      <c r="A18" s="16" t="s">
        <v>13</v>
      </c>
      <c r="B18" s="10">
        <f>+STOCK!E41</f>
        <v>2274</v>
      </c>
      <c r="C18" s="15">
        <v>918</v>
      </c>
      <c r="D18" s="9">
        <v>918</v>
      </c>
      <c r="E18" s="9">
        <v>1836</v>
      </c>
      <c r="F18" s="9">
        <v>1836</v>
      </c>
      <c r="G18" s="9">
        <v>2754</v>
      </c>
      <c r="H18" s="9">
        <v>2754</v>
      </c>
      <c r="I18" s="9">
        <v>2754</v>
      </c>
      <c r="J18" s="9">
        <v>1836</v>
      </c>
      <c r="K18" s="9">
        <v>1836</v>
      </c>
      <c r="L18" s="9">
        <v>918</v>
      </c>
      <c r="M18" s="9">
        <v>918</v>
      </c>
      <c r="N18" s="9">
        <v>918</v>
      </c>
    </row>
    <row r="19" spans="1:14" x14ac:dyDescent="0.2">
      <c r="A19" s="16" t="s">
        <v>14</v>
      </c>
      <c r="B19" s="10">
        <f>+STOCK!E43</f>
        <v>1908</v>
      </c>
      <c r="C19" s="15">
        <v>918</v>
      </c>
      <c r="D19" s="9">
        <v>918</v>
      </c>
      <c r="E19" s="9">
        <v>1836</v>
      </c>
      <c r="F19" s="9">
        <v>1836</v>
      </c>
      <c r="G19" s="9">
        <v>2754</v>
      </c>
      <c r="H19" s="9">
        <v>2754</v>
      </c>
      <c r="I19" s="9">
        <v>2754</v>
      </c>
      <c r="J19" s="9">
        <v>1836</v>
      </c>
      <c r="K19" s="9">
        <v>1836</v>
      </c>
      <c r="L19" s="9">
        <v>918</v>
      </c>
      <c r="M19" s="9">
        <v>918</v>
      </c>
      <c r="N19" s="9">
        <v>918</v>
      </c>
    </row>
    <row r="20" spans="1:14" x14ac:dyDescent="0.2">
      <c r="A20" s="16" t="s">
        <v>15</v>
      </c>
      <c r="B20" s="10">
        <f>+STOCK!E44</f>
        <v>2520</v>
      </c>
      <c r="C20" s="15">
        <v>918</v>
      </c>
      <c r="D20" s="9">
        <v>918</v>
      </c>
      <c r="E20" s="9">
        <v>1836</v>
      </c>
      <c r="F20" s="9">
        <v>1836</v>
      </c>
      <c r="G20" s="9">
        <v>2754</v>
      </c>
      <c r="H20" s="9">
        <v>2754</v>
      </c>
      <c r="I20" s="9">
        <v>2754</v>
      </c>
      <c r="J20" s="9">
        <v>1836</v>
      </c>
      <c r="K20" s="9">
        <v>1836</v>
      </c>
      <c r="L20" s="9">
        <v>918</v>
      </c>
      <c r="M20" s="9">
        <v>918</v>
      </c>
      <c r="N20" s="9">
        <v>918</v>
      </c>
    </row>
    <row r="21" spans="1:14" x14ac:dyDescent="0.2">
      <c r="A21" s="16" t="s">
        <v>16</v>
      </c>
      <c r="B21" s="10">
        <f>+STOCK!E45</f>
        <v>1350</v>
      </c>
      <c r="C21" s="15">
        <v>918</v>
      </c>
      <c r="D21" s="9">
        <v>918</v>
      </c>
      <c r="E21" s="9">
        <v>1836</v>
      </c>
      <c r="F21" s="9">
        <v>1836</v>
      </c>
      <c r="G21" s="9">
        <v>2754</v>
      </c>
      <c r="H21" s="9">
        <v>2754</v>
      </c>
      <c r="I21" s="9">
        <v>2754</v>
      </c>
      <c r="J21" s="9">
        <v>1836</v>
      </c>
      <c r="K21" s="9">
        <v>1836</v>
      </c>
      <c r="L21" s="9">
        <v>918</v>
      </c>
      <c r="M21" s="9">
        <v>918</v>
      </c>
      <c r="N21" s="9">
        <v>918</v>
      </c>
    </row>
    <row r="22" spans="1:14" x14ac:dyDescent="0.2">
      <c r="A22" s="16" t="s">
        <v>17</v>
      </c>
      <c r="B22" s="10">
        <f>+STOCK!E46</f>
        <v>4566</v>
      </c>
      <c r="C22" s="15">
        <v>918</v>
      </c>
      <c r="D22" s="9">
        <v>918</v>
      </c>
      <c r="E22" s="9">
        <v>1836</v>
      </c>
      <c r="F22" s="9">
        <v>1836</v>
      </c>
      <c r="G22" s="9">
        <v>2754</v>
      </c>
      <c r="H22" s="9">
        <v>2754</v>
      </c>
      <c r="I22" s="9">
        <v>2754</v>
      </c>
      <c r="J22" s="9">
        <v>1836</v>
      </c>
      <c r="K22" s="9">
        <v>1836</v>
      </c>
      <c r="L22" s="9">
        <v>918</v>
      </c>
      <c r="M22" s="9">
        <v>918</v>
      </c>
      <c r="N22" s="9">
        <v>918</v>
      </c>
    </row>
    <row r="23" spans="1:14" x14ac:dyDescent="0.2">
      <c r="A23" s="16" t="s">
        <v>18</v>
      </c>
      <c r="B23" s="10">
        <f>+STOCK!E47</f>
        <v>9258</v>
      </c>
      <c r="C23" s="15">
        <v>918</v>
      </c>
      <c r="D23" s="9">
        <v>918</v>
      </c>
      <c r="E23" s="9">
        <v>1836</v>
      </c>
      <c r="F23" s="9">
        <v>1836</v>
      </c>
      <c r="G23" s="9">
        <v>2754</v>
      </c>
      <c r="H23" s="9">
        <v>2754</v>
      </c>
      <c r="I23" s="9">
        <v>2754</v>
      </c>
      <c r="J23" s="9">
        <v>1836</v>
      </c>
      <c r="K23" s="9">
        <v>1836</v>
      </c>
      <c r="L23" s="9">
        <v>918</v>
      </c>
      <c r="M23" s="9">
        <v>918</v>
      </c>
      <c r="N23" s="9">
        <v>918</v>
      </c>
    </row>
    <row r="24" spans="1:14" x14ac:dyDescent="0.2">
      <c r="A24" s="16" t="s">
        <v>19</v>
      </c>
      <c r="B24" s="10">
        <f>+STOCK!E48</f>
        <v>3984</v>
      </c>
      <c r="C24" s="15">
        <v>918</v>
      </c>
      <c r="D24" s="9">
        <v>918</v>
      </c>
      <c r="E24" s="9">
        <v>1836</v>
      </c>
      <c r="F24" s="9">
        <v>1836</v>
      </c>
      <c r="G24" s="9">
        <v>2754</v>
      </c>
      <c r="H24" s="9">
        <v>2754</v>
      </c>
      <c r="I24" s="9">
        <v>2754</v>
      </c>
      <c r="J24" s="9">
        <v>1836</v>
      </c>
      <c r="K24" s="9">
        <v>1836</v>
      </c>
      <c r="L24" s="9">
        <v>918</v>
      </c>
      <c r="M24" s="9">
        <v>918</v>
      </c>
      <c r="N24" s="9">
        <v>918</v>
      </c>
    </row>
    <row r="25" spans="1:14" x14ac:dyDescent="0.2">
      <c r="A25" s="16" t="s">
        <v>20</v>
      </c>
      <c r="B25" s="10">
        <f>+STOCK!E49</f>
        <v>3990</v>
      </c>
      <c r="C25" s="15">
        <v>918</v>
      </c>
      <c r="D25" s="9">
        <v>918</v>
      </c>
      <c r="E25" s="9">
        <v>1836</v>
      </c>
      <c r="F25" s="9">
        <v>1836</v>
      </c>
      <c r="G25" s="9">
        <v>2754</v>
      </c>
      <c r="H25" s="9">
        <v>2754</v>
      </c>
      <c r="I25" s="9">
        <v>2754</v>
      </c>
      <c r="J25" s="9">
        <v>1836</v>
      </c>
      <c r="K25" s="9">
        <v>1836</v>
      </c>
      <c r="L25" s="9">
        <v>918</v>
      </c>
      <c r="M25" s="9">
        <v>918</v>
      </c>
      <c r="N25" s="9">
        <v>918</v>
      </c>
    </row>
    <row r="26" spans="1:14" x14ac:dyDescent="0.2">
      <c r="A26" s="16" t="s">
        <v>21</v>
      </c>
      <c r="B26" s="10">
        <f>+STOCK!E50</f>
        <v>2496</v>
      </c>
      <c r="C26" s="15">
        <v>918</v>
      </c>
      <c r="D26" s="9">
        <v>918</v>
      </c>
      <c r="E26" s="9">
        <v>1836</v>
      </c>
      <c r="F26" s="9">
        <v>1836</v>
      </c>
      <c r="G26" s="9">
        <v>2754</v>
      </c>
      <c r="H26" s="9">
        <v>2754</v>
      </c>
      <c r="I26" s="9">
        <v>2754</v>
      </c>
      <c r="J26" s="9">
        <v>1836</v>
      </c>
      <c r="K26" s="9">
        <v>1836</v>
      </c>
      <c r="L26" s="9">
        <v>918</v>
      </c>
      <c r="M26" s="9">
        <v>918</v>
      </c>
      <c r="N26" s="9">
        <v>918</v>
      </c>
    </row>
    <row r="27" spans="1:14" x14ac:dyDescent="0.2">
      <c r="A27" s="16" t="s">
        <v>22</v>
      </c>
      <c r="B27" s="10">
        <f>+STOCK!E51</f>
        <v>4092</v>
      </c>
      <c r="C27" s="15">
        <v>918</v>
      </c>
      <c r="D27" s="9">
        <v>918</v>
      </c>
      <c r="E27" s="9">
        <v>1836</v>
      </c>
      <c r="F27" s="9">
        <v>1836</v>
      </c>
      <c r="G27" s="9">
        <v>2754</v>
      </c>
      <c r="H27" s="9">
        <v>2754</v>
      </c>
      <c r="I27" s="9">
        <v>2754</v>
      </c>
      <c r="J27" s="9">
        <v>1836</v>
      </c>
      <c r="K27" s="9">
        <v>1836</v>
      </c>
      <c r="L27" s="9">
        <v>918</v>
      </c>
      <c r="M27" s="9">
        <v>918</v>
      </c>
      <c r="N27" s="9">
        <v>918</v>
      </c>
    </row>
    <row r="28" spans="1:14" x14ac:dyDescent="0.2">
      <c r="A28" s="16" t="s">
        <v>23</v>
      </c>
      <c r="B28" s="10">
        <f>+STOCK!E52</f>
        <v>3066</v>
      </c>
      <c r="C28" s="15">
        <v>918</v>
      </c>
      <c r="D28" s="9">
        <v>918</v>
      </c>
      <c r="E28" s="9">
        <v>1836</v>
      </c>
      <c r="F28" s="9">
        <v>1836</v>
      </c>
      <c r="G28" s="9">
        <v>2754</v>
      </c>
      <c r="H28" s="9">
        <v>2754</v>
      </c>
      <c r="I28" s="9">
        <v>2754</v>
      </c>
      <c r="J28" s="9">
        <v>1836</v>
      </c>
      <c r="K28" s="9">
        <v>1836</v>
      </c>
      <c r="L28" s="9">
        <v>918</v>
      </c>
      <c r="M28" s="9">
        <v>918</v>
      </c>
      <c r="N28" s="9">
        <v>918</v>
      </c>
    </row>
    <row r="29" spans="1:14" x14ac:dyDescent="0.2">
      <c r="A29" s="16" t="s">
        <v>24</v>
      </c>
      <c r="B29" s="10">
        <f>+STOCK!E55</f>
        <v>12654</v>
      </c>
      <c r="C29" s="15">
        <v>918</v>
      </c>
      <c r="D29" s="9">
        <v>918</v>
      </c>
      <c r="E29" s="9">
        <v>1836</v>
      </c>
      <c r="F29" s="9">
        <v>1836</v>
      </c>
      <c r="G29" s="9">
        <v>2754</v>
      </c>
      <c r="H29" s="9">
        <v>2754</v>
      </c>
      <c r="I29" s="9">
        <v>2754</v>
      </c>
      <c r="J29" s="9">
        <v>1836</v>
      </c>
      <c r="K29" s="9">
        <v>1836</v>
      </c>
      <c r="L29" s="9">
        <v>918</v>
      </c>
      <c r="M29" s="9">
        <v>918</v>
      </c>
      <c r="N29" s="9">
        <v>918</v>
      </c>
    </row>
    <row r="30" spans="1:14" x14ac:dyDescent="0.2">
      <c r="A30" s="16" t="s">
        <v>25</v>
      </c>
      <c r="B30" s="10">
        <f>+STOCK!E58</f>
        <v>5412</v>
      </c>
      <c r="C30" s="15">
        <v>918</v>
      </c>
      <c r="D30" s="9">
        <v>918</v>
      </c>
      <c r="E30" s="9">
        <v>1836</v>
      </c>
      <c r="F30" s="9">
        <v>1836</v>
      </c>
      <c r="G30" s="9">
        <v>2754</v>
      </c>
      <c r="H30" s="9">
        <v>2754</v>
      </c>
      <c r="I30" s="9">
        <v>2754</v>
      </c>
      <c r="J30" s="9">
        <v>1836</v>
      </c>
      <c r="K30" s="9">
        <v>1836</v>
      </c>
      <c r="L30" s="9">
        <v>918</v>
      </c>
      <c r="M30" s="9">
        <v>918</v>
      </c>
      <c r="N30" s="9">
        <v>918</v>
      </c>
    </row>
    <row r="32" spans="1:14" x14ac:dyDescent="0.2">
      <c r="A32" s="11"/>
    </row>
    <row r="33" spans="1:1" x14ac:dyDescent="0.2">
      <c r="A33" s="12"/>
    </row>
    <row r="34" spans="1:1" x14ac:dyDescent="0.2">
      <c r="A34" s="12"/>
    </row>
    <row r="35" spans="1:1" x14ac:dyDescent="0.2">
      <c r="A35" s="11"/>
    </row>
  </sheetData>
  <mergeCells count="14">
    <mergeCell ref="M1:M2"/>
    <mergeCell ref="N1:N2"/>
    <mergeCell ref="G1:G2"/>
    <mergeCell ref="H1:H2"/>
    <mergeCell ref="I1:I2"/>
    <mergeCell ref="J1:J2"/>
    <mergeCell ref="K1:K2"/>
    <mergeCell ref="L1:L2"/>
    <mergeCell ref="F1:F2"/>
    <mergeCell ref="A1:A3"/>
    <mergeCell ref="B1:B3"/>
    <mergeCell ref="C1:C2"/>
    <mergeCell ref="D1:D2"/>
    <mergeCell ref="E1:E2"/>
  </mergeCells>
  <conditionalFormatting sqref="C4:N30">
    <cfRule type="containsText" dxfId="85" priority="81" operator="containsText" text="prod">
      <formula>NOT(ISERROR(SEARCH("prod",C4)))</formula>
    </cfRule>
  </conditionalFormatting>
  <conditionalFormatting sqref="C4:N30">
    <cfRule type="cellIs" dxfId="84" priority="79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FCB08-8F1B-424A-8786-9DE16A8B0BE9}">
  <sheetPr>
    <tabColor theme="5" tint="0.59999389629810485"/>
  </sheetPr>
  <dimension ref="A1:R60"/>
  <sheetViews>
    <sheetView tabSelected="1" zoomScaleNormal="100" workbookViewId="0">
      <selection activeCell="T16" sqref="T16"/>
    </sheetView>
  </sheetViews>
  <sheetFormatPr baseColWidth="10" defaultRowHeight="12.75" x14ac:dyDescent="0.2"/>
  <cols>
    <col min="1" max="1" width="15.7109375" style="1" customWidth="1"/>
    <col min="2" max="2" width="18.7109375" style="1" customWidth="1"/>
    <col min="3" max="3" width="7.28515625" style="1" bestFit="1" customWidth="1"/>
    <col min="4" max="5" width="9.42578125" style="1" bestFit="1" customWidth="1"/>
    <col min="6" max="6" width="9.85546875" style="1" bestFit="1" customWidth="1"/>
    <col min="7" max="11" width="9.42578125" style="1" bestFit="1" customWidth="1"/>
    <col min="12" max="12" width="12.5703125" style="1" bestFit="1" customWidth="1"/>
    <col min="13" max="13" width="10" style="1" bestFit="1" customWidth="1"/>
    <col min="14" max="14" width="11.7109375" style="1" bestFit="1" customWidth="1"/>
    <col min="15" max="15" width="11.5703125" style="1" bestFit="1" customWidth="1"/>
    <col min="16" max="16" width="0" style="1" hidden="1" customWidth="1"/>
    <col min="17" max="16384" width="11.42578125" style="1"/>
  </cols>
  <sheetData>
    <row r="1" spans="1:18" x14ac:dyDescent="0.2">
      <c r="A1" s="38" t="s">
        <v>101</v>
      </c>
      <c r="B1" s="29"/>
      <c r="C1" s="31" t="s">
        <v>100</v>
      </c>
      <c r="D1" s="32" t="s">
        <v>26</v>
      </c>
      <c r="E1" s="27" t="s">
        <v>27</v>
      </c>
      <c r="F1" s="27" t="s">
        <v>28</v>
      </c>
      <c r="G1" s="27" t="s">
        <v>29</v>
      </c>
      <c r="H1" s="27" t="s">
        <v>30</v>
      </c>
      <c r="I1" s="27" t="s">
        <v>31</v>
      </c>
      <c r="J1" s="27" t="s">
        <v>32</v>
      </c>
      <c r="K1" s="27" t="s">
        <v>33</v>
      </c>
      <c r="L1" s="27" t="s">
        <v>34</v>
      </c>
      <c r="M1" s="27" t="s">
        <v>35</v>
      </c>
      <c r="N1" s="27" t="s">
        <v>36</v>
      </c>
      <c r="O1" s="36" t="s">
        <v>37</v>
      </c>
    </row>
    <row r="2" spans="1:18" x14ac:dyDescent="0.2">
      <c r="A2" s="38"/>
      <c r="B2" s="29"/>
      <c r="C2" s="31"/>
      <c r="D2" s="33"/>
      <c r="E2" s="28"/>
      <c r="F2" s="28"/>
      <c r="G2" s="28"/>
      <c r="H2" s="28"/>
      <c r="I2" s="28"/>
      <c r="J2" s="28"/>
      <c r="K2" s="28"/>
      <c r="L2" s="28"/>
      <c r="M2" s="28"/>
      <c r="N2" s="28"/>
      <c r="O2" s="36"/>
    </row>
    <row r="3" spans="1:18" ht="33.75" customHeight="1" x14ac:dyDescent="0.2">
      <c r="A3" s="39"/>
      <c r="B3" s="30"/>
      <c r="C3" s="31"/>
      <c r="D3" s="18" t="s">
        <v>102</v>
      </c>
      <c r="E3" s="17" t="s">
        <v>102</v>
      </c>
      <c r="F3" s="17" t="s">
        <v>102</v>
      </c>
      <c r="G3" s="17" t="s">
        <v>102</v>
      </c>
      <c r="H3" s="17" t="s">
        <v>102</v>
      </c>
      <c r="I3" s="17" t="s">
        <v>102</v>
      </c>
      <c r="J3" s="17" t="s">
        <v>102</v>
      </c>
      <c r="K3" s="17" t="s">
        <v>102</v>
      </c>
      <c r="L3" s="17" t="s">
        <v>102</v>
      </c>
      <c r="M3" s="17" t="s">
        <v>102</v>
      </c>
      <c r="N3" s="17" t="s">
        <v>102</v>
      </c>
      <c r="O3" s="20" t="s">
        <v>102</v>
      </c>
    </row>
    <row r="4" spans="1:18" x14ac:dyDescent="0.2">
      <c r="A4" s="37" t="s">
        <v>0</v>
      </c>
      <c r="B4" s="37"/>
      <c r="C4" s="34">
        <f>+STOCK!E1</f>
        <v>3642</v>
      </c>
      <c r="D4" s="21">
        <f>+C4-'PREVI VENTE'!C3-'MINI 550'!C4</f>
        <v>2341.1999999999998</v>
      </c>
      <c r="E4" s="14">
        <f>C4-SUM('PREVI VENTE'!C3:D3)-'MINI 550'!D4</f>
        <v>1826.3999999999996</v>
      </c>
      <c r="F4" s="14">
        <f>C4-SUM('PREVI VENTE'!C3:E3)-'MINI 550'!E4</f>
        <v>-9.0000000000002274</v>
      </c>
      <c r="G4" s="14">
        <f>C4-SUM('PREVI VENTE'!C3:F3)-'MINI 550'!F4</f>
        <v>-1335.6000000000004</v>
      </c>
      <c r="H4" s="14">
        <f>C4-SUM('PREVI VENTE'!C3:G3)-'MINI 550'!H4</f>
        <v>-4220.4000000000005</v>
      </c>
      <c r="I4" s="14">
        <f>C4-SUM('PREVI VENTE'!C3:H3)-'MINI 550'!H4</f>
        <v>-12906</v>
      </c>
      <c r="J4" s="14">
        <f>C4-SUM('PREVI VENTE'!C3:I3)-'MINI 550'!I4</f>
        <v>-18153</v>
      </c>
      <c r="K4" s="14">
        <f>C4-SUM('PREVI VENTE'!C3:J3)-'MINI 550'!J4</f>
        <v>-22303.8</v>
      </c>
      <c r="L4" s="14">
        <f>C4-SUM('PREVI VENTE'!C3:K3)-'MINI 550'!K4</f>
        <v>-23366.399999999998</v>
      </c>
      <c r="M4" s="14">
        <f>C4-SUM('PREVI VENTE'!C3:L3)-'MINI 550'!L4</f>
        <v>-22626.6</v>
      </c>
      <c r="N4" s="14">
        <f>C4-SUM('PREVI VENTE'!C3:M3)-'MINI 550'!M4</f>
        <v>-22626.6</v>
      </c>
      <c r="O4" s="14">
        <f>C4-SUM('PREVI VENTE'!C3:N3)-'MINI 550'!N4</f>
        <v>-22626.6</v>
      </c>
      <c r="P4" s="1">
        <v>-1</v>
      </c>
    </row>
    <row r="5" spans="1:18" x14ac:dyDescent="0.2">
      <c r="A5" s="40" t="s">
        <v>104</v>
      </c>
      <c r="B5" s="40"/>
      <c r="C5" s="35"/>
      <c r="D5" s="22" t="str">
        <f>IF(D4&lt;0,"fab","")</f>
        <v/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 t="str">
        <f t="shared" ref="P5" si="0">IF(Q4&lt;0,"fab","")</f>
        <v/>
      </c>
    </row>
    <row r="6" spans="1:18" x14ac:dyDescent="0.2">
      <c r="A6" s="37" t="s">
        <v>1</v>
      </c>
      <c r="B6" s="37"/>
      <c r="C6" s="34">
        <f>+STOCK!E5</f>
        <v>6588</v>
      </c>
      <c r="D6" s="21">
        <f>+$C$6-'PREVI VENTE'!C5-'MINI 550'!C5</f>
        <v>3511.7999999999993</v>
      </c>
      <c r="E6" s="14">
        <f>$C$6-SUM('PREVI VENTE'!$C$5:D5)-'MINI 550'!D5</f>
        <v>2257.7999999999997</v>
      </c>
      <c r="F6" s="14">
        <f>$C$6-SUM('PREVI VENTE'!$C$5:E5)-'MINI 550'!E5</f>
        <v>-613.80000000000018</v>
      </c>
      <c r="G6" s="14">
        <f>$C$6-SUM('PREVI VENTE'!$C$5:F5)-'MINI 550'!F5</f>
        <v>-3841.2000000000007</v>
      </c>
      <c r="H6" s="14">
        <f>$C$6-SUM('PREVI VENTE'!$C$5:G5)-'MINI 550'!G5</f>
        <v>-9775.2000000000007</v>
      </c>
      <c r="I6" s="14">
        <f>$C$6-SUM('PREVI VENTE'!$C$5:H5)-'MINI 550'!H5</f>
        <v>-19239.600000000002</v>
      </c>
      <c r="J6" s="14">
        <f>$C$6-SUM('PREVI VENTE'!$C$5:I5)-'MINI 550'!I5</f>
        <v>-31165.800000000003</v>
      </c>
      <c r="K6" s="14">
        <f>$C$6-SUM('PREVI VENTE'!$C$5:J5)-'MINI 550'!J5</f>
        <v>-38115</v>
      </c>
      <c r="L6" s="14">
        <f>$C$6-SUM('PREVI VENTE'!$C$5:K5)-'MINI 550'!K5</f>
        <v>-40233.599999999999</v>
      </c>
      <c r="M6" s="14">
        <f>$C$6-SUM('PREVI VENTE'!$C$5:L5)-'MINI 550'!L5</f>
        <v>-40193.4</v>
      </c>
      <c r="N6" s="14">
        <f>$C$6-SUM('PREVI VENTE'!$C$5:M5)-'MINI 550'!M5</f>
        <v>-40193.4</v>
      </c>
      <c r="O6" s="14">
        <f>$C$6-SUM('PREVI VENTE'!$C$5:N5)-'MINI 550'!N5</f>
        <v>-40193.4</v>
      </c>
      <c r="P6" s="1">
        <v>-1</v>
      </c>
    </row>
    <row r="7" spans="1:18" x14ac:dyDescent="0.2">
      <c r="A7" s="40" t="s">
        <v>104</v>
      </c>
      <c r="B7" s="40"/>
      <c r="C7" s="35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1:18" x14ac:dyDescent="0.2">
      <c r="A8" s="37" t="s">
        <v>2</v>
      </c>
      <c r="B8" s="37"/>
      <c r="C8" s="34">
        <f>+STOCK!E7</f>
        <v>6180</v>
      </c>
      <c r="D8" s="21">
        <f>+C8-'PREVI VENTE'!C7-'MINI 550'!C6</f>
        <v>3420.6000000000004</v>
      </c>
      <c r="E8" s="14">
        <f>$C$8-SUM('PREVI VENTE'!$C$7:D7)-'MINI 550'!D6</f>
        <v>2628.6</v>
      </c>
      <c r="F8" s="14">
        <f>$C$8-SUM('PREVI VENTE'!$C$7:E7)-'MINI 550'!E6</f>
        <v>-1068</v>
      </c>
      <c r="G8" s="14">
        <f>$C$8-SUM('PREVI VENTE'!$C$7:F7)-'MINI 550'!F6</f>
        <v>-3496.8</v>
      </c>
      <c r="H8" s="14">
        <f>$C$8-SUM('PREVI VENTE'!$C$7:G7)-'MINI 550'!G6</f>
        <v>-8554.1</v>
      </c>
      <c r="I8" s="14">
        <f>$C$8-SUM('PREVI VENTE'!$C$7:H7)-'MINI 550'!H6</f>
        <v>-18619.099999999999</v>
      </c>
      <c r="J8" s="14">
        <f>$C$8-SUM('PREVI VENTE'!$C$7:I7)-'MINI 550'!I6</f>
        <v>-27832.699999999997</v>
      </c>
      <c r="K8" s="14">
        <f>$C$8-SUM('PREVI VENTE'!$C$7:J7)-'MINI 550'!J6</f>
        <v>-35943.5</v>
      </c>
      <c r="L8" s="14">
        <f>$C$8-SUM('PREVI VENTE'!$C$7:K7)-'MINI 550'!K6</f>
        <v>-37956.5</v>
      </c>
      <c r="M8" s="14">
        <f>$C$8-SUM('PREVI VENTE'!$C$7:L7)-'MINI 550'!L6</f>
        <v>-37685.300000000003</v>
      </c>
      <c r="N8" s="14">
        <f>$C$8-SUM('PREVI VENTE'!$C$7:M7)-'MINI 550'!M6</f>
        <v>-37685.300000000003</v>
      </c>
      <c r="O8" s="14">
        <f>$C$8-SUM('PREVI VENTE'!$C$7:N7)-'MINI 550'!N6</f>
        <v>-37685.300000000003</v>
      </c>
      <c r="P8" s="14">
        <f>$C$8-SUM('PREVI VENTE'!$C$7:O7)-'MINI 550'!O6</f>
        <v>-79714.600000000006</v>
      </c>
    </row>
    <row r="9" spans="1:18" x14ac:dyDescent="0.2">
      <c r="A9" s="40" t="s">
        <v>104</v>
      </c>
      <c r="B9" s="40"/>
      <c r="C9" s="35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1:18" x14ac:dyDescent="0.2">
      <c r="A10" s="37" t="s">
        <v>3</v>
      </c>
      <c r="B10" s="37"/>
      <c r="C10" s="34">
        <f>+STOCK!E10</f>
        <v>5286</v>
      </c>
      <c r="D10" s="21">
        <f>+C10-'PREVI VENTE'!C9-'MINI 550'!C7</f>
        <v>2592.6</v>
      </c>
      <c r="E10" s="14">
        <f>$C$10-SUM('PREVI VENTE'!$C$9:D9)-'MINI 550'!D6</f>
        <v>1741.1999999999998</v>
      </c>
      <c r="F10" s="14">
        <f>$C$10-SUM('PREVI VENTE'!$C$9:E9)-'MINI 550'!E6</f>
        <v>-2430.6000000000004</v>
      </c>
      <c r="G10" s="14">
        <f>$C$10-SUM('PREVI VENTE'!$C$9:F9)-'MINI 550'!F6</f>
        <v>-4687.8000000000011</v>
      </c>
      <c r="H10" s="14">
        <f>$C$10-SUM('PREVI VENTE'!$C$9:G9)-'MINI 550'!G6</f>
        <v>-10146.600000000002</v>
      </c>
      <c r="I10" s="14">
        <f>$C$10-SUM('PREVI VENTE'!$C$9:H9)-'MINI 550'!H6</f>
        <v>-17551.800000000003</v>
      </c>
      <c r="J10" s="14">
        <f>$C$10-SUM('PREVI VENTE'!$C$9:I9)-'MINI 550'!I6</f>
        <v>-27722.400000000001</v>
      </c>
      <c r="K10" s="14">
        <f>$C$10-SUM('PREVI VENTE'!$C$9:J9)-'MINI 550'!J6</f>
        <v>-36209.4</v>
      </c>
      <c r="L10" s="14">
        <f>$C$10-SUM('PREVI VENTE'!$C$9:K9)-'MINI 550'!K6</f>
        <v>-37437</v>
      </c>
      <c r="M10" s="14">
        <f>$C$10-SUM('PREVI VENTE'!$C$9:L9)-'MINI 550'!L6</f>
        <v>-37410</v>
      </c>
      <c r="N10" s="14">
        <f>$C$10-SUM('PREVI VENTE'!$C$9:M9)-'MINI 550'!M6</f>
        <v>-37410</v>
      </c>
      <c r="O10" s="14">
        <f>$C$10-SUM('PREVI VENTE'!$C$9:N9)-'MINI 550'!N6</f>
        <v>-37410</v>
      </c>
      <c r="P10" s="1">
        <v>-1</v>
      </c>
    </row>
    <row r="11" spans="1:18" x14ac:dyDescent="0.2">
      <c r="A11" s="40" t="s">
        <v>104</v>
      </c>
      <c r="B11" s="40"/>
      <c r="C11" s="35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1:18" x14ac:dyDescent="0.2">
      <c r="A12" s="37" t="s">
        <v>4</v>
      </c>
      <c r="B12" s="37"/>
      <c r="C12" s="34">
        <f>+STOCK!E16</f>
        <v>4458</v>
      </c>
      <c r="D12" s="21">
        <f>+C12-'PREVI VENTE'!C11-'MINI 550'!C8</f>
        <v>2061.6</v>
      </c>
      <c r="E12" s="14">
        <f>$C$12-SUM('PREVI VENTE'!$C$11:D11)-'MINI 550'!D8</f>
        <v>1190.3999999999996</v>
      </c>
      <c r="F12" s="14">
        <f>$C$12-SUM('PREVI VENTE'!$C$11:E11)-'MINI 550'!E8</f>
        <v>-1140.0000000000005</v>
      </c>
      <c r="G12" s="14">
        <f>$C$12-SUM('PREVI VENTE'!$C$11:F11)-'MINI 550'!F8</f>
        <v>-3793.2000000000007</v>
      </c>
      <c r="H12" s="14">
        <f>$C$12-SUM('PREVI VENTE'!$C$11:G11)-'MINI 550'!G8</f>
        <v>-7575.6</v>
      </c>
      <c r="I12" s="14">
        <f>$C$12-SUM('PREVI VENTE'!$C$11:H11)-'MINI 550'!H8</f>
        <v>-16010.400000000001</v>
      </c>
      <c r="J12" s="14">
        <f>$C$12-SUM('PREVI VENTE'!$C$11:I11)-'MINI 550'!I8</f>
        <v>-22135.200000000001</v>
      </c>
      <c r="K12" s="14">
        <f>$C$12-SUM('PREVI VENTE'!$C$11:J11)-'MINI 550'!J8</f>
        <v>-26517</v>
      </c>
      <c r="L12" s="14">
        <f>$C$12-SUM('PREVI VENTE'!$C$11:K11)-'MINI 550'!K8</f>
        <v>-27777.599999999999</v>
      </c>
      <c r="M12" s="14">
        <f>$C$12-SUM('PREVI VENTE'!$C$11:L11)-'MINI 550'!L8</f>
        <v>-27262.199999999997</v>
      </c>
      <c r="N12" s="14">
        <f>$C$12-SUM('PREVI VENTE'!$C$11:M11)-'MINI 550'!M8</f>
        <v>-27262.199999999997</v>
      </c>
      <c r="O12" s="14">
        <f>$C$12-SUM('PREVI VENTE'!$C$11:N11)-'MINI 550'!N8</f>
        <v>-27262.199999999997</v>
      </c>
      <c r="P12" s="14">
        <f>$C$12-SUM('PREVI VENTE'!$C$11:O11)-'MINI 550'!O8</f>
        <v>-57146.399999999994</v>
      </c>
    </row>
    <row r="13" spans="1:18" x14ac:dyDescent="0.2">
      <c r="A13" s="40" t="s">
        <v>104</v>
      </c>
      <c r="B13" s="40"/>
      <c r="C13" s="35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1:18" x14ac:dyDescent="0.2">
      <c r="A14" s="37" t="s">
        <v>38</v>
      </c>
      <c r="B14" s="37"/>
      <c r="C14" s="34">
        <f>+STOCK!E18</f>
        <v>2022</v>
      </c>
      <c r="D14" s="21">
        <f>+C14-'PREVI VENTE'!C13-'MINI 550'!C9</f>
        <v>1104</v>
      </c>
      <c r="E14" s="14">
        <f>$C$14-SUM('PREVI VENTE'!$C$13:D13)-'MINI 550'!D9</f>
        <v>1104</v>
      </c>
      <c r="F14" s="14">
        <f>$C$14-SUM('PREVI VENTE'!$C$13:E13)-'MINI 550'!E9</f>
        <v>-45</v>
      </c>
      <c r="G14" s="14">
        <f>$C$14-SUM('PREVI VENTE'!$C$13:F13)-'MINI 550'!F9</f>
        <v>-381.59999999999991</v>
      </c>
      <c r="H14" s="14">
        <f>$C$14-SUM('PREVI VENTE'!$C$13:G13)-'MINI 550'!G9</f>
        <v>-2421.6</v>
      </c>
      <c r="I14" s="14">
        <f>$C$14-SUM('PREVI VENTE'!$C$13:H13)-'MINI 550'!H9</f>
        <v>-3847.2</v>
      </c>
      <c r="J14" s="14">
        <f>$C$14-SUM('PREVI VENTE'!$C$13:I13)-'MINI 550'!I9</f>
        <v>-5701.8</v>
      </c>
      <c r="K14" s="14">
        <f>$C$14-SUM('PREVI VENTE'!$C$13:J13)-'MINI 550'!J9</f>
        <v>-6387.6</v>
      </c>
      <c r="L14" s="14">
        <f>$C$14-SUM('PREVI VENTE'!$C$13:K13)-'MINI 550'!K9</f>
        <v>-6744</v>
      </c>
      <c r="M14" s="14">
        <f>$C$14-SUM('PREVI VENTE'!$C$13:L13)-'MINI 550'!L9</f>
        <v>-5984.4</v>
      </c>
      <c r="N14" s="14">
        <f>$C$14-SUM('PREVI VENTE'!$C$13:M13)-'MINI 550'!M9</f>
        <v>-5984.4</v>
      </c>
      <c r="O14" s="14">
        <f>$C$14-SUM('PREVI VENTE'!$C$13:N13)-'MINI 550'!N9</f>
        <v>-5984.4</v>
      </c>
      <c r="P14" s="1">
        <v>-1</v>
      </c>
      <c r="R14" s="1" t="str">
        <f>IF(E4&lt;0,"fab","")</f>
        <v/>
      </c>
    </row>
    <row r="15" spans="1:18" x14ac:dyDescent="0.2">
      <c r="A15" s="40" t="s">
        <v>104</v>
      </c>
      <c r="B15" s="40"/>
      <c r="C15" s="35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18" ht="14.25" customHeight="1" x14ac:dyDescent="0.2">
      <c r="A16" s="37" t="s">
        <v>5</v>
      </c>
      <c r="B16" s="37"/>
      <c r="C16" s="34">
        <f>+STOCK!E39</f>
        <v>2772</v>
      </c>
      <c r="D16" s="21">
        <f>+C16-'PREVI VENTE'!C15-'MINI 550'!C10</f>
        <v>1299.5999999999999</v>
      </c>
      <c r="E16" s="14">
        <f>$C$16-SUM('PREVI VENTE'!$C$15:D15)-'MINI 550'!D10</f>
        <v>613.19999999999982</v>
      </c>
      <c r="F16" s="14">
        <f>$C$16-SUM('PREVI VENTE'!$C$15:E15)-'MINI 550'!E10</f>
        <v>-1090.2000000000003</v>
      </c>
      <c r="G16" s="14">
        <f>$C$16-SUM('PREVI VENTE'!$C$15:F15)-'MINI 550'!F10</f>
        <v>-2311.2000000000003</v>
      </c>
      <c r="H16" s="14">
        <f>$C$16-SUM('PREVI VENTE'!$C$15:G15)-'MINI 550'!G10</f>
        <v>-4905.6000000000004</v>
      </c>
      <c r="I16" s="14">
        <f>$C$16-SUM('PREVI VENTE'!$C$15:H15)-'MINI 550'!H10</f>
        <v>-9505.8000000000011</v>
      </c>
      <c r="J16" s="14">
        <f>$C$16-SUM('PREVI VENTE'!$C$15:I15)-'MINI 550'!I10</f>
        <v>-12383.400000000001</v>
      </c>
      <c r="K16" s="14">
        <f>$C$16-SUM('PREVI VENTE'!$C$15:J15)-'MINI 550'!J10</f>
        <v>-14706.000000000002</v>
      </c>
      <c r="L16" s="14">
        <f>$C$16-SUM('PREVI VENTE'!$C$15:K15)-'MINI 550'!K10</f>
        <v>-15432.000000000002</v>
      </c>
      <c r="M16" s="14">
        <f>$C$16-SUM('PREVI VENTE'!$C$15:L15)-'MINI 550'!L10</f>
        <v>-14679</v>
      </c>
      <c r="N16" s="14">
        <f>$C$16-SUM('PREVI VENTE'!$C$15:M15)-'MINI 550'!M10</f>
        <v>-14679</v>
      </c>
      <c r="O16" s="14">
        <f>$C$16-SUM('PREVI VENTE'!$C$15:N15)-'MINI 550'!N10</f>
        <v>-14679</v>
      </c>
      <c r="P16" s="1">
        <v>-1</v>
      </c>
    </row>
    <row r="17" spans="1:16" ht="14.25" customHeight="1" x14ac:dyDescent="0.2">
      <c r="A17" s="40" t="s">
        <v>104</v>
      </c>
      <c r="B17" s="40"/>
      <c r="C17" s="35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1:16" ht="14.25" customHeight="1" x14ac:dyDescent="0.2">
      <c r="A18" s="37" t="s">
        <v>6</v>
      </c>
      <c r="B18" s="37"/>
      <c r="C18" s="34">
        <f>+STOCK!E19</f>
        <v>2952</v>
      </c>
      <c r="D18" s="21">
        <f>+C18-'PREVI VENTE'!C17-'MINI 550'!C11</f>
        <v>1070.4000000000001</v>
      </c>
      <c r="E18" s="14">
        <f>$C$18-SUM('PREVI VENTE'!$C$17:D17)-'MINI 550'!D11</f>
        <v>654.59999999999991</v>
      </c>
      <c r="F18" s="14">
        <f>$C$18-SUM('PREVI VENTE'!$C$17:E17)-'MINI 550'!E11</f>
        <v>-1464.6000000000004</v>
      </c>
      <c r="G18" s="14">
        <f>$C$18-SUM('PREVI VENTE'!$C$17:F17)-'MINI 550'!F11</f>
        <v>-3768</v>
      </c>
      <c r="H18" s="14">
        <f>$C$18-SUM('PREVI VENTE'!$C$17:G17)-'MINI 550'!G11</f>
        <v>-7873.8</v>
      </c>
      <c r="I18" s="14">
        <f>$C$18-SUM('PREVI VENTE'!$C$17:H17)-'MINI 550'!H11</f>
        <v>-15556.2</v>
      </c>
      <c r="J18" s="14">
        <f>$C$18-SUM('PREVI VENTE'!$C$17:I17)-'MINI 550'!I11</f>
        <v>-22407</v>
      </c>
      <c r="K18" s="14">
        <f>$C$18-SUM('PREVI VENTE'!$C$17:J17)-'MINI 550'!J11</f>
        <v>-27204.6</v>
      </c>
      <c r="L18" s="14">
        <f>$C$18-SUM('PREVI VENTE'!$C$17:K17)-'MINI 550'!K11</f>
        <v>-28326.6</v>
      </c>
      <c r="M18" s="14">
        <f>$C$18-SUM('PREVI VENTE'!$C$17:L17)-'MINI 550'!L11</f>
        <v>-27639.599999999999</v>
      </c>
      <c r="N18" s="14">
        <f>$C$18-SUM('PREVI VENTE'!$C$17:M17)-'MINI 550'!M11</f>
        <v>-27639.599999999999</v>
      </c>
      <c r="O18" s="14">
        <f>$C$18-SUM('PREVI VENTE'!$C$17:N17)-'MINI 550'!N11</f>
        <v>-27639.599999999999</v>
      </c>
      <c r="P18" s="14">
        <f>$C$18-SUM('PREVI VENTE'!$C$17:O17)-'MINI 550'!O11</f>
        <v>-56395.199999999997</v>
      </c>
    </row>
    <row r="19" spans="1:16" ht="14.25" customHeight="1" x14ac:dyDescent="0.2">
      <c r="A19" s="40" t="s">
        <v>104</v>
      </c>
      <c r="B19" s="40"/>
      <c r="C19" s="3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1:16" ht="14.25" customHeight="1" x14ac:dyDescent="0.2">
      <c r="A20" s="37" t="s">
        <v>7</v>
      </c>
      <c r="B20" s="37"/>
      <c r="C20" s="34">
        <f>+STOCK!E22</f>
        <v>3366</v>
      </c>
      <c r="D20" s="21">
        <f>+C20-'PREVI VENTE'!C19-'MINI 550'!C12</f>
        <v>830.99999999999977</v>
      </c>
      <c r="E20" s="14">
        <f>$C$20-SUM('PREVI VENTE'!$C$19:D19)-'MINI 550'!D12</f>
        <v>270</v>
      </c>
      <c r="F20" s="14">
        <f>$C$20-SUM('PREVI VENTE'!$C$19:E19)-'MINI 550'!E12</f>
        <v>-1723.8000000000002</v>
      </c>
      <c r="G20" s="14">
        <f>$C$20-SUM('PREVI VENTE'!$C$19:F19)-'MINI 550'!F12</f>
        <v>-4146</v>
      </c>
      <c r="H20" s="14">
        <f>$C$20-SUM('PREVI VENTE'!$C$19:G19)-'MINI 550'!G12</f>
        <v>-8496</v>
      </c>
      <c r="I20" s="14">
        <f>$C$20-SUM('PREVI VENTE'!$C$19:H19)-'MINI 550'!H12</f>
        <v>-14997</v>
      </c>
      <c r="J20" s="14">
        <f>$C$20-SUM('PREVI VENTE'!$C$19:I19)-'MINI 550'!I12</f>
        <v>-20897.400000000001</v>
      </c>
      <c r="K20" s="14">
        <f>$C$20-SUM('PREVI VENTE'!$C$19:J19)-'MINI 550'!J12</f>
        <v>-26830.2</v>
      </c>
      <c r="L20" s="14">
        <f>$C$20-SUM('PREVI VENTE'!$C$19:K19)-'MINI 550'!K12</f>
        <v>-27681.600000000002</v>
      </c>
      <c r="M20" s="14">
        <f>$C$20-SUM('PREVI VENTE'!$C$19:L19)-'MINI 550'!L12</f>
        <v>-27133.200000000001</v>
      </c>
      <c r="N20" s="14">
        <f>$C$20-SUM('PREVI VENTE'!$C$19:M19)-'MINI 550'!M12</f>
        <v>-27133.200000000001</v>
      </c>
      <c r="O20" s="14">
        <f>$C$20-SUM('PREVI VENTE'!$C$19:N19)-'MINI 550'!N12</f>
        <v>-27133.200000000001</v>
      </c>
      <c r="P20" s="1">
        <v>-1</v>
      </c>
    </row>
    <row r="21" spans="1:16" ht="14.25" customHeight="1" x14ac:dyDescent="0.2">
      <c r="A21" s="40" t="s">
        <v>104</v>
      </c>
      <c r="B21" s="40"/>
      <c r="C21" s="35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1:16" ht="14.25" customHeight="1" x14ac:dyDescent="0.2">
      <c r="A22" s="37" t="s">
        <v>8</v>
      </c>
      <c r="B22" s="37"/>
      <c r="C22" s="34">
        <f>+STOCK!E34</f>
        <v>4596</v>
      </c>
      <c r="D22" s="21">
        <f>+C22-'PREVI VENTE'!C21-'MINI 550'!C13</f>
        <v>2166.6</v>
      </c>
      <c r="E22" s="14">
        <f>$C$22-SUM('PREVI VENTE'!$C$21:D21)-'MINI 550'!D13</f>
        <v>1374.6</v>
      </c>
      <c r="F22" s="14">
        <f>$C$22-SUM('PREVI VENTE'!$C$21:E21)-'MINI 550'!E13</f>
        <v>-672</v>
      </c>
      <c r="G22" s="14">
        <f>$C$22-SUM('PREVI VENTE'!$C$21:F21)-'MINI 550'!F13</f>
        <v>-3087.6000000000004</v>
      </c>
      <c r="H22" s="14">
        <f>$C$22-SUM('PREVI VENTE'!$C$21:G21)-'MINI 550'!G13</f>
        <v>-6606</v>
      </c>
      <c r="I22" s="14">
        <f>$C$22-SUM('PREVI VENTE'!$C$21:H21)-'MINI 550'!H13</f>
        <v>-11080.8</v>
      </c>
      <c r="J22" s="14">
        <f>$C$22-SUM('PREVI VENTE'!$C$21:I21)-'MINI 550'!I13</f>
        <v>-16677.599999999999</v>
      </c>
      <c r="K22" s="14">
        <f>$C$22-SUM('PREVI VENTE'!$C$21:J21)-'MINI 550'!J13</f>
        <v>-21303.599999999999</v>
      </c>
      <c r="L22" s="14">
        <f>$C$22-SUM('PREVI VENTE'!$C$21:K21)-'MINI 550'!K13</f>
        <v>-22755.599999999999</v>
      </c>
      <c r="M22" s="14">
        <f>$C$22-SUM('PREVI VENTE'!$C$21:L21)-'MINI 550'!L13</f>
        <v>-23058.6</v>
      </c>
      <c r="N22" s="14">
        <f>$C$22-SUM('PREVI VENTE'!$C$21:M21)-'MINI 550'!M13</f>
        <v>-23058.6</v>
      </c>
      <c r="O22" s="14">
        <f>$C$22-SUM('PREVI VENTE'!$C$21:N21)-'MINI 550'!N13</f>
        <v>-23058.6</v>
      </c>
      <c r="P22" s="1">
        <v>-1</v>
      </c>
    </row>
    <row r="23" spans="1:16" ht="14.25" customHeight="1" x14ac:dyDescent="0.2">
      <c r="A23" s="40" t="s">
        <v>104</v>
      </c>
      <c r="B23" s="40"/>
      <c r="C23" s="35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1:16" x14ac:dyDescent="0.2">
      <c r="A24" s="37" t="s">
        <v>9</v>
      </c>
      <c r="B24" s="37"/>
      <c r="C24" s="34">
        <f>+STOCK!E37</f>
        <v>2706</v>
      </c>
      <c r="D24" s="21">
        <f>+C24-'PREVI VENTE'!C23-'MINI 550'!C14</f>
        <v>1768.1999999999998</v>
      </c>
      <c r="E24" s="14">
        <f>$C$24-SUM('PREVI VENTE'!$C$23:D23)-'MINI 550'!D14</f>
        <v>1583.4</v>
      </c>
      <c r="F24" s="14">
        <f>$C$24-SUM('PREVI VENTE'!$C$23:E23)-'MINI 550'!E14</f>
        <v>328.80000000000018</v>
      </c>
      <c r="G24" s="14">
        <f>$C$24-SUM('PREVI VENTE'!$C$23:F23)-'MINI 550'!F14</f>
        <v>-5056.8</v>
      </c>
      <c r="H24" s="14">
        <f>$C$24-SUM('PREVI VENTE'!$C$23:G23)-'MINI 550'!G14</f>
        <v>-6780</v>
      </c>
      <c r="I24" s="14">
        <f>$C$24-SUM('PREVI VENTE'!$C$23:H23)-'MINI 550'!H14</f>
        <v>-7915.2</v>
      </c>
      <c r="J24" s="14">
        <f>$C$24-SUM('PREVI VENTE'!$C$23:I23)-'MINI 550'!I14</f>
        <v>-9618</v>
      </c>
      <c r="K24" s="14">
        <f>$C$24-SUM('PREVI VENTE'!$C$23:J23)-'MINI 550'!J14</f>
        <v>-10297.200000000001</v>
      </c>
      <c r="L24" s="14">
        <f>$C$24-SUM('PREVI VENTE'!$C$23:K23)-'MINI 550'!K14</f>
        <v>-10693.2</v>
      </c>
      <c r="M24" s="14">
        <f>$C$24-SUM('PREVI VENTE'!$C$23:L23)-'MINI 550'!L14</f>
        <v>-9993</v>
      </c>
      <c r="N24" s="14">
        <f>$C$24-SUM('PREVI VENTE'!$C$23:M23)-'MINI 550'!M14</f>
        <v>-9993</v>
      </c>
      <c r="O24" s="14">
        <f>$C$24-SUM('PREVI VENTE'!$C$23:N23)-'MINI 550'!N14</f>
        <v>-9993</v>
      </c>
      <c r="P24" s="1">
        <v>-1</v>
      </c>
    </row>
    <row r="25" spans="1:16" x14ac:dyDescent="0.2">
      <c r="A25" s="40" t="s">
        <v>104</v>
      </c>
      <c r="B25" s="40"/>
      <c r="C25" s="35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</row>
    <row r="26" spans="1:16" x14ac:dyDescent="0.2">
      <c r="A26" s="37" t="s">
        <v>10</v>
      </c>
      <c r="B26" s="37"/>
      <c r="C26" s="34">
        <f>+STOCK!E33</f>
        <v>2922</v>
      </c>
      <c r="D26" s="21">
        <f>+C26-'PREVI VENTE'!C25-'MINI 550'!C15</f>
        <v>1007.3999999999999</v>
      </c>
      <c r="E26" s="14">
        <f>$C$26-SUM('PREVI VENTE'!$C$25:D25)-'MINI 550'!D15</f>
        <v>697.19999999999982</v>
      </c>
      <c r="F26" s="14">
        <f>$C$26-SUM('PREVI VENTE'!$C$25:E25)-'MINI 550'!E15</f>
        <v>-1012.8000000000002</v>
      </c>
      <c r="G26" s="14">
        <f>$C$26-SUM('PREVI VENTE'!$C$25:F25)-'MINI 550'!F15</f>
        <v>-2590.2000000000003</v>
      </c>
      <c r="H26" s="14">
        <f>$C$26-SUM('PREVI VENTE'!$C$25:G25)-'MINI 550'!G15</f>
        <v>-5587.2000000000007</v>
      </c>
      <c r="I26" s="14">
        <f>$C$26-SUM('PREVI VENTE'!$C$25:H25)-'MINI 550'!H15</f>
        <v>-8431.8000000000011</v>
      </c>
      <c r="J26" s="14">
        <f>$C$26-SUM('PREVI VENTE'!$C$25:I25)-'MINI 550'!I15</f>
        <v>-13599.600000000002</v>
      </c>
      <c r="K26" s="14">
        <f>$C$26-SUM('PREVI VENTE'!$C$25:J25)-'MINI 550'!J15</f>
        <v>-15988.200000000004</v>
      </c>
      <c r="L26" s="14">
        <f>$C$26-SUM('PREVI VENTE'!$C$25:K25)-'MINI 550'!K15</f>
        <v>-17017.800000000003</v>
      </c>
      <c r="M26" s="14">
        <f>$C$26-SUM('PREVI VENTE'!$C$25:L25)-'MINI 550'!L15</f>
        <v>-16542.000000000004</v>
      </c>
      <c r="N26" s="14">
        <f>$C$26-SUM('PREVI VENTE'!$C$25:M25)-'MINI 550'!M15</f>
        <v>-16542.000000000004</v>
      </c>
      <c r="O26" s="14">
        <f>$C$26-SUM('PREVI VENTE'!$C$25:N25)-'MINI 550'!N15</f>
        <v>-16542.000000000004</v>
      </c>
      <c r="P26" s="1">
        <v>-1</v>
      </c>
    </row>
    <row r="27" spans="1:16" x14ac:dyDescent="0.2">
      <c r="A27" s="40" t="s">
        <v>104</v>
      </c>
      <c r="B27" s="40"/>
      <c r="C27" s="35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</row>
    <row r="28" spans="1:16" x14ac:dyDescent="0.2">
      <c r="A28" s="37" t="s">
        <v>11</v>
      </c>
      <c r="B28" s="37"/>
      <c r="C28" s="34">
        <f>+STOCK!E38</f>
        <v>2490</v>
      </c>
      <c r="D28" s="21">
        <f>+C28-'PREVI VENTE'!C27-'MINI 550'!C16</f>
        <v>1215.5999999999999</v>
      </c>
      <c r="E28" s="14">
        <f>$C$28-SUM('PREVI VENTE'!$C$27:D27)-'MINI 550'!D16</f>
        <v>1123.1999999999998</v>
      </c>
      <c r="F28" s="14">
        <f>$C$28-SUM('PREVI VENTE'!$C$27:E27)-'MINI 550'!E16</f>
        <v>-223.80000000000018</v>
      </c>
      <c r="G28" s="14">
        <f>$C$28-SUM('PREVI VENTE'!$C$27:F27)-'MINI 550'!F16</f>
        <v>-844.20000000000027</v>
      </c>
      <c r="H28" s="14">
        <f>$C$28-SUM('PREVI VENTE'!$C$27:G27)-'MINI 550'!G16</f>
        <v>-2567.4000000000005</v>
      </c>
      <c r="I28" s="14">
        <f>$C$28-SUM('PREVI VENTE'!$C$27:H27)-'MINI 550'!H16</f>
        <v>-4105.2000000000007</v>
      </c>
      <c r="J28" s="14">
        <f>$C$28-SUM('PREVI VENTE'!$C$27:I27)-'MINI 550'!I16</f>
        <v>-6329.4000000000015</v>
      </c>
      <c r="K28" s="14">
        <f>$C$28-SUM('PREVI VENTE'!$C$27:J27)-'MINI 550'!J16</f>
        <v>-7398.0000000000018</v>
      </c>
      <c r="L28" s="14">
        <f>$C$28-SUM('PREVI VENTE'!$C$27:K27)-'MINI 550'!K16</f>
        <v>-7939.2000000000025</v>
      </c>
      <c r="M28" s="14">
        <f>$C$28-SUM('PREVI VENTE'!$C$27:L27)-'MINI 550'!L16</f>
        <v>-7113.6000000000022</v>
      </c>
      <c r="N28" s="14">
        <f>$C$28-SUM('PREVI VENTE'!$C$27:M27)-'MINI 550'!M16</f>
        <v>-7113.6000000000022</v>
      </c>
      <c r="O28" s="14">
        <f>$C$28-SUM('PREVI VENTE'!$C$27:N27)-'MINI 550'!N16</f>
        <v>-7113.6000000000022</v>
      </c>
      <c r="P28" s="1">
        <v>-1</v>
      </c>
    </row>
    <row r="29" spans="1:16" x14ac:dyDescent="0.2">
      <c r="A29" s="40" t="s">
        <v>104</v>
      </c>
      <c r="B29" s="40"/>
      <c r="C29" s="35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</row>
    <row r="30" spans="1:16" x14ac:dyDescent="0.2">
      <c r="A30" s="37" t="s">
        <v>12</v>
      </c>
      <c r="B30" s="37"/>
      <c r="C30" s="34">
        <f>+STOCK!E36</f>
        <v>3912</v>
      </c>
      <c r="D30" s="21">
        <f>+C30-'PREVI VENTE'!C29-'MINI 550'!C17</f>
        <v>2723.4</v>
      </c>
      <c r="E30" s="14">
        <f>$C$30-SUM('PREVI VENTE'!$C$29:D29)-'MINI 550'!D17</f>
        <v>2538.6</v>
      </c>
      <c r="F30" s="14">
        <f>$C$30-SUM('PREVI VENTE'!$C$29:E29)-'MINI 550'!E17</f>
        <v>1303.8000000000002</v>
      </c>
      <c r="G30" s="14">
        <f>$C$30-SUM('PREVI VENTE'!$C$29:F29)-'MINI 550'!F17</f>
        <v>657</v>
      </c>
      <c r="H30" s="14">
        <f>$C$30-SUM('PREVI VENTE'!$C$29:G29)-'MINI 550'!G17</f>
        <v>-1746</v>
      </c>
      <c r="I30" s="14">
        <f>$C$30-SUM('PREVI VENTE'!$C$29:H29)-'MINI 550'!H17</f>
        <v>-4683</v>
      </c>
      <c r="J30" s="14">
        <f>$C$30-SUM('PREVI VENTE'!$C$29:I29)-'MINI 550'!I17</f>
        <v>-7382.4</v>
      </c>
      <c r="K30" s="14">
        <f>$C$30-SUM('PREVI VENTE'!$C$29:J29)-'MINI 550'!J17</f>
        <v>-8794.2000000000007</v>
      </c>
      <c r="L30" s="14">
        <f>$C$30-SUM('PREVI VENTE'!$C$29:K29)-'MINI 550'!K17</f>
        <v>-9163.8000000000011</v>
      </c>
      <c r="M30" s="14">
        <f>$C$30-SUM('PREVI VENTE'!$C$29:L29)-'MINI 550'!L17</f>
        <v>-8417.4000000000015</v>
      </c>
      <c r="N30" s="14">
        <f>$C$30-SUM('PREVI VENTE'!$C$29:M29)-'MINI 550'!M17</f>
        <v>-8417.4000000000015</v>
      </c>
      <c r="O30" s="14">
        <f>$C$30-SUM('PREVI VENTE'!$C$29:N29)-'MINI 550'!N17</f>
        <v>-8417.4000000000015</v>
      </c>
      <c r="P30" s="1">
        <v>-1</v>
      </c>
    </row>
    <row r="31" spans="1:16" x14ac:dyDescent="0.2">
      <c r="A31" s="40" t="s">
        <v>104</v>
      </c>
      <c r="B31" s="40"/>
      <c r="C31" s="35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</row>
    <row r="32" spans="1:16" x14ac:dyDescent="0.2">
      <c r="A32" s="37" t="s">
        <v>13</v>
      </c>
      <c r="B32" s="37"/>
      <c r="C32" s="34">
        <f>+STOCK!E41</f>
        <v>2274</v>
      </c>
      <c r="D32" s="21">
        <f>+C32-'PREVI VENTE'!C31-'MINI 550'!C18</f>
        <v>1138.1999999999998</v>
      </c>
      <c r="E32" s="14">
        <f>$C$32-SUM('PREVI VENTE'!$C$31:D31)-'MINI 550'!D18</f>
        <v>960</v>
      </c>
      <c r="F32" s="14">
        <f>$C$32-SUM('PREVI VENTE'!$C$31:E31)-'MINI 550'!E18</f>
        <v>-202.20000000000005</v>
      </c>
      <c r="G32" s="14">
        <f>$C$32-SUM('PREVI VENTE'!$C$31:F31)-'MINI 550'!F18</f>
        <v>-512.40000000000009</v>
      </c>
      <c r="H32" s="14">
        <f>$C$32-SUM('PREVI VENTE'!$C$31:G31)-'MINI 550'!G18</f>
        <v>-2064</v>
      </c>
      <c r="I32" s="14">
        <f>$C$32-SUM('PREVI VENTE'!$C$31:H31)-'MINI 550'!H18</f>
        <v>-3463.2</v>
      </c>
      <c r="J32" s="14">
        <f>$C$32-SUM('PREVI VENTE'!$C$31:I31)-'MINI 550'!I18</f>
        <v>-4875.6000000000004</v>
      </c>
      <c r="K32" s="14">
        <f>$C$32-SUM('PREVI VENTE'!$C$31:J31)-'MINI 550'!J18</f>
        <v>-5119.2000000000007</v>
      </c>
      <c r="L32" s="14">
        <f>$C$32-SUM('PREVI VENTE'!$C$31:K31)-'MINI 550'!K18</f>
        <v>-5383.2000000000007</v>
      </c>
      <c r="M32" s="14">
        <f>$C$32-SUM('PREVI VENTE'!$C$31:L31)-'MINI 550'!L18</f>
        <v>-4702.8000000000011</v>
      </c>
      <c r="N32" s="14">
        <f>$C$32-SUM('PREVI VENTE'!$C$31:M31)-'MINI 550'!M18</f>
        <v>-4702.8000000000011</v>
      </c>
      <c r="O32" s="14">
        <f>$C$32-SUM('PREVI VENTE'!$C$31:N31)-'MINI 550'!N18</f>
        <v>-4702.8000000000011</v>
      </c>
      <c r="P32" s="1">
        <v>-1</v>
      </c>
    </row>
    <row r="33" spans="1:16" x14ac:dyDescent="0.2">
      <c r="A33" s="40" t="s">
        <v>104</v>
      </c>
      <c r="B33" s="40"/>
      <c r="C33" s="35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</row>
    <row r="34" spans="1:16" x14ac:dyDescent="0.2">
      <c r="A34" s="37" t="s">
        <v>14</v>
      </c>
      <c r="B34" s="37"/>
      <c r="C34" s="34">
        <f>+STOCK!E43</f>
        <v>1908</v>
      </c>
      <c r="D34" s="21">
        <f>+C34-'PREVI VENTE'!C33-'MINI 550'!C19</f>
        <v>785.40000000000009</v>
      </c>
      <c r="E34" s="14">
        <f>$C$34-SUM('PREVI VENTE'!$C$33:D33)-'MINI 550'!D19</f>
        <v>627</v>
      </c>
      <c r="F34" s="14">
        <f>$C$34-SUM('PREVI VENTE'!$C$33:E33)-'MINI 550'!E19</f>
        <v>-535.20000000000005</v>
      </c>
      <c r="G34" s="14">
        <f>$C$34-SUM('PREVI VENTE'!$C$33:F33)-'MINI 550'!F19</f>
        <v>-977.40000000000009</v>
      </c>
      <c r="H34" s="14">
        <f>$C$34-SUM('PREVI VENTE'!$C$33:G33)-'MINI 550'!G19</f>
        <v>-2977.8</v>
      </c>
      <c r="I34" s="14">
        <f>$C$34-SUM('PREVI VENTE'!$C$33:H33)-'MINI 550'!H19</f>
        <v>-4489.2000000000007</v>
      </c>
      <c r="J34" s="14">
        <f>$C$34-SUM('PREVI VENTE'!$C$33:I33)-'MINI 550'!I19</f>
        <v>-6007.2000000000007</v>
      </c>
      <c r="K34" s="14">
        <f>$C$34-SUM('PREVI VENTE'!$C$33:J33)-'MINI 550'!J19</f>
        <v>-6732.6</v>
      </c>
      <c r="L34" s="14">
        <f>$C$34-SUM('PREVI VENTE'!$C$33:K33)-'MINI 550'!K19</f>
        <v>-7056</v>
      </c>
      <c r="M34" s="14">
        <f>$C$34-SUM('PREVI VENTE'!$C$33:L33)-'MINI 550'!L19</f>
        <v>-6204</v>
      </c>
      <c r="N34" s="14">
        <f>$C$34-SUM('PREVI VENTE'!$C$33:M33)-'MINI 550'!M19</f>
        <v>-6204</v>
      </c>
      <c r="O34" s="14">
        <f>$C$34-SUM('PREVI VENTE'!$C$33:N33)-'MINI 550'!N19</f>
        <v>-6204</v>
      </c>
      <c r="P34" s="1">
        <v>-1</v>
      </c>
    </row>
    <row r="35" spans="1:16" x14ac:dyDescent="0.2">
      <c r="A35" s="40" t="s">
        <v>104</v>
      </c>
      <c r="B35" s="40"/>
      <c r="C35" s="35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</row>
    <row r="36" spans="1:16" x14ac:dyDescent="0.2">
      <c r="A36" s="37" t="s">
        <v>15</v>
      </c>
      <c r="B36" s="37"/>
      <c r="C36" s="34">
        <f>+STOCK!E44</f>
        <v>2520</v>
      </c>
      <c r="D36" s="21">
        <f>+C36-'PREVI VENTE'!C35-'MINI 550'!C20</f>
        <v>1456.8000000000002</v>
      </c>
      <c r="E36" s="14">
        <f>$C$36-SUM('PREVI VENTE'!$C$35:D35)-'MINI 550'!D20</f>
        <v>1305</v>
      </c>
      <c r="F36" s="14">
        <f>$C$36-SUM('PREVI VENTE'!$C$35:E35)-'MINI 550'!E20</f>
        <v>-233.40000000000009</v>
      </c>
      <c r="G36" s="14">
        <f>$C$36-SUM('PREVI VENTE'!$C$35:F35)-'MINI 550'!F20</f>
        <v>-6312</v>
      </c>
      <c r="H36" s="14">
        <f>$C$36-SUM('PREVI VENTE'!$C$35:G35)-'MINI 550'!G20</f>
        <v>-8239.7999999999993</v>
      </c>
      <c r="I36" s="14">
        <f>$C$36-SUM('PREVI VENTE'!$C$35:H35)-'MINI 550'!H20</f>
        <v>-11071.2</v>
      </c>
      <c r="J36" s="14">
        <f>$C$36-SUM('PREVI VENTE'!$C$35:I35)-'MINI 550'!I20</f>
        <v>-14133.6</v>
      </c>
      <c r="K36" s="14">
        <f>$C$36-SUM('PREVI VENTE'!$C$35:J35)-'MINI 550'!J20</f>
        <v>-16093.2</v>
      </c>
      <c r="L36" s="14">
        <f>$C$36-SUM('PREVI VENTE'!$C$35:K35)-'MINI 550'!K20</f>
        <v>-16918.2</v>
      </c>
      <c r="M36" s="14">
        <f>$C$36-SUM('PREVI VENTE'!$C$35:L35)-'MINI 550'!L20</f>
        <v>-16112.400000000001</v>
      </c>
      <c r="N36" s="14">
        <f>$C$36-SUM('PREVI VENTE'!$C$35:M35)-'MINI 550'!M20</f>
        <v>-16112.400000000001</v>
      </c>
      <c r="O36" s="14">
        <f>$C$36-SUM('PREVI VENTE'!$C$35:N35)-'MINI 550'!N20</f>
        <v>-16112.400000000001</v>
      </c>
      <c r="P36" s="14">
        <f>$C$36-SUM('PREVI VENTE'!$C$35:O35)-'MINI 550'!O20</f>
        <v>-32908.800000000003</v>
      </c>
    </row>
    <row r="37" spans="1:16" x14ac:dyDescent="0.2">
      <c r="A37" s="40" t="s">
        <v>104</v>
      </c>
      <c r="B37" s="40"/>
      <c r="C37" s="35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</row>
    <row r="38" spans="1:16" x14ac:dyDescent="0.2">
      <c r="A38" s="37" t="s">
        <v>16</v>
      </c>
      <c r="B38" s="37"/>
      <c r="C38" s="34">
        <f>+STOCK!E45</f>
        <v>1350</v>
      </c>
      <c r="D38" s="21">
        <f>+C38-'PREVI VENTE'!C37-'MINI 550'!C21</f>
        <v>352.79999999999995</v>
      </c>
      <c r="E38" s="14">
        <f>$C$38-SUM('PREVI VENTE'!$C$37:D37)-'MINI 550'!D21</f>
        <v>286.79999999999995</v>
      </c>
      <c r="F38" s="14">
        <f>$C$38-SUM('PREVI VENTE'!$C$37:E37)-'MINI 550'!E21</f>
        <v>-1053.5999999999999</v>
      </c>
      <c r="G38" s="14">
        <f>$C$38-SUM('PREVI VENTE'!$C$37:F37)-'MINI 550'!F21</f>
        <v>-1330.8000000000002</v>
      </c>
      <c r="H38" s="14">
        <f>$C$38-SUM('PREVI VENTE'!$C$37:G37)-'MINI 550'!G21</f>
        <v>-2730.6000000000004</v>
      </c>
      <c r="I38" s="14">
        <f>$C$38-SUM('PREVI VENTE'!$C$37:H37)-'MINI 550'!H21</f>
        <v>-3747</v>
      </c>
      <c r="J38" s="14">
        <f>$C$38-SUM('PREVI VENTE'!$C$37:I37)-'MINI 550'!I21</f>
        <v>-5152.8</v>
      </c>
      <c r="K38" s="14">
        <f>$C$38-SUM('PREVI VENTE'!$C$37:J37)-'MINI 550'!J21</f>
        <v>-5231.4000000000005</v>
      </c>
      <c r="L38" s="14">
        <f>$C$38-SUM('PREVI VENTE'!$C$37:K37)-'MINI 550'!K21</f>
        <v>-5363.4000000000005</v>
      </c>
      <c r="M38" s="14">
        <f>$C$38-SUM('PREVI VENTE'!$C$37:L37)-'MINI 550'!L21</f>
        <v>-4465.2000000000007</v>
      </c>
      <c r="N38" s="14">
        <f>$C$38-SUM('PREVI VENTE'!$C$37:M37)-'MINI 550'!M21</f>
        <v>-4465.2000000000007</v>
      </c>
      <c r="O38" s="14">
        <f>$C$38-SUM('PREVI VENTE'!$C$37:N37)-'MINI 550'!N21</f>
        <v>-4465.2000000000007</v>
      </c>
      <c r="P38" s="1">
        <v>-1</v>
      </c>
    </row>
    <row r="39" spans="1:16" x14ac:dyDescent="0.2">
      <c r="A39" s="40" t="s">
        <v>104</v>
      </c>
      <c r="B39" s="40"/>
      <c r="C39" s="35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</row>
    <row r="40" spans="1:16" x14ac:dyDescent="0.2">
      <c r="A40" s="37" t="s">
        <v>17</v>
      </c>
      <c r="B40" s="37"/>
      <c r="C40" s="34">
        <f>+STOCK!E46</f>
        <v>4566</v>
      </c>
      <c r="D40" s="21">
        <f>+C40-'PREVI VENTE'!C39-'MINI 550'!C22</f>
        <v>2545.8000000000002</v>
      </c>
      <c r="E40" s="14">
        <f>$C$40-SUM('PREVI VENTE'!$C$39:D39)-'MINI 550'!D22</f>
        <v>2004.6</v>
      </c>
      <c r="F40" s="14">
        <f>$C$40-SUM('PREVI VENTE'!$C$39:E39)-'MINI 550'!E22</f>
        <v>-444.60000000000036</v>
      </c>
      <c r="G40" s="14">
        <f>$C$40-SUM('PREVI VENTE'!$C$39:F39)-'MINI 550'!F22</f>
        <v>-2583</v>
      </c>
      <c r="H40" s="14">
        <f>$C$40-SUM('PREVI VENTE'!$C$39:G39)-'MINI 550'!G22</f>
        <v>-6101.4</v>
      </c>
      <c r="I40" s="14">
        <f>$C$40-SUM('PREVI VENTE'!$C$39:H39)-'MINI 550'!H22</f>
        <v>-13915.8</v>
      </c>
      <c r="J40" s="14">
        <f>$C$40-SUM('PREVI VENTE'!$C$39:I39)-'MINI 550'!I22</f>
        <v>-19987.8</v>
      </c>
      <c r="K40" s="14">
        <f>$C$40-SUM('PREVI VENTE'!$C$39:J39)-'MINI 550'!J22</f>
        <v>-24363</v>
      </c>
      <c r="L40" s="14">
        <f>$C$40-SUM('PREVI VENTE'!$C$39:K39)-'MINI 550'!K22</f>
        <v>-25702.799999999999</v>
      </c>
      <c r="M40" s="14">
        <f>$C$40-SUM('PREVI VENTE'!$C$39:L39)-'MINI 550'!L22</f>
        <v>-25180.799999999999</v>
      </c>
      <c r="N40" s="14">
        <f>$C$40-SUM('PREVI VENTE'!$C$39:M39)-'MINI 550'!M22</f>
        <v>-25180.799999999999</v>
      </c>
      <c r="O40" s="14">
        <f>$C$40-SUM('PREVI VENTE'!$C$39:N39)-'MINI 550'!N22</f>
        <v>-25180.799999999999</v>
      </c>
      <c r="P40" s="1">
        <v>-1</v>
      </c>
    </row>
    <row r="41" spans="1:16" x14ac:dyDescent="0.2">
      <c r="A41" s="40" t="s">
        <v>104</v>
      </c>
      <c r="B41" s="40"/>
      <c r="C41" s="35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</row>
    <row r="42" spans="1:16" x14ac:dyDescent="0.2">
      <c r="A42" s="37" t="s">
        <v>18</v>
      </c>
      <c r="B42" s="37"/>
      <c r="C42" s="34">
        <f>+STOCK!E47</f>
        <v>9258</v>
      </c>
      <c r="D42" s="21">
        <f>+C42-'PREVI VENTE'!C41-'MINI 550'!C23</f>
        <v>7977</v>
      </c>
      <c r="E42" s="14">
        <f>$C$42-SUM('PREVI VENTE'!$C$41:D41)-'MINI 550'!D23</f>
        <v>7693.2000000000007</v>
      </c>
      <c r="F42" s="14">
        <f>$C$42-SUM('PREVI VENTE'!$C$41:E41)-'MINI 550'!E23</f>
        <v>6102</v>
      </c>
      <c r="G42" s="14">
        <f>$C$42-SUM('PREVI VENTE'!$C$41:F41)-'MINI 550'!F23</f>
        <v>-8979</v>
      </c>
      <c r="H42" s="14">
        <f>$C$42-SUM('PREVI VENTE'!$C$41:G41)-'MINI 550'!G23</f>
        <v>-21354.6</v>
      </c>
      <c r="I42" s="14">
        <f>$C$42-SUM('PREVI VENTE'!$C$41:H41)-'MINI 550'!H23</f>
        <v>-35465.4</v>
      </c>
      <c r="J42" s="14">
        <f>$C$42-SUM('PREVI VENTE'!$C$41:I41)-'MINI 550'!I23</f>
        <v>-44797.8</v>
      </c>
      <c r="K42" s="14">
        <f>$C$42-SUM('PREVI VENTE'!$C$41:J41)-'MINI 550'!J23</f>
        <v>-52789.8</v>
      </c>
      <c r="L42" s="14">
        <f>$C$42-SUM('PREVI VENTE'!$C$41:K41)-'MINI 550'!K23</f>
        <v>-54664.200000000004</v>
      </c>
      <c r="M42" s="14">
        <f>$C$42-SUM('PREVI VENTE'!$C$41:L41)-'MINI 550'!L23</f>
        <v>-56095.8</v>
      </c>
      <c r="N42" s="14">
        <f>$C$42-SUM('PREVI VENTE'!$C$41:M41)-'MINI 550'!M23</f>
        <v>-56095.8</v>
      </c>
      <c r="O42" s="14">
        <f>$C$42-SUM('PREVI VENTE'!$C$41:N41)-'MINI 550'!N23</f>
        <v>-56095.8</v>
      </c>
      <c r="P42" s="1">
        <v>-1</v>
      </c>
    </row>
    <row r="43" spans="1:16" x14ac:dyDescent="0.2">
      <c r="A43" s="40" t="s">
        <v>104</v>
      </c>
      <c r="B43" s="40"/>
      <c r="C43" s="35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</row>
    <row r="44" spans="1:16" x14ac:dyDescent="0.2">
      <c r="A44" s="37" t="s">
        <v>19</v>
      </c>
      <c r="B44" s="37"/>
      <c r="C44" s="34">
        <f>+STOCK!E48</f>
        <v>3984</v>
      </c>
      <c r="D44" s="21">
        <f>+C44-'PREVI VENTE'!C43-'MINI 550'!C24</f>
        <v>2670</v>
      </c>
      <c r="E44" s="14">
        <f>$C$44-SUM('PREVI VENTE'!$C$43:D43)-'MINI 550'!D24</f>
        <v>2452.1999999999998</v>
      </c>
      <c r="F44" s="14">
        <f>$C$44-SUM('PREVI VENTE'!$C$43:E43)-'MINI 550'!E24</f>
        <v>979.79999999999973</v>
      </c>
      <c r="G44" s="14">
        <f>$C$44-SUM('PREVI VENTE'!$C$43:F43)-'MINI 550'!F24</f>
        <v>-16.800000000000182</v>
      </c>
      <c r="H44" s="14">
        <f>$C$44-SUM('PREVI VENTE'!$C$43:G43)-'MINI 550'!G24</f>
        <v>-1891.8000000000002</v>
      </c>
      <c r="I44" s="14">
        <f>$C$44-SUM('PREVI VENTE'!$C$43:H43)-'MINI 550'!H24</f>
        <v>-4182</v>
      </c>
      <c r="J44" s="14">
        <f>$C$44-SUM('PREVI VENTE'!$C$43:I43)-'MINI 550'!I24</f>
        <v>-7059.6</v>
      </c>
      <c r="K44" s="14">
        <f>$C$44-SUM('PREVI VENTE'!$C$43:J43)-'MINI 550'!J24</f>
        <v>-8577</v>
      </c>
      <c r="L44" s="14">
        <f>$C$44-SUM('PREVI VENTE'!$C$43:K43)-'MINI 550'!K24</f>
        <v>-9045.6</v>
      </c>
      <c r="M44" s="14">
        <f>$C$44-SUM('PREVI VENTE'!$C$43:L43)-'MINI 550'!L24</f>
        <v>-8398.2000000000007</v>
      </c>
      <c r="N44" s="14">
        <f>$C$44-SUM('PREVI VENTE'!$C$43:M43)-'MINI 550'!M24</f>
        <v>-8398.2000000000007</v>
      </c>
      <c r="O44" s="14">
        <f>$C$44-SUM('PREVI VENTE'!$C$43:N43)-'MINI 550'!N24</f>
        <v>-8398.2000000000007</v>
      </c>
      <c r="P44" s="1">
        <v>-1</v>
      </c>
    </row>
    <row r="45" spans="1:16" x14ac:dyDescent="0.2">
      <c r="A45" s="40" t="s">
        <v>104</v>
      </c>
      <c r="B45" s="40"/>
      <c r="C45" s="35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</row>
    <row r="46" spans="1:16" x14ac:dyDescent="0.2">
      <c r="A46" s="37" t="s">
        <v>20</v>
      </c>
      <c r="B46" s="37"/>
      <c r="C46" s="34">
        <f>+STOCK!E49</f>
        <v>3990</v>
      </c>
      <c r="D46" s="21">
        <f>+C46-'PREVI VENTE'!C45-'MINI 550'!C25</f>
        <v>2451.6</v>
      </c>
      <c r="E46" s="14">
        <f>$C$46-SUM('PREVI VENTE'!$C$45:D45)-'MINI 550'!D25</f>
        <v>1296.5999999999999</v>
      </c>
      <c r="F46" s="14">
        <f>$C$46-SUM('PREVI VENTE'!$C$45:E45)-'MINI 550'!E25</f>
        <v>-611.40000000000009</v>
      </c>
      <c r="G46" s="14">
        <f>$C$46-SUM('PREVI VENTE'!$C$45:F45)-'MINI 550'!F25</f>
        <v>-6254.4000000000015</v>
      </c>
      <c r="H46" s="14">
        <f>$C$46-SUM('PREVI VENTE'!$C$45:G45)-'MINI 550'!G25</f>
        <v>-9238.2000000000007</v>
      </c>
      <c r="I46" s="14">
        <f>$C$46-SUM('PREVI VENTE'!$C$45:H45)-'MINI 550'!H25</f>
        <v>-15310.2</v>
      </c>
      <c r="J46" s="14">
        <f>$C$46-SUM('PREVI VENTE'!$C$45:I45)-'MINI 550'!I25</f>
        <v>-19719</v>
      </c>
      <c r="K46" s="14">
        <f>$C$46-SUM('PREVI VENTE'!$C$45:J45)-'MINI 550'!J25</f>
        <v>-23553</v>
      </c>
      <c r="L46" s="14">
        <f>$C$46-SUM('PREVI VENTE'!$C$45:K45)-'MINI 550'!K25</f>
        <v>-24859.8</v>
      </c>
      <c r="M46" s="14">
        <f>$C$46-SUM('PREVI VENTE'!$C$45:L45)-'MINI 550'!L25</f>
        <v>-24469.8</v>
      </c>
      <c r="N46" s="14">
        <f>$C$46-SUM('PREVI VENTE'!$C$45:M45)-'MINI 550'!M25</f>
        <v>-24469.8</v>
      </c>
      <c r="O46" s="14">
        <f>$C$46-SUM('PREVI VENTE'!$C$45:N45)-'MINI 550'!N25</f>
        <v>-24469.8</v>
      </c>
      <c r="P46" s="1">
        <v>-1</v>
      </c>
    </row>
    <row r="47" spans="1:16" x14ac:dyDescent="0.2">
      <c r="A47" s="40" t="s">
        <v>104</v>
      </c>
      <c r="B47" s="40"/>
      <c r="C47" s="35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</row>
    <row r="48" spans="1:16" x14ac:dyDescent="0.2">
      <c r="A48" s="37" t="s">
        <v>21</v>
      </c>
      <c r="B48" s="37"/>
      <c r="C48" s="34">
        <f>+STOCK!E50</f>
        <v>2496</v>
      </c>
      <c r="D48" s="21">
        <f>+C48-'PREVI VENTE'!C47-'MINI 550'!C26</f>
        <v>1149</v>
      </c>
      <c r="E48" s="14">
        <f>$C$48-SUM('PREVI VENTE'!$C$47:D47)-'MINI 550'!D26</f>
        <v>838.8</v>
      </c>
      <c r="F48" s="14">
        <f>$C$48-SUM('PREVI VENTE'!$C$47:E47)-'MINI 550'!E26</f>
        <v>-541.20000000000005</v>
      </c>
      <c r="G48" s="14">
        <f>$C$48-SUM('PREVI VENTE'!$C$47:F47)-'MINI 550'!F26</f>
        <v>-1168.2</v>
      </c>
      <c r="H48" s="14">
        <f>$C$48-SUM('PREVI VENTE'!$C$47:G47)-'MINI 550'!G26</f>
        <v>-3379.8</v>
      </c>
      <c r="I48" s="14">
        <f>$C$48-SUM('PREVI VENTE'!$C$47:H47)-'MINI 550'!H26</f>
        <v>-6099</v>
      </c>
      <c r="J48" s="14">
        <f>$C$48-SUM('PREVI VENTE'!$C$47:I47)-'MINI 550'!I26</f>
        <v>-9168</v>
      </c>
      <c r="K48" s="14">
        <f>$C$48-SUM('PREVI VENTE'!$C$47:J47)-'MINI 550'!J26</f>
        <v>-10929.6</v>
      </c>
      <c r="L48" s="14">
        <f>$C$48-SUM('PREVI VENTE'!$C$47:K47)-'MINI 550'!K26</f>
        <v>-11616</v>
      </c>
      <c r="M48" s="14">
        <f>$C$48-SUM('PREVI VENTE'!$C$47:L47)-'MINI 550'!L26</f>
        <v>-11067.6</v>
      </c>
      <c r="N48" s="14">
        <f>$C$48-SUM('PREVI VENTE'!$C$47:M47)-'MINI 550'!M26</f>
        <v>-11067.6</v>
      </c>
      <c r="O48" s="14">
        <f>$C$48-SUM('PREVI VENTE'!$C$47:N47)-'MINI 550'!N26</f>
        <v>-11067.6</v>
      </c>
      <c r="P48" s="1">
        <v>-1</v>
      </c>
    </row>
    <row r="49" spans="1:16" x14ac:dyDescent="0.2">
      <c r="A49" s="40" t="s">
        <v>104</v>
      </c>
      <c r="B49" s="40"/>
      <c r="C49" s="35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</row>
    <row r="50" spans="1:16" x14ac:dyDescent="0.2">
      <c r="A50" s="37" t="s">
        <v>22</v>
      </c>
      <c r="B50" s="37"/>
      <c r="C50" s="34">
        <f>+STOCK!E51</f>
        <v>4092</v>
      </c>
      <c r="D50" s="21">
        <f>+C50-'PREVI VENTE'!C49-'MINI 550'!C27</f>
        <v>1623</v>
      </c>
      <c r="E50" s="14">
        <f>$C$50-SUM('PREVI VENTE'!$C$49:D49)-'MINI 550'!D27</f>
        <v>804.59999999999945</v>
      </c>
      <c r="F50" s="14">
        <f>$C$50-SUM('PREVI VENTE'!$C$49:E49)-'MINI 550'!E27</f>
        <v>-1684.2000000000007</v>
      </c>
      <c r="G50" s="14">
        <f>$C$50-SUM('PREVI VENTE'!$C$49:F49)-'MINI 550'!F27</f>
        <v>-4746.6000000000004</v>
      </c>
      <c r="H50" s="14">
        <f>$C$50-SUM('PREVI VENTE'!$C$49:G49)-'MINI 550'!G27</f>
        <v>-8733.6</v>
      </c>
      <c r="I50" s="14">
        <f>$C$50-SUM('PREVI VENTE'!$C$49:H49)-'MINI 550'!H27</f>
        <v>-16765.800000000003</v>
      </c>
      <c r="J50" s="14">
        <f>$C$50-SUM('PREVI VENTE'!$C$49:I49)-'MINI 550'!I27</f>
        <v>-25880.400000000001</v>
      </c>
      <c r="K50" s="14">
        <f>$C$50-SUM('PREVI VENTE'!$C$49:J49)-'MINI 550'!J27</f>
        <v>-31582.200000000004</v>
      </c>
      <c r="L50" s="14">
        <f>$C$50-SUM('PREVI VENTE'!$C$49:K49)-'MINI 550'!K27</f>
        <v>-33324.600000000006</v>
      </c>
      <c r="M50" s="14">
        <f>$C$50-SUM('PREVI VENTE'!$C$49:L49)-'MINI 550'!L27</f>
        <v>-33588.000000000007</v>
      </c>
      <c r="N50" s="14">
        <f>$C$50-SUM('PREVI VENTE'!$C$49:M49)-'MINI 550'!M27</f>
        <v>-33588.000000000007</v>
      </c>
      <c r="O50" s="14">
        <f>$C$50-SUM('PREVI VENTE'!$C$49:N49)-'MINI 550'!N27</f>
        <v>-33588.000000000007</v>
      </c>
      <c r="P50" s="1">
        <v>-1</v>
      </c>
    </row>
    <row r="51" spans="1:16" x14ac:dyDescent="0.2">
      <c r="A51" s="40" t="s">
        <v>104</v>
      </c>
      <c r="B51" s="40"/>
      <c r="C51" s="35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6" x14ac:dyDescent="0.2">
      <c r="A52" s="37" t="s">
        <v>23</v>
      </c>
      <c r="B52" s="37"/>
      <c r="C52" s="34">
        <f>+STOCK!E52</f>
        <v>3066</v>
      </c>
      <c r="D52" s="21">
        <f>+C52-'PREVI VENTE'!C51-'MINI 550'!C28</f>
        <v>1818</v>
      </c>
      <c r="E52" s="14">
        <f>$C$52-SUM('PREVI VENTE'!$C$51:D51)-'MINI 550'!D28</f>
        <v>1455</v>
      </c>
      <c r="F52" s="14">
        <f>$C$52-SUM('PREVI VENTE'!$C$51:E51)-'MINI 550'!E28</f>
        <v>-129.59999999999991</v>
      </c>
      <c r="G52" s="14">
        <f>$C$52-SUM('PREVI VENTE'!$C$51:F51)-'MINI 550'!F28</f>
        <v>-961.19999999999982</v>
      </c>
      <c r="H52" s="14">
        <f>$C$52-SUM('PREVI VENTE'!$C$51:G51)-'MINI 550'!G28</f>
        <v>-3106.8</v>
      </c>
      <c r="I52" s="14">
        <f>$C$52-SUM('PREVI VENTE'!$C$51:H51)-'MINI 550'!H28</f>
        <v>-4459.8</v>
      </c>
      <c r="J52" s="14">
        <f>$C$52-SUM('PREVI VENTE'!$C$51:I51)-'MINI 550'!I28</f>
        <v>-7377</v>
      </c>
      <c r="K52" s="14">
        <f>$C$52-SUM('PREVI VENTE'!$C$51:J51)-'MINI 550'!J28</f>
        <v>-8683.2000000000007</v>
      </c>
      <c r="L52" s="14">
        <f>$C$52-SUM('PREVI VENTE'!$C$51:K51)-'MINI 550'!K28</f>
        <v>-9290.4000000000015</v>
      </c>
      <c r="M52" s="14">
        <f>$C$52-SUM('PREVI VENTE'!$C$51:L51)-'MINI 550'!L28</f>
        <v>-8590.2000000000007</v>
      </c>
      <c r="N52" s="14">
        <f>$C$52-SUM('PREVI VENTE'!$C$51:M51)-'MINI 550'!M28</f>
        <v>-8590.2000000000007</v>
      </c>
      <c r="O52" s="14">
        <f>$C$52-SUM('PREVI VENTE'!$C$51:N51)-'MINI 550'!N28</f>
        <v>-8590.2000000000007</v>
      </c>
      <c r="P52" s="1">
        <v>-1</v>
      </c>
    </row>
    <row r="53" spans="1:16" x14ac:dyDescent="0.2">
      <c r="A53" s="40" t="s">
        <v>104</v>
      </c>
      <c r="B53" s="40"/>
      <c r="C53" s="35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</row>
    <row r="54" spans="1:16" x14ac:dyDescent="0.2">
      <c r="A54" s="37" t="s">
        <v>24</v>
      </c>
      <c r="B54" s="37"/>
      <c r="C54" s="34">
        <f>+STOCK!E55</f>
        <v>12654</v>
      </c>
      <c r="D54" s="21">
        <f>+C54-'PREVI VENTE'!C53-'MINI 550'!C29</f>
        <v>6614.4</v>
      </c>
      <c r="E54" s="14">
        <f>$C$54-SUM('PREVI VENTE'!$C$53:D53)-'MINI 550'!D29</f>
        <v>5195.3999999999996</v>
      </c>
      <c r="F54" s="14">
        <f>$C$54-SUM('PREVI VENTE'!$C$53:E53)-'MINI 550'!E29</f>
        <v>-58.800000000001091</v>
      </c>
      <c r="G54" s="14">
        <f>$C$54-SUM('PREVI VENTE'!$C$53:F53)-'MINI 550'!F29</f>
        <v>-6896.4000000000015</v>
      </c>
      <c r="H54" s="14">
        <f>$C$54-SUM('PREVI VENTE'!$C$53:G53)-'MINI 550'!G29</f>
        <v>-17802.400000000001</v>
      </c>
      <c r="I54" s="14">
        <f>$C$54-SUM('PREVI VENTE'!$C$53:H53)-'MINI 550'!H29</f>
        <v>-39483.4</v>
      </c>
      <c r="J54" s="14">
        <f>$C$54-SUM('PREVI VENTE'!$C$53:I53)-'MINI 550'!I29</f>
        <v>-57983.200000000012</v>
      </c>
      <c r="K54" s="14">
        <f>$C$54-SUM('PREVI VENTE'!$C$53:J53)-'MINI 550'!J29</f>
        <v>-74344.000000000015</v>
      </c>
      <c r="L54" s="14">
        <f>$C$54-SUM('PREVI VENTE'!$C$53:K53)-'MINI 550'!K29</f>
        <v>-79366.60000000002</v>
      </c>
      <c r="M54" s="14">
        <f>$C$54-SUM('PREVI VENTE'!$C$53:L53)-'MINI 550'!L29</f>
        <v>-79953.400000000023</v>
      </c>
      <c r="N54" s="14">
        <f>$C$54-SUM('PREVI VENTE'!$C$53:M53)-'MINI 550'!M29</f>
        <v>-79953.400000000023</v>
      </c>
      <c r="O54" s="14">
        <f>$C$54-SUM('PREVI VENTE'!$C$53:N53)-'MINI 550'!N29</f>
        <v>-79953.400000000023</v>
      </c>
      <c r="P54" s="1">
        <v>-1</v>
      </c>
    </row>
    <row r="55" spans="1:16" x14ac:dyDescent="0.2">
      <c r="A55" s="40" t="s">
        <v>104</v>
      </c>
      <c r="B55" s="40"/>
      <c r="C55" s="35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</row>
    <row r="56" spans="1:16" x14ac:dyDescent="0.2">
      <c r="A56" s="37" t="s">
        <v>25</v>
      </c>
      <c r="B56" s="37"/>
      <c r="C56" s="34">
        <f>+STOCK!E58</f>
        <v>5412</v>
      </c>
      <c r="D56" s="21">
        <f>+C56-'PREVI VENTE'!C55-'MINI 550'!C30</f>
        <v>4362</v>
      </c>
      <c r="E56" s="14">
        <f>$C$56-SUM('PREVI VENTE'!$C$55:D55)-'MINI 550'!D30</f>
        <v>4157.3999999999996</v>
      </c>
      <c r="F56" s="14">
        <f>$C$56-SUM('PREVI VENTE'!$C$55:E55)-'MINI 550'!E30</f>
        <v>2566.1999999999998</v>
      </c>
      <c r="G56" s="14">
        <f>$C$56-SUM('PREVI VENTE'!$C$55:F55)-'MINI 550'!F30</f>
        <v>2117.3999999999996</v>
      </c>
      <c r="H56" s="14">
        <f>$C$56-SUM('PREVI VENTE'!$C$55:G55)-'MINI 550'!G30</f>
        <v>110.39999999999964</v>
      </c>
      <c r="I56" s="14">
        <f>$C$56-SUM('PREVI VENTE'!$C$55:H55)-'MINI 550'!H30</f>
        <v>-1335.0000000000005</v>
      </c>
      <c r="J56" s="14">
        <f>$C$56-SUM('PREVI VENTE'!$C$55:I55)-'MINI 550'!I30</f>
        <v>-3539.4000000000005</v>
      </c>
      <c r="K56" s="14">
        <f>$C$56-SUM('PREVI VENTE'!$C$55:J55)-'MINI 550'!J30</f>
        <v>-3367.2000000000007</v>
      </c>
      <c r="L56" s="14">
        <f>$C$56-SUM('PREVI VENTE'!$C$55:K55)-'MINI 550'!K30</f>
        <v>-3908.4000000000005</v>
      </c>
      <c r="M56" s="14">
        <f>$C$56-SUM('PREVI VENTE'!$C$55:L55)-'MINI 550'!L30</f>
        <v>-3234.6000000000004</v>
      </c>
      <c r="N56" s="14">
        <f>$C$56-SUM('PREVI VENTE'!$C$55:M55)-'MINI 550'!M30</f>
        <v>-3234.6000000000004</v>
      </c>
      <c r="O56" s="14">
        <f>$C$56-SUM('PREVI VENTE'!$C$55:N55)-'MINI 550'!N30</f>
        <v>-3234.6000000000004</v>
      </c>
      <c r="P56" s="1">
        <v>-1</v>
      </c>
    </row>
    <row r="57" spans="1:16" x14ac:dyDescent="0.2">
      <c r="A57" s="40" t="s">
        <v>104</v>
      </c>
      <c r="B57" s="40"/>
      <c r="C57" s="35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</row>
    <row r="58" spans="1:16" x14ac:dyDescent="0.2">
      <c r="A58" s="12"/>
      <c r="B58" s="12"/>
    </row>
    <row r="59" spans="1:16" x14ac:dyDescent="0.2">
      <c r="A59" s="12"/>
      <c r="B59" s="12"/>
    </row>
    <row r="60" spans="1:16" x14ac:dyDescent="0.2">
      <c r="A60" s="24"/>
      <c r="B60" s="24"/>
    </row>
  </sheetData>
  <mergeCells count="68">
    <mergeCell ref="A24:B24"/>
    <mergeCell ref="A26:B26"/>
    <mergeCell ref="A28:B28"/>
    <mergeCell ref="A30:B30"/>
    <mergeCell ref="A32:B32"/>
    <mergeCell ref="A6:B6"/>
    <mergeCell ref="A8:B8"/>
    <mergeCell ref="A10:B10"/>
    <mergeCell ref="A12:B12"/>
    <mergeCell ref="A14:B14"/>
    <mergeCell ref="L1:L2"/>
    <mergeCell ref="M1:M2"/>
    <mergeCell ref="N1:N2"/>
    <mergeCell ref="O1:O2"/>
    <mergeCell ref="A4:B4"/>
    <mergeCell ref="A1:B3"/>
    <mergeCell ref="J1:J2"/>
    <mergeCell ref="K1:K2"/>
    <mergeCell ref="C1:C3"/>
    <mergeCell ref="D1:D2"/>
    <mergeCell ref="E1:E2"/>
    <mergeCell ref="F1:F2"/>
    <mergeCell ref="C4:C5"/>
    <mergeCell ref="G1:G2"/>
    <mergeCell ref="H1:H2"/>
    <mergeCell ref="I1:I2"/>
    <mergeCell ref="C6:C7"/>
    <mergeCell ref="C22:C23"/>
    <mergeCell ref="C24:C25"/>
    <mergeCell ref="C16:C17"/>
    <mergeCell ref="C18:C19"/>
    <mergeCell ref="C20:C21"/>
    <mergeCell ref="C10:C11"/>
    <mergeCell ref="C12:C13"/>
    <mergeCell ref="C8:C9"/>
    <mergeCell ref="C32:C33"/>
    <mergeCell ref="C28:C29"/>
    <mergeCell ref="C30:C31"/>
    <mergeCell ref="C26:C27"/>
    <mergeCell ref="C14:C15"/>
    <mergeCell ref="A16:B16"/>
    <mergeCell ref="A18:B18"/>
    <mergeCell ref="A20:B20"/>
    <mergeCell ref="A22:B22"/>
    <mergeCell ref="C34:C35"/>
    <mergeCell ref="C36:C37"/>
    <mergeCell ref="C38:C39"/>
    <mergeCell ref="A34:B34"/>
    <mergeCell ref="A36:B36"/>
    <mergeCell ref="A38:B38"/>
    <mergeCell ref="C40:C41"/>
    <mergeCell ref="C42:C43"/>
    <mergeCell ref="C44:C45"/>
    <mergeCell ref="A40:B40"/>
    <mergeCell ref="A42:B42"/>
    <mergeCell ref="A44:B44"/>
    <mergeCell ref="C46:C47"/>
    <mergeCell ref="C48:C49"/>
    <mergeCell ref="C50:C51"/>
    <mergeCell ref="A46:B46"/>
    <mergeCell ref="A48:B48"/>
    <mergeCell ref="A50:B50"/>
    <mergeCell ref="C52:C53"/>
    <mergeCell ref="C54:C55"/>
    <mergeCell ref="C56:C57"/>
    <mergeCell ref="A52:B52"/>
    <mergeCell ref="A54:B54"/>
    <mergeCell ref="A56:B56"/>
  </mergeCells>
  <phoneticPr fontId="1" type="noConversion"/>
  <conditionalFormatting sqref="D4:N4 D6:O6 D8:P8 D10:O10 D12:P12 D14:O14 D16:O16 D18:P18 D20:O20 D22:O22 D24:O24 D26:O26 D28:O28 D30:O30 D32:O32 D34:O34 D36:P36 D38:O38 D40:O40 D42:O42 D44:O44 D46:O46 D48:O48 D50:O50 D52:O52 D54:O54 D56:O56 D5:P5">
    <cfRule type="containsText" dxfId="83" priority="181" operator="containsText" text="prod">
      <formula>NOT(ISERROR(SEARCH("prod",D4)))</formula>
    </cfRule>
  </conditionalFormatting>
  <conditionalFormatting sqref="O4">
    <cfRule type="containsText" dxfId="82" priority="179" operator="containsText" text="prod">
      <formula>NOT(ISERROR(SEARCH("prod",O4)))</formula>
    </cfRule>
  </conditionalFormatting>
  <conditionalFormatting sqref="D4:O4 D6:O6 D8:P8 D10:O10 D12:P12 D14:O14 D16:O16 D18:P18 D20:O20 D22:O22 D24:O24 D26:O26 D28:O28 D30:O30 D32:O32 D34:O34 D36:P36 D38:O38 D40:O40 D42:O42 D44:O44 D46:O46 D48:O48 D50:O50 D52:O52 D54:O54 D56:O56 D5:P5">
    <cfRule type="cellIs" dxfId="81" priority="178" operator="lessThan">
      <formula>0</formula>
    </cfRule>
  </conditionalFormatting>
  <conditionalFormatting sqref="O6 O10 O14 O16 O20 O22 O24 O26 O28 O30 O32 O34 O38 O40 O42 O44 O46 O48 O50 O52 O54 O56">
    <cfRule type="containsText" dxfId="80" priority="95" operator="containsText" text="prod">
      <formula>NOT(ISERROR(SEARCH("prod",O6)))</formula>
    </cfRule>
  </conditionalFormatting>
  <conditionalFormatting sqref="D5:P5">
    <cfRule type="expression" dxfId="79" priority="88">
      <formula>E4&lt;0</formula>
    </cfRule>
  </conditionalFormatting>
  <conditionalFormatting sqref="D7:O7">
    <cfRule type="containsText" dxfId="78" priority="81" operator="containsText" text="prod">
      <formula>NOT(ISERROR(SEARCH("prod",D7)))</formula>
    </cfRule>
  </conditionalFormatting>
  <conditionalFormatting sqref="D7:O7">
    <cfRule type="cellIs" dxfId="77" priority="80" operator="lessThan">
      <formula>0</formula>
    </cfRule>
  </conditionalFormatting>
  <conditionalFormatting sqref="D7:O7">
    <cfRule type="expression" dxfId="76" priority="79">
      <formula>E6&lt;0</formula>
    </cfRule>
  </conditionalFormatting>
  <conditionalFormatting sqref="D9:O9">
    <cfRule type="containsText" dxfId="75" priority="78" operator="containsText" text="prod">
      <formula>NOT(ISERROR(SEARCH("prod",D9)))</formula>
    </cfRule>
  </conditionalFormatting>
  <conditionalFormatting sqref="D9:O9">
    <cfRule type="cellIs" dxfId="74" priority="77" operator="lessThan">
      <formula>0</formula>
    </cfRule>
  </conditionalFormatting>
  <conditionalFormatting sqref="D9:O9">
    <cfRule type="expression" dxfId="73" priority="76">
      <formula>E8&lt;0</formula>
    </cfRule>
  </conditionalFormatting>
  <conditionalFormatting sqref="D11:O11">
    <cfRule type="containsText" dxfId="72" priority="75" operator="containsText" text="prod">
      <formula>NOT(ISERROR(SEARCH("prod",D11)))</formula>
    </cfRule>
  </conditionalFormatting>
  <conditionalFormatting sqref="D11:O11">
    <cfRule type="cellIs" dxfId="71" priority="74" operator="lessThan">
      <formula>0</formula>
    </cfRule>
  </conditionalFormatting>
  <conditionalFormatting sqref="D11:O11">
    <cfRule type="expression" dxfId="70" priority="73">
      <formula>E10&lt;0</formula>
    </cfRule>
  </conditionalFormatting>
  <conditionalFormatting sqref="D13:O13">
    <cfRule type="containsText" dxfId="69" priority="72" operator="containsText" text="prod">
      <formula>NOT(ISERROR(SEARCH("prod",D13)))</formula>
    </cfRule>
  </conditionalFormatting>
  <conditionalFormatting sqref="D13:O13">
    <cfRule type="cellIs" dxfId="68" priority="71" operator="lessThan">
      <formula>0</formula>
    </cfRule>
  </conditionalFormatting>
  <conditionalFormatting sqref="D13:O13">
    <cfRule type="expression" dxfId="67" priority="70">
      <formula>E12&lt;0</formula>
    </cfRule>
  </conditionalFormatting>
  <conditionalFormatting sqref="D15:O15">
    <cfRule type="containsText" dxfId="66" priority="69" operator="containsText" text="prod">
      <formula>NOT(ISERROR(SEARCH("prod",D15)))</formula>
    </cfRule>
  </conditionalFormatting>
  <conditionalFormatting sqref="D15:O15">
    <cfRule type="cellIs" dxfId="65" priority="68" operator="lessThan">
      <formula>0</formula>
    </cfRule>
  </conditionalFormatting>
  <conditionalFormatting sqref="D15:O15">
    <cfRule type="expression" dxfId="64" priority="67">
      <formula>E14&lt;0</formula>
    </cfRule>
  </conditionalFormatting>
  <conditionalFormatting sqref="D17:O17">
    <cfRule type="containsText" dxfId="63" priority="66" operator="containsText" text="prod">
      <formula>NOT(ISERROR(SEARCH("prod",D17)))</formula>
    </cfRule>
  </conditionalFormatting>
  <conditionalFormatting sqref="D17:O17">
    <cfRule type="cellIs" dxfId="62" priority="65" operator="lessThan">
      <formula>0</formula>
    </cfRule>
  </conditionalFormatting>
  <conditionalFormatting sqref="D17:O17">
    <cfRule type="expression" dxfId="61" priority="64">
      <formula>E16&lt;0</formula>
    </cfRule>
  </conditionalFormatting>
  <conditionalFormatting sqref="D19:O19">
    <cfRule type="containsText" dxfId="60" priority="63" operator="containsText" text="prod">
      <formula>NOT(ISERROR(SEARCH("prod",D19)))</formula>
    </cfRule>
  </conditionalFormatting>
  <conditionalFormatting sqref="D19:O19">
    <cfRule type="cellIs" dxfId="59" priority="62" operator="lessThan">
      <formula>0</formula>
    </cfRule>
  </conditionalFormatting>
  <conditionalFormatting sqref="D19:O19">
    <cfRule type="expression" dxfId="58" priority="61">
      <formula>E18&lt;0</formula>
    </cfRule>
  </conditionalFormatting>
  <conditionalFormatting sqref="D21:O21">
    <cfRule type="containsText" dxfId="57" priority="60" operator="containsText" text="prod">
      <formula>NOT(ISERROR(SEARCH("prod",D21)))</formula>
    </cfRule>
  </conditionalFormatting>
  <conditionalFormatting sqref="D21:O21">
    <cfRule type="cellIs" dxfId="56" priority="59" operator="lessThan">
      <formula>0</formula>
    </cfRule>
  </conditionalFormatting>
  <conditionalFormatting sqref="D21:O21">
    <cfRule type="expression" dxfId="55" priority="58">
      <formula>E20&lt;0</formula>
    </cfRule>
  </conditionalFormatting>
  <conditionalFormatting sqref="D23:O23">
    <cfRule type="containsText" dxfId="54" priority="57" operator="containsText" text="prod">
      <formula>NOT(ISERROR(SEARCH("prod",D23)))</formula>
    </cfRule>
  </conditionalFormatting>
  <conditionalFormatting sqref="D23:O23">
    <cfRule type="cellIs" dxfId="53" priority="56" operator="lessThan">
      <formula>0</formula>
    </cfRule>
  </conditionalFormatting>
  <conditionalFormatting sqref="D23:O23">
    <cfRule type="expression" dxfId="52" priority="55">
      <formula>E22&lt;0</formula>
    </cfRule>
  </conditionalFormatting>
  <conditionalFormatting sqref="D25:O25">
    <cfRule type="containsText" dxfId="51" priority="54" operator="containsText" text="prod">
      <formula>NOT(ISERROR(SEARCH("prod",D25)))</formula>
    </cfRule>
  </conditionalFormatting>
  <conditionalFormatting sqref="D25:O25">
    <cfRule type="cellIs" dxfId="50" priority="53" operator="lessThan">
      <formula>0</formula>
    </cfRule>
  </conditionalFormatting>
  <conditionalFormatting sqref="D25:O25">
    <cfRule type="expression" dxfId="49" priority="52">
      <formula>E24&lt;0</formula>
    </cfRule>
  </conditionalFormatting>
  <conditionalFormatting sqref="D27:O27">
    <cfRule type="containsText" dxfId="48" priority="51" operator="containsText" text="prod">
      <formula>NOT(ISERROR(SEARCH("prod",D27)))</formula>
    </cfRule>
  </conditionalFormatting>
  <conditionalFormatting sqref="D27:O27">
    <cfRule type="cellIs" dxfId="47" priority="50" operator="lessThan">
      <formula>0</formula>
    </cfRule>
  </conditionalFormatting>
  <conditionalFormatting sqref="D27:O27">
    <cfRule type="expression" dxfId="46" priority="49">
      <formula>E26&lt;0</formula>
    </cfRule>
  </conditionalFormatting>
  <conditionalFormatting sqref="D29:O29">
    <cfRule type="containsText" dxfId="45" priority="48" operator="containsText" text="prod">
      <formula>NOT(ISERROR(SEARCH("prod",D29)))</formula>
    </cfRule>
  </conditionalFormatting>
  <conditionalFormatting sqref="D29:O29">
    <cfRule type="cellIs" dxfId="44" priority="47" operator="lessThan">
      <formula>0</formula>
    </cfRule>
  </conditionalFormatting>
  <conditionalFormatting sqref="D29:O29">
    <cfRule type="expression" dxfId="43" priority="46">
      <formula>E28&lt;0</formula>
    </cfRule>
  </conditionalFormatting>
  <conditionalFormatting sqref="D31:O31">
    <cfRule type="containsText" dxfId="42" priority="45" operator="containsText" text="prod">
      <formula>NOT(ISERROR(SEARCH("prod",D31)))</formula>
    </cfRule>
  </conditionalFormatting>
  <conditionalFormatting sqref="D31:O31">
    <cfRule type="cellIs" dxfId="41" priority="44" operator="lessThan">
      <formula>0</formula>
    </cfRule>
  </conditionalFormatting>
  <conditionalFormatting sqref="D31:O31">
    <cfRule type="expression" dxfId="40" priority="43">
      <formula>E30&lt;0</formula>
    </cfRule>
  </conditionalFormatting>
  <conditionalFormatting sqref="D33:O33">
    <cfRule type="containsText" dxfId="39" priority="42" operator="containsText" text="prod">
      <formula>NOT(ISERROR(SEARCH("prod",D33)))</formula>
    </cfRule>
  </conditionalFormatting>
  <conditionalFormatting sqref="D33:O33">
    <cfRule type="cellIs" dxfId="38" priority="41" operator="lessThan">
      <formula>0</formula>
    </cfRule>
  </conditionalFormatting>
  <conditionalFormatting sqref="D33:O33">
    <cfRule type="expression" dxfId="37" priority="40">
      <formula>E32&lt;0</formula>
    </cfRule>
  </conditionalFormatting>
  <conditionalFormatting sqref="D35:O35">
    <cfRule type="containsText" dxfId="36" priority="39" operator="containsText" text="prod">
      <formula>NOT(ISERROR(SEARCH("prod",D35)))</formula>
    </cfRule>
  </conditionalFormatting>
  <conditionalFormatting sqref="D35:O35">
    <cfRule type="cellIs" dxfId="35" priority="38" operator="lessThan">
      <formula>0</formula>
    </cfRule>
  </conditionalFormatting>
  <conditionalFormatting sqref="D35:O35">
    <cfRule type="expression" dxfId="34" priority="37">
      <formula>E34&lt;0</formula>
    </cfRule>
  </conditionalFormatting>
  <conditionalFormatting sqref="D37:O37">
    <cfRule type="containsText" dxfId="33" priority="36" operator="containsText" text="prod">
      <formula>NOT(ISERROR(SEARCH("prod",D37)))</formula>
    </cfRule>
  </conditionalFormatting>
  <conditionalFormatting sqref="D37:O37">
    <cfRule type="cellIs" dxfId="32" priority="35" operator="lessThan">
      <formula>0</formula>
    </cfRule>
  </conditionalFormatting>
  <conditionalFormatting sqref="D37:O37">
    <cfRule type="expression" dxfId="31" priority="34">
      <formula>E36&lt;0</formula>
    </cfRule>
  </conditionalFormatting>
  <conditionalFormatting sqref="D39:O39">
    <cfRule type="containsText" dxfId="30" priority="33" operator="containsText" text="prod">
      <formula>NOT(ISERROR(SEARCH("prod",D39)))</formula>
    </cfRule>
  </conditionalFormatting>
  <conditionalFormatting sqref="D39:O39">
    <cfRule type="cellIs" dxfId="29" priority="32" operator="lessThan">
      <formula>0</formula>
    </cfRule>
  </conditionalFormatting>
  <conditionalFormatting sqref="D39:O39">
    <cfRule type="expression" dxfId="28" priority="31">
      <formula>E38&lt;0</formula>
    </cfRule>
  </conditionalFormatting>
  <conditionalFormatting sqref="D41:O41">
    <cfRule type="containsText" dxfId="27" priority="30" operator="containsText" text="prod">
      <formula>NOT(ISERROR(SEARCH("prod",D41)))</formula>
    </cfRule>
  </conditionalFormatting>
  <conditionalFormatting sqref="D41:O41">
    <cfRule type="cellIs" dxfId="26" priority="29" operator="lessThan">
      <formula>0</formula>
    </cfRule>
  </conditionalFormatting>
  <conditionalFormatting sqref="D41:O41">
    <cfRule type="expression" dxfId="25" priority="28">
      <formula>E40&lt;0</formula>
    </cfRule>
  </conditionalFormatting>
  <conditionalFormatting sqref="D43:O43">
    <cfRule type="containsText" dxfId="24" priority="27" operator="containsText" text="prod">
      <formula>NOT(ISERROR(SEARCH("prod",D43)))</formula>
    </cfRule>
  </conditionalFormatting>
  <conditionalFormatting sqref="D43:O43">
    <cfRule type="cellIs" dxfId="23" priority="26" operator="lessThan">
      <formula>0</formula>
    </cfRule>
  </conditionalFormatting>
  <conditionalFormatting sqref="D43:O43">
    <cfRule type="expression" dxfId="22" priority="25">
      <formula>E42&lt;0</formula>
    </cfRule>
  </conditionalFormatting>
  <conditionalFormatting sqref="D45:O45">
    <cfRule type="containsText" dxfId="21" priority="24" operator="containsText" text="prod">
      <formula>NOT(ISERROR(SEARCH("prod",D45)))</formula>
    </cfRule>
  </conditionalFormatting>
  <conditionalFormatting sqref="D45:O45">
    <cfRule type="cellIs" dxfId="20" priority="23" operator="lessThan">
      <formula>0</formula>
    </cfRule>
  </conditionalFormatting>
  <conditionalFormatting sqref="D45:O45">
    <cfRule type="expression" dxfId="19" priority="22">
      <formula>E44&lt;0</formula>
    </cfRule>
  </conditionalFormatting>
  <conditionalFormatting sqref="D47:O47">
    <cfRule type="containsText" dxfId="18" priority="21" operator="containsText" text="prod">
      <formula>NOT(ISERROR(SEARCH("prod",D47)))</formula>
    </cfRule>
  </conditionalFormatting>
  <conditionalFormatting sqref="D47:O47">
    <cfRule type="cellIs" dxfId="17" priority="20" operator="lessThan">
      <formula>0</formula>
    </cfRule>
  </conditionalFormatting>
  <conditionalFormatting sqref="D47:O47">
    <cfRule type="expression" dxfId="16" priority="19">
      <formula>E46&lt;0</formula>
    </cfRule>
  </conditionalFormatting>
  <conditionalFormatting sqref="D49:O49">
    <cfRule type="containsText" dxfId="15" priority="18" operator="containsText" text="prod">
      <formula>NOT(ISERROR(SEARCH("prod",D49)))</formula>
    </cfRule>
  </conditionalFormatting>
  <conditionalFormatting sqref="D49:O49">
    <cfRule type="cellIs" dxfId="14" priority="17" operator="lessThan">
      <formula>0</formula>
    </cfRule>
  </conditionalFormatting>
  <conditionalFormatting sqref="D49:O49">
    <cfRule type="expression" dxfId="13" priority="16">
      <formula>E48&lt;0</formula>
    </cfRule>
  </conditionalFormatting>
  <conditionalFormatting sqref="D51:O51">
    <cfRule type="containsText" dxfId="12" priority="15" operator="containsText" text="prod">
      <formula>NOT(ISERROR(SEARCH("prod",D51)))</formula>
    </cfRule>
  </conditionalFormatting>
  <conditionalFormatting sqref="D51:O51">
    <cfRule type="cellIs" dxfId="11" priority="14" operator="lessThan">
      <formula>0</formula>
    </cfRule>
  </conditionalFormatting>
  <conditionalFormatting sqref="D51:O51">
    <cfRule type="expression" dxfId="10" priority="13">
      <formula>E50&lt;0</formula>
    </cfRule>
  </conditionalFormatting>
  <conditionalFormatting sqref="D53:O53">
    <cfRule type="containsText" dxfId="9" priority="12" operator="containsText" text="prod">
      <formula>NOT(ISERROR(SEARCH("prod",D53)))</formula>
    </cfRule>
  </conditionalFormatting>
  <conditionalFormatting sqref="D53:O53">
    <cfRule type="cellIs" dxfId="8" priority="11" operator="lessThan">
      <formula>0</formula>
    </cfRule>
  </conditionalFormatting>
  <conditionalFormatting sqref="D53:O53">
    <cfRule type="expression" dxfId="7" priority="10">
      <formula>E52&lt;0</formula>
    </cfRule>
  </conditionalFormatting>
  <conditionalFormatting sqref="D55:O55">
    <cfRule type="containsText" dxfId="6" priority="9" operator="containsText" text="prod">
      <formula>NOT(ISERROR(SEARCH("prod",D55)))</formula>
    </cfRule>
  </conditionalFormatting>
  <conditionalFormatting sqref="D55:O55">
    <cfRule type="cellIs" dxfId="5" priority="8" operator="lessThan">
      <formula>0</formula>
    </cfRule>
  </conditionalFormatting>
  <conditionalFormatting sqref="D55:O55">
    <cfRule type="expression" dxfId="4" priority="7">
      <formula>E54&lt;0</formula>
    </cfRule>
  </conditionalFormatting>
  <conditionalFormatting sqref="D57:O57">
    <cfRule type="containsText" dxfId="3" priority="3" operator="containsText" text="prod">
      <formula>NOT(ISERROR(SEARCH("prod",D57)))</formula>
    </cfRule>
  </conditionalFormatting>
  <conditionalFormatting sqref="D57:O57">
    <cfRule type="cellIs" dxfId="2" priority="2" operator="lessThan">
      <formula>0</formula>
    </cfRule>
  </conditionalFormatting>
  <conditionalFormatting sqref="D57:O57">
    <cfRule type="expression" dxfId="1" priority="1">
      <formula>E56&lt;0</formula>
    </cfRule>
  </conditionalFormatting>
  <conditionalFormatting sqref="P5">
    <cfRule type="expression" dxfId="0" priority="186">
      <formula>#REF!&lt;0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PREVI VENTE</vt:lpstr>
      <vt:lpstr>STOCK</vt:lpstr>
      <vt:lpstr>MINI 550</vt:lpstr>
      <vt:lpstr>550ml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2020-11-13T15:58:01Z</dcterms:created>
  <dcterms:modified xsi:type="dcterms:W3CDTF">2020-11-20T14:11:08Z</dcterms:modified>
</cp:coreProperties>
</file>