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ann\Desktop\"/>
    </mc:Choice>
  </mc:AlternateContent>
  <bookViews>
    <workbookView xWindow="240" yWindow="45" windowWidth="19320" windowHeight="9975"/>
  </bookViews>
  <sheets>
    <sheet name="modélisation" sheetId="2" r:id="rId1"/>
  </sheets>
  <definedNames>
    <definedName name="HeureSys">41858.9677083333</definedName>
    <definedName name="solver_adj" localSheetId="0" hidden="1">modélisation!$M$30</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modélisation!$D$4</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2</definedName>
    <definedName name="solver_val" localSheetId="0" hidden="1">0</definedName>
    <definedName name="solver_ver" localSheetId="0" hidden="1">3</definedName>
  </definedNames>
  <calcPr calcId="152511"/>
</workbook>
</file>

<file path=xl/calcChain.xml><?xml version="1.0" encoding="utf-8"?>
<calcChain xmlns="http://schemas.openxmlformats.org/spreadsheetml/2006/main">
  <c r="M28" i="2" l="1"/>
  <c r="B24" i="2" l="1"/>
  <c r="P3" i="2" l="1"/>
  <c r="P5" i="2" s="1"/>
  <c r="M29" i="2" s="1"/>
  <c r="M30" i="2"/>
  <c r="D4" i="2" l="1"/>
  <c r="E24" i="2" s="1"/>
  <c r="D5" i="2"/>
  <c r="D19" i="2"/>
  <c r="D18" i="2"/>
  <c r="D16" i="2"/>
  <c r="D14" i="2"/>
  <c r="D12" i="2"/>
  <c r="D10" i="2"/>
  <c r="D8" i="2"/>
  <c r="D6" i="2"/>
  <c r="D17" i="2"/>
  <c r="D15" i="2"/>
  <c r="D13" i="2"/>
  <c r="D11" i="2"/>
  <c r="D9" i="2"/>
  <c r="D7" i="2"/>
  <c r="E7" i="2" l="1"/>
  <c r="E4" i="2"/>
  <c r="E18" i="2"/>
  <c r="E8" i="2"/>
  <c r="E13" i="2"/>
  <c r="E14" i="2"/>
  <c r="E9" i="2"/>
  <c r="E16" i="2"/>
  <c r="E10" i="2"/>
  <c r="E5" i="2"/>
  <c r="E17" i="2"/>
  <c r="E12" i="2"/>
  <c r="E6" i="2"/>
  <c r="E15" i="2"/>
  <c r="E11" i="2"/>
  <c r="E19" i="2" l="1"/>
  <c r="M31" i="2" s="1"/>
</calcChain>
</file>

<file path=xl/sharedStrings.xml><?xml version="1.0" encoding="utf-8"?>
<sst xmlns="http://schemas.openxmlformats.org/spreadsheetml/2006/main" count="17" uniqueCount="17">
  <si>
    <t>temps (min)</t>
  </si>
  <si>
    <t xml:space="preserve">température calculée </t>
  </si>
  <si>
    <t>température mesurée</t>
  </si>
  <si>
    <t>différences ²</t>
  </si>
  <si>
    <t>curseur cdt</t>
  </si>
  <si>
    <t>curseur T°C limite</t>
  </si>
  <si>
    <t>T°C limite</t>
  </si>
  <si>
    <t>extrémité</t>
  </si>
  <si>
    <t>courbure</t>
  </si>
  <si>
    <t>Modélisation des relevés</t>
  </si>
  <si>
    <t>Cdt</t>
  </si>
  <si>
    <t>modèle du type t° = t° limite - (t° limite - t° initiale)*e(-t/constante de temps)</t>
  </si>
  <si>
    <t>Température</t>
  </si>
  <si>
    <t>Temps</t>
  </si>
  <si>
    <t>Echauffement limite</t>
  </si>
  <si>
    <t>T°C ambiante</t>
  </si>
  <si>
    <t>Somme diff² / doit tendre vers 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</si>
</sst>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h:mm;@"/>
    <numFmt numFmtId="166" formatCode="#.#\°\C"/>
    <numFmt numFmtId="167" formatCode="#.##\°\C"/>
  </numFmts>
  <fonts count="5" x14ac:knownFonts="1">
    <font>
      <sz val="11"/>
      <color theme="1"/>
      <name val="Calibri"/>
      <family val="2"/>
      <scheme val="minor"/>
    </font>
    <font>
      <b/>
      <sz val="11"/>
      <color theme="1"/>
      <name val="Calibri"/>
      <family val="2"/>
      <scheme val="minor"/>
    </font>
    <font>
      <sz val="11"/>
      <color rgb="FFFF0000"/>
      <name val="Calibri"/>
      <family val="2"/>
      <scheme val="minor"/>
    </font>
    <font>
      <sz val="10"/>
      <color theme="1"/>
      <name val="Arial Unicode MS"/>
      <family val="2"/>
    </font>
    <font>
      <b/>
      <sz val="16"/>
      <color theme="1"/>
      <name val="Calibri"/>
      <family val="2"/>
      <scheme val="minor"/>
    </font>
  </fonts>
  <fills count="9">
    <fill>
      <patternFill patternType="none"/>
    </fill>
    <fill>
      <patternFill patternType="gray125"/>
    </fill>
    <fill>
      <patternFill patternType="solid">
        <fgColor theme="1" tint="0.34998626667073579"/>
        <bgColor indexed="64"/>
      </patternFill>
    </fill>
    <fill>
      <patternFill patternType="solid">
        <fgColor theme="2" tint="-9.9978637043366805E-2"/>
        <bgColor indexed="64"/>
      </patternFill>
    </fill>
    <fill>
      <gradientFill>
        <stop position="0">
          <color theme="5" tint="-0.25098422193060094"/>
        </stop>
        <stop position="0.5">
          <color theme="5" tint="0.80001220740379042"/>
        </stop>
        <stop position="1">
          <color theme="5" tint="-0.25098422193060094"/>
        </stop>
      </gradientFill>
    </fill>
    <fill>
      <gradientFill degree="90">
        <stop position="0">
          <color theme="5" tint="-0.25098422193060094"/>
        </stop>
        <stop position="0.5">
          <color theme="5" tint="0.80001220740379042"/>
        </stop>
        <stop position="1">
          <color theme="5" tint="-0.25098422193060094"/>
        </stop>
      </gradientFill>
    </fill>
    <fill>
      <gradientFill>
        <stop position="0">
          <color theme="2" tint="-0.25098422193060094"/>
        </stop>
        <stop position="1">
          <color theme="2" tint="-9.8025452436902985E-2"/>
        </stop>
      </gradientFill>
    </fill>
    <fill>
      <gradientFill degree="180">
        <stop position="0">
          <color theme="2" tint="-0.25098422193060094"/>
        </stop>
        <stop position="1">
          <color theme="2" tint="-9.8025452436902985E-2"/>
        </stop>
      </gradientFill>
    </fill>
    <fill>
      <gradientFill>
        <stop position="0">
          <color theme="2" tint="-0.49803155613879818"/>
        </stop>
        <stop position="0.5">
          <color theme="2" tint="-9.8025452436902985E-2"/>
        </stop>
        <stop position="1">
          <color theme="2" tint="-0.49803155613879818"/>
        </stop>
      </gradient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54">
    <xf numFmtId="0" fontId="0" fillId="0" borderId="0" xfId="0"/>
    <xf numFmtId="0" fontId="0" fillId="0" borderId="0" xfId="0" applyFill="1" applyBorder="1" applyAlignment="1">
      <alignment horizontal="center"/>
    </xf>
    <xf numFmtId="2" fontId="0" fillId="0" borderId="0" xfId="0" applyNumberFormat="1" applyFill="1" applyBorder="1" applyAlignment="1">
      <alignment horizontal="center"/>
    </xf>
    <xf numFmtId="0" fontId="0" fillId="0" borderId="0" xfId="0" applyFill="1" applyBorder="1"/>
    <xf numFmtId="0" fontId="1" fillId="0" borderId="0" xfId="0" applyFont="1" applyFill="1" applyBorder="1"/>
    <xf numFmtId="0" fontId="0" fillId="2" borderId="0" xfId="0" applyFill="1"/>
    <xf numFmtId="0" fontId="0" fillId="2" borderId="0" xfId="0" applyFill="1" applyBorder="1" applyAlignment="1">
      <alignment horizontal="center"/>
    </xf>
    <xf numFmtId="0" fontId="0" fillId="2" borderId="0" xfId="0" applyFill="1" applyBorder="1"/>
    <xf numFmtId="2" fontId="0" fillId="2" borderId="0" xfId="0" applyNumberFormat="1" applyFill="1" applyBorder="1" applyAlignment="1">
      <alignment horizontal="center"/>
    </xf>
    <xf numFmtId="0" fontId="1" fillId="2" borderId="0" xfId="0" applyFont="1" applyFill="1" applyBorder="1"/>
    <xf numFmtId="0" fontId="0" fillId="2" borderId="0" xfId="0" applyFill="1" applyAlignment="1">
      <alignment horizontal="center" vertical="center"/>
    </xf>
    <xf numFmtId="0" fontId="0" fillId="2" borderId="0" xfId="0" applyFill="1" applyBorder="1" applyAlignment="1">
      <alignment horizontal="center" vertical="center"/>
    </xf>
    <xf numFmtId="0" fontId="2" fillId="2" borderId="0" xfId="0" applyFont="1" applyFill="1" applyBorder="1" applyAlignment="1">
      <alignment horizontal="center"/>
    </xf>
    <xf numFmtId="0" fontId="0" fillId="4" borderId="6" xfId="0" applyFill="1" applyBorder="1" applyAlignment="1">
      <alignment horizontal="center"/>
    </xf>
    <xf numFmtId="0" fontId="0" fillId="4" borderId="7" xfId="0" applyFill="1" applyBorder="1"/>
    <xf numFmtId="0" fontId="0" fillId="4" borderId="8" xfId="0" applyFill="1" applyBorder="1" applyAlignment="1">
      <alignment horizontal="center"/>
    </xf>
    <xf numFmtId="0" fontId="0" fillId="4" borderId="7" xfId="0" applyFill="1" applyBorder="1" applyAlignment="1">
      <alignment horizontal="center"/>
    </xf>
    <xf numFmtId="0" fontId="0" fillId="4" borderId="8" xfId="0" applyFill="1" applyBorder="1"/>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5" xfId="0" applyFill="1" applyBorder="1" applyAlignment="1">
      <alignment horizontal="center" vertical="center"/>
    </xf>
    <xf numFmtId="164" fontId="0" fillId="3" borderId="1" xfId="0" applyNumberFormat="1" applyFill="1" applyBorder="1" applyAlignment="1">
      <alignment horizontal="center" vertical="center"/>
    </xf>
    <xf numFmtId="0" fontId="1" fillId="7" borderId="5" xfId="0" applyFont="1" applyFill="1" applyBorder="1" applyAlignment="1">
      <alignment horizontal="center"/>
    </xf>
    <xf numFmtId="0" fontId="0" fillId="5" borderId="16" xfId="0" applyFill="1" applyBorder="1" applyAlignment="1">
      <alignment horizontal="center" vertical="center"/>
    </xf>
    <xf numFmtId="0" fontId="0" fillId="5" borderId="18" xfId="0" applyFill="1" applyBorder="1" applyAlignment="1">
      <alignment horizontal="center" vertical="center"/>
    </xf>
    <xf numFmtId="0" fontId="2" fillId="7" borderId="11" xfId="0" applyFont="1" applyFill="1" applyBorder="1" applyAlignment="1">
      <alignment horizontal="center" vertical="center"/>
    </xf>
    <xf numFmtId="0" fontId="0" fillId="2" borderId="0" xfId="0" applyFill="1" applyBorder="1" applyAlignment="1">
      <alignment vertical="center"/>
    </xf>
    <xf numFmtId="0" fontId="0" fillId="5" borderId="17" xfId="0" applyFill="1" applyBorder="1" applyAlignment="1">
      <alignment vertical="center"/>
    </xf>
    <xf numFmtId="0" fontId="0" fillId="8" borderId="7" xfId="0" applyFill="1" applyBorder="1"/>
    <xf numFmtId="165" fontId="4" fillId="8" borderId="7" xfId="0" applyNumberFormat="1" applyFont="1" applyFill="1" applyBorder="1" applyAlignment="1">
      <alignment horizontal="left" vertical="center" indent="10"/>
    </xf>
    <xf numFmtId="0" fontId="0" fillId="8" borderId="7" xfId="0" applyFill="1" applyBorder="1" applyAlignment="1">
      <alignment horizontal="left" indent="1"/>
    </xf>
    <xf numFmtId="166" fontId="4" fillId="8" borderId="7" xfId="0" applyNumberFormat="1" applyFont="1" applyFill="1" applyBorder="1" applyAlignment="1">
      <alignment horizontal="center" vertical="center"/>
    </xf>
    <xf numFmtId="0" fontId="0" fillId="3" borderId="19" xfId="0" applyFill="1" applyBorder="1" applyAlignment="1">
      <alignment horizontal="center" vertical="center"/>
    </xf>
    <xf numFmtId="0" fontId="3" fillId="0" borderId="9" xfId="0" applyFont="1" applyBorder="1" applyAlignment="1">
      <alignment horizontal="center"/>
    </xf>
    <xf numFmtId="164" fontId="0" fillId="3" borderId="20" xfId="0" applyNumberFormat="1"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3" fillId="0" borderId="0" xfId="0" applyFont="1" applyBorder="1" applyAlignment="1">
      <alignment horizont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3" fillId="0" borderId="12" xfId="0" applyFont="1" applyBorder="1" applyAlignment="1">
      <alignment horizontal="center"/>
    </xf>
    <xf numFmtId="164" fontId="0" fillId="3" borderId="25" xfId="0" applyNumberFormat="1" applyFill="1" applyBorder="1" applyAlignment="1">
      <alignment horizontal="center" vertical="center"/>
    </xf>
    <xf numFmtId="0" fontId="0" fillId="3" borderId="26" xfId="0" applyFill="1" applyBorder="1" applyAlignment="1">
      <alignment horizontal="center" vertical="center"/>
    </xf>
    <xf numFmtId="0" fontId="0" fillId="5" borderId="16" xfId="0" applyFill="1" applyBorder="1" applyAlignment="1">
      <alignment horizontal="center" vertical="center"/>
    </xf>
    <xf numFmtId="0" fontId="0" fillId="5" borderId="17" xfId="0" applyFill="1" applyBorder="1" applyAlignment="1">
      <alignment horizontal="center" vertical="center"/>
    </xf>
    <xf numFmtId="0" fontId="0" fillId="5" borderId="18" xfId="0" applyFill="1" applyBorder="1" applyAlignment="1">
      <alignment horizontal="center" vertical="center"/>
    </xf>
    <xf numFmtId="167" fontId="2" fillId="7" borderId="3" xfId="0" applyNumberFormat="1" applyFont="1" applyFill="1" applyBorder="1" applyAlignment="1">
      <alignment horizontal="center" vertical="center"/>
    </xf>
    <xf numFmtId="167" fontId="2" fillId="7" borderId="11" xfId="0" applyNumberFormat="1" applyFont="1" applyFill="1" applyBorder="1" applyAlignment="1">
      <alignment horizontal="center" vertical="center"/>
    </xf>
    <xf numFmtId="0" fontId="0" fillId="6" borderId="2" xfId="0" applyFill="1" applyBorder="1" applyAlignment="1">
      <alignment horizontal="center" vertical="center"/>
    </xf>
    <xf numFmtId="0" fontId="0" fillId="6" borderId="9" xfId="0" applyFill="1" applyBorder="1" applyAlignment="1">
      <alignment horizontal="center" vertical="center"/>
    </xf>
    <xf numFmtId="0" fontId="0" fillId="6" borderId="10" xfId="0" applyFill="1" applyBorder="1" applyAlignment="1">
      <alignment horizontal="center" vertical="center"/>
    </xf>
    <xf numFmtId="0" fontId="0" fillId="6" borderId="0" xfId="0" applyFill="1" applyBorder="1" applyAlignment="1">
      <alignment horizontal="center" vertical="center"/>
    </xf>
    <xf numFmtId="0" fontId="0" fillId="6" borderId="4" xfId="0" applyFill="1" applyBorder="1" applyAlignment="1">
      <alignment horizontal="center"/>
    </xf>
    <xf numFmtId="0" fontId="0" fillId="6" borderId="12" xfId="0"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099518810148729E-2"/>
          <c:y val="0.16486331516252775"/>
          <c:w val="0.87633114610673668"/>
          <c:h val="0.75287349081364829"/>
        </c:manualLayout>
      </c:layout>
      <c:scatterChart>
        <c:scatterStyle val="smoothMarker"/>
        <c:varyColors val="0"/>
        <c:ser>
          <c:idx val="0"/>
          <c:order val="0"/>
          <c:tx>
            <c:strRef>
              <c:f>modélisation!$C$3</c:f>
              <c:strCache>
                <c:ptCount val="1"/>
                <c:pt idx="0">
                  <c:v>température mesurée</c:v>
                </c:pt>
              </c:strCache>
            </c:strRef>
          </c:tx>
          <c:spPr>
            <a:ln w="19050" cap="flat" cmpd="sng" algn="ctr">
              <a:solidFill>
                <a:schemeClr val="tx2"/>
              </a:solidFill>
              <a:round/>
            </a:ln>
            <a:effectLst/>
          </c:spPr>
          <c:marker>
            <c:symbol val="none"/>
          </c:marker>
          <c:trendline>
            <c:spPr>
              <a:ln w="38100" cap="rnd" cmpd="sng" algn="ctr">
                <a:solidFill>
                  <a:schemeClr val="accent1">
                    <a:lumMod val="75000"/>
                    <a:alpha val="25000"/>
                  </a:schemeClr>
                </a:solidFill>
                <a:round/>
              </a:ln>
              <a:effectLst/>
            </c:spPr>
            <c:trendlineType val="log"/>
            <c:dispRSqr val="1"/>
            <c:dispEq val="1"/>
            <c:trendlineLbl>
              <c:layout>
                <c:manualLayout>
                  <c:x val="3.9882781585379279E-2"/>
                  <c:y val="-0.2329855844942459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trendlineLbl>
          </c:trendline>
          <c:xVal>
            <c:numRef>
              <c:f>modélisation!$B$4:$B$19</c:f>
              <c:numCache>
                <c:formatCode>General</c:formatCode>
                <c:ptCount val="1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numCache>
            </c:numRef>
          </c:xVal>
          <c:yVal>
            <c:numRef>
              <c:f>modélisation!$C$4:$C$19</c:f>
              <c:numCache>
                <c:formatCode>General</c:formatCode>
                <c:ptCount val="16"/>
                <c:pt idx="0">
                  <c:v>24.47</c:v>
                </c:pt>
                <c:pt idx="1">
                  <c:v>25.22</c:v>
                </c:pt>
                <c:pt idx="2">
                  <c:v>25.35</c:v>
                </c:pt>
                <c:pt idx="3">
                  <c:v>25.82</c:v>
                </c:pt>
                <c:pt idx="4">
                  <c:v>26.07</c:v>
                </c:pt>
                <c:pt idx="5">
                  <c:v>26.31</c:v>
                </c:pt>
                <c:pt idx="6">
                  <c:v>26.61</c:v>
                </c:pt>
                <c:pt idx="7">
                  <c:v>26.86</c:v>
                </c:pt>
                <c:pt idx="8">
                  <c:v>27.1</c:v>
                </c:pt>
                <c:pt idx="9">
                  <c:v>27.32</c:v>
                </c:pt>
                <c:pt idx="10">
                  <c:v>27.54</c:v>
                </c:pt>
                <c:pt idx="11">
                  <c:v>27.7</c:v>
                </c:pt>
                <c:pt idx="12">
                  <c:v>27.75</c:v>
                </c:pt>
                <c:pt idx="13">
                  <c:v>28</c:v>
                </c:pt>
                <c:pt idx="14">
                  <c:v>28.14</c:v>
                </c:pt>
                <c:pt idx="15">
                  <c:v>28.31</c:v>
                </c:pt>
              </c:numCache>
            </c:numRef>
          </c:yVal>
          <c:smooth val="1"/>
        </c:ser>
        <c:ser>
          <c:idx val="1"/>
          <c:order val="1"/>
          <c:tx>
            <c:v>modélisation</c:v>
          </c:tx>
          <c:spPr>
            <a:ln w="19050" cap="flat" cmpd="sng" algn="ctr">
              <a:solidFill>
                <a:srgbClr val="FF0000"/>
              </a:solidFill>
              <a:round/>
            </a:ln>
            <a:effectLst/>
          </c:spPr>
          <c:marker>
            <c:symbol val="none"/>
          </c:marker>
          <c:xVal>
            <c:numRef>
              <c:f>modélisation!$B$4:$B$19</c:f>
              <c:numCache>
                <c:formatCode>General</c:formatCode>
                <c:ptCount val="1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numCache>
            </c:numRef>
          </c:xVal>
          <c:yVal>
            <c:numRef>
              <c:f>modélisation!$D$4:$D$19</c:f>
              <c:numCache>
                <c:formatCode>0.0</c:formatCode>
                <c:ptCount val="16"/>
                <c:pt idx="0">
                  <c:v>24.47</c:v>
                </c:pt>
                <c:pt idx="1">
                  <c:v>24.914538297734133</c:v>
                </c:pt>
                <c:pt idx="2">
                  <c:v>25.320480052860386</c:v>
                </c:pt>
                <c:pt idx="3">
                  <c:v>25.691176367204797</c:v>
                </c:pt>
                <c:pt idx="4">
                  <c:v>26.029687386909561</c:v>
                </c:pt>
                <c:pt idx="5">
                  <c:v>26.338807564336239</c:v>
                </c:pt>
                <c:pt idx="6">
                  <c:v>26.621088726632344</c:v>
                </c:pt>
                <c:pt idx="7">
                  <c:v>26.87886114139534</c:v>
                </c:pt>
                <c:pt idx="8">
                  <c:v>27.114252753333812</c:v>
                </c:pt>
                <c:pt idx="9">
                  <c:v>27.329206750726968</c:v>
                </c:pt>
                <c:pt idx="10">
                  <c:v>27.525497606695847</c:v>
                </c:pt>
                <c:pt idx="11">
                  <c:v>27.704745727709025</c:v>
                </c:pt>
                <c:pt idx="12">
                  <c:v>27.868430830248133</c:v>
                </c:pt>
                <c:pt idx="13">
                  <c:v>28.017904156059281</c:v>
                </c:pt>
                <c:pt idx="14">
                  <c:v>28.154399626828873</c:v>
                </c:pt>
                <c:pt idx="15">
                  <c:v>28.27904403036715</c:v>
                </c:pt>
              </c:numCache>
            </c:numRef>
          </c:yVal>
          <c:smooth val="1"/>
        </c:ser>
        <c:dLbls>
          <c:showLegendKey val="0"/>
          <c:showVal val="0"/>
          <c:showCatName val="0"/>
          <c:showSerName val="0"/>
          <c:showPercent val="0"/>
          <c:showBubbleSize val="0"/>
        </c:dLbls>
        <c:axId val="275587208"/>
        <c:axId val="275587600"/>
      </c:scatterChart>
      <c:valAx>
        <c:axId val="275587208"/>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75587600"/>
        <c:crosses val="autoZero"/>
        <c:crossBetween val="midCat"/>
      </c:valAx>
      <c:valAx>
        <c:axId val="275587600"/>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275587208"/>
        <c:crosses val="autoZero"/>
        <c:crossBetween val="midCat"/>
      </c:valAx>
      <c:spPr>
        <a:noFill/>
        <a:ln>
          <a:noFill/>
        </a:ln>
        <a:effectLst/>
      </c:spPr>
    </c:plotArea>
    <c:legend>
      <c:legendPos val="t"/>
      <c:legendEntry>
        <c:idx val="2"/>
        <c:delete val="1"/>
      </c:legendEntry>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3">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tx1">
        <a:lumMod val="65000"/>
        <a:lumOff val="35000"/>
      </a:schemeClr>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5400" cap="flat" cmpd="dbl" algn="ctr">
        <a:solidFill>
          <a:schemeClr val="phClr">
            <a:alpha val="50000"/>
          </a:schemeClr>
        </a:solidFill>
        <a:round/>
      </a:ln>
    </cs:spPr>
  </cs:dataPointLine>
  <cs:dataPointMarker>
    <cs:lnRef idx="0">
      <cs:styleClr val="auto"/>
    </cs:lnRef>
    <cs:fillRef idx="0">
      <cs:styleClr val="auto"/>
    </cs:fillRef>
    <cs:effectRef idx="0"/>
    <cs:fontRef idx="minor">
      <a:schemeClr val="dk1"/>
    </cs:fontRef>
    <cs:spPr>
      <a:ln w="34925" cap="flat" cmpd="dbl" algn="ctr">
        <a:solidFill>
          <a:schemeClr val="phClr">
            <a:lumMod val="75000"/>
            <a:alpha val="70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kern="1200" spc="0" normalizeH="0" baseline="0"/>
  </cs:title>
  <cs:trendline>
    <cs:lnRef idx="0">
      <cs:styleClr val="0"/>
    </cs:lnRef>
    <cs:fillRef idx="0"/>
    <cs:effectRef idx="0"/>
    <cs:fontRef idx="minor">
      <a:schemeClr val="tx1"/>
    </cs:fontRef>
    <cs:spPr>
      <a:ln w="38100" cap="rnd" cmpd="sng" algn="ctr">
        <a:solidFill>
          <a:schemeClr val="phClr">
            <a:lumMod val="75000"/>
            <a:alpha val="25000"/>
          </a:scheme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b="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Scroll" dx="16" fmlaLink="$G$5" max="5000" min="1" page="100" val="1101"/>
</file>

<file path=xl/ctrlProps/ctrlProp2.xml><?xml version="1.0" encoding="utf-8"?>
<formControlPr xmlns="http://schemas.microsoft.com/office/spreadsheetml/2009/9/main" objectType="Scroll" dx="16" fmlaLink="$P$4" max="99" min="1" page="100" val="36"/>
</file>

<file path=xl/ctrlProps/ctrlProp3.xml><?xml version="1.0" encoding="utf-8"?>
<formControlPr xmlns="http://schemas.microsoft.com/office/spreadsheetml/2009/9/main" objectType="Spin" dx="22" fmlaLink="$B$25" max="30000" page="10" val="0"/>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32902</xdr:colOff>
      <xdr:row>47</xdr:row>
      <xdr:rowOff>99098</xdr:rowOff>
    </xdr:from>
    <xdr:to>
      <xdr:col>10</xdr:col>
      <xdr:colOff>686952</xdr:colOff>
      <xdr:row>72</xdr:row>
      <xdr:rowOff>99098</xdr:rowOff>
    </xdr:to>
    <xdr:sp macro="" textlink="">
      <xdr:nvSpPr>
        <xdr:cNvPr id="3" name="ZoneTexte 2"/>
        <xdr:cNvSpPr txBox="1"/>
      </xdr:nvSpPr>
      <xdr:spPr>
        <a:xfrm>
          <a:off x="1963879" y="9243098"/>
          <a:ext cx="9616209" cy="4762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On veux trouver une équation mathématique qui, pour chaque temps correspondant à un point relevé, </a:t>
          </a:r>
          <a:r>
            <a:rPr lang="fr-FR" sz="1100" baseline="0"/>
            <a:t>donne une valeur de température calculée proche de ce que l'on a mesuré.</a:t>
          </a:r>
        </a:p>
        <a:p>
          <a:endParaRPr lang="fr-FR" sz="1100"/>
        </a:p>
        <a:p>
          <a:r>
            <a:rPr lang="fr-FR" sz="1100"/>
            <a:t>On commence par choisir un modèle mathématique ; pour un corps qui se réchauffe où se refroidit on</a:t>
          </a:r>
          <a:r>
            <a:rPr lang="fr-FR" sz="1100" baseline="0"/>
            <a:t> sait que la puissance échangée dépend de la différence de température entre le corps et l'ambiant.</a:t>
          </a:r>
        </a:p>
        <a:p>
          <a:endParaRPr lang="fr-FR" sz="1100" baseline="0"/>
        </a:p>
        <a:p>
          <a:r>
            <a:rPr lang="fr-FR" sz="1100" baseline="0"/>
            <a:t>On utilise un modèle du type :</a:t>
          </a:r>
        </a:p>
        <a:p>
          <a:r>
            <a:rPr lang="fr-FR" sz="1100" baseline="0"/>
            <a:t>t° = t° limite - (t° limite - t° initiale) * e(-t/cdt)</a:t>
          </a:r>
        </a:p>
        <a:p>
          <a:endParaRPr lang="fr-FR" sz="1100" baseline="0"/>
        </a:p>
        <a:p>
          <a:r>
            <a:rPr lang="fr-FR" sz="1100" baseline="0"/>
            <a:t>Au départ on va fixer nous même les valeurs de t° limite et de constante de temps. On sait que la température limite est la même que l'ambiante si le corps ne fait que se réchauffer (ou refroidir), sinon il faudra la trouver avec la même méthode que la cdt.</a:t>
          </a:r>
        </a:p>
        <a:p>
          <a:r>
            <a:rPr lang="fr-FR" sz="1100" baseline="0"/>
            <a:t>En ce qui concerne la cdt on peut fixer une valeur  au hasard, ou mieux on peut prendre une valeur approximative :  c'est le temps qu'il faut pour atteindre environ 2/3 de la température limite. Si par exemple on aprt de 0°C pour aller à 30°C la cdt est environ la durée necessaire pour atteindre 20°C</a:t>
          </a:r>
        </a:p>
        <a:p>
          <a:endParaRPr lang="fr-FR" sz="1100" baseline="0"/>
        </a:p>
        <a:p>
          <a:r>
            <a:rPr lang="fr-FR" sz="1100" baseline="0"/>
            <a:t>On va donc calculer les températures avec le modèle pour chaque valeur de temps mesuré. On va  calculer la diférence entre les points calculés et les points réels, et finalement on met ces différences au carré pour n'avoir que des valeurs positives.</a:t>
          </a:r>
        </a:p>
        <a:p>
          <a:endParaRPr lang="fr-FR" sz="1100" baseline="0"/>
        </a:p>
        <a:p>
          <a:r>
            <a:rPr lang="fr-FR" sz="1100" baseline="0"/>
            <a:t>Le but est que ces valeurs  soient les plus petites possibles, ce qui signifie que la courbe calculée passe tout près des points réels.</a:t>
          </a:r>
        </a:p>
        <a:p>
          <a:r>
            <a:rPr lang="fr-FR" sz="1100" baseline="0"/>
            <a:t>Bien sur on ne pourra pas faire passer la courbe par chaque point, il faudra trouver le meilleur compromis. Celui ci est obtenu en se débrouillant pour avoir la plus petite somme possible sur l'ensemble des  différences au carré. C'ets ce qu'on appelle la méthode des moindres carrés.</a:t>
          </a:r>
        </a:p>
        <a:p>
          <a:endParaRPr lang="fr-FR" sz="1100" baseline="0"/>
        </a:p>
        <a:p>
          <a:r>
            <a:rPr lang="fr-FR" sz="1100" baseline="0"/>
            <a:t>Ensuite nous avons 2 solutions : Soit modifier nous même la cdt pour essayer d'avoir la plus petite somme possible, ou bien on peut utiliser le solveur qui se charge de le faire lui même.</a:t>
          </a:r>
        </a:p>
        <a:p>
          <a:endParaRPr lang="fr-FR" sz="1100" baseline="0"/>
        </a:p>
        <a:p>
          <a:endParaRPr lang="fr-FR" sz="1100"/>
        </a:p>
      </xdr:txBody>
    </xdr:sp>
    <xdr:clientData/>
  </xdr:twoCellAnchor>
  <xdr:twoCellAnchor>
    <xdr:from>
      <xdr:col>7</xdr:col>
      <xdr:colOff>43295</xdr:colOff>
      <xdr:row>3</xdr:row>
      <xdr:rowOff>17318</xdr:rowOff>
    </xdr:from>
    <xdr:to>
      <xdr:col>14</xdr:col>
      <xdr:colOff>718704</xdr:colOff>
      <xdr:row>25</xdr:row>
      <xdr:rowOff>69273</xdr:rowOff>
    </xdr:to>
    <xdr:graphicFrame macro="">
      <xdr:nvGraphicFramePr>
        <xdr:cNvPr id="12" name="Graphique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147205</xdr:colOff>
      <xdr:row>1</xdr:row>
      <xdr:rowOff>190500</xdr:rowOff>
    </xdr:from>
    <xdr:to>
      <xdr:col>6</xdr:col>
      <xdr:colOff>935182</xdr:colOff>
      <xdr:row>26</xdr:row>
      <xdr:rowOff>17318</xdr:rowOff>
    </xdr:to>
    <xdr:sp macro="" textlink="">
      <xdr:nvSpPr>
        <xdr:cNvPr id="2" name="Rectangle 1"/>
        <xdr:cNvSpPr/>
      </xdr:nvSpPr>
      <xdr:spPr>
        <a:xfrm>
          <a:off x="7680614" y="389659"/>
          <a:ext cx="787977" cy="4753841"/>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6</xdr:col>
          <xdr:colOff>219075</xdr:colOff>
          <xdr:row>2</xdr:row>
          <xdr:rowOff>19050</xdr:rowOff>
        </xdr:from>
        <xdr:to>
          <xdr:col>6</xdr:col>
          <xdr:colOff>857250</xdr:colOff>
          <xdr:row>24</xdr:row>
          <xdr:rowOff>0</xdr:rowOff>
        </xdr:to>
        <xdr:sp macro="" textlink="">
          <xdr:nvSpPr>
            <xdr:cNvPr id="1025" name="Scroll Bar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15</xdr:col>
      <xdr:colOff>138545</xdr:colOff>
      <xdr:row>1</xdr:row>
      <xdr:rowOff>199159</xdr:rowOff>
    </xdr:from>
    <xdr:to>
      <xdr:col>15</xdr:col>
      <xdr:colOff>926522</xdr:colOff>
      <xdr:row>26</xdr:row>
      <xdr:rowOff>25977</xdr:rowOff>
    </xdr:to>
    <xdr:sp macro="" textlink="">
      <xdr:nvSpPr>
        <xdr:cNvPr id="7" name="Rectangle 6"/>
        <xdr:cNvSpPr/>
      </xdr:nvSpPr>
      <xdr:spPr>
        <a:xfrm>
          <a:off x="14841681" y="398318"/>
          <a:ext cx="787977" cy="4753841"/>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15</xdr:col>
          <xdr:colOff>219075</xdr:colOff>
          <xdr:row>2</xdr:row>
          <xdr:rowOff>19050</xdr:rowOff>
        </xdr:from>
        <xdr:to>
          <xdr:col>15</xdr:col>
          <xdr:colOff>857250</xdr:colOff>
          <xdr:row>23</xdr:row>
          <xdr:rowOff>257175</xdr:rowOff>
        </xdr:to>
        <xdr:sp macro="" textlink="">
          <xdr:nvSpPr>
            <xdr:cNvPr id="1026" name="Scroll Bar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76200</xdr:colOff>
          <xdr:row>22</xdr:row>
          <xdr:rowOff>47625</xdr:rowOff>
        </xdr:from>
        <xdr:to>
          <xdr:col>1</xdr:col>
          <xdr:colOff>647700</xdr:colOff>
          <xdr:row>24</xdr:row>
          <xdr:rowOff>142875</xdr:rowOff>
        </xdr:to>
        <xdr:sp macro="" textlink="">
          <xdr:nvSpPr>
            <xdr:cNvPr id="1027" name="Spinner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81"/>
  <sheetViews>
    <sheetView tabSelected="1" zoomScale="110" zoomScaleNormal="110" workbookViewId="0">
      <selection activeCell="E29" sqref="E29"/>
    </sheetView>
  </sheetViews>
  <sheetFormatPr baseColWidth="10" defaultRowHeight="15" x14ac:dyDescent="0.25"/>
  <cols>
    <col min="1" max="1" width="5.28515625" customWidth="1"/>
    <col min="2" max="2" width="23.5703125" customWidth="1"/>
    <col min="3" max="3" width="24.5703125" bestFit="1" customWidth="1"/>
    <col min="4" max="4" width="25.28515625" customWidth="1"/>
    <col min="5" max="5" width="20.5703125" customWidth="1"/>
    <col min="6" max="6" width="13.5703125" customWidth="1"/>
    <col min="7" max="7" width="16.140625" customWidth="1"/>
    <col min="16" max="16" width="16.140625" customWidth="1"/>
    <col min="17" max="17" width="19.140625" customWidth="1"/>
  </cols>
  <sheetData>
    <row r="1" spans="1:18" ht="15.75" thickBot="1" x14ac:dyDescent="0.3">
      <c r="A1" s="5"/>
      <c r="B1" s="5"/>
      <c r="C1" s="5"/>
      <c r="D1" s="5"/>
      <c r="E1" s="5"/>
      <c r="F1" s="5"/>
      <c r="G1" s="5"/>
      <c r="H1" s="5"/>
      <c r="I1" s="5"/>
      <c r="J1" s="5"/>
      <c r="K1" s="5"/>
      <c r="L1" s="5"/>
      <c r="M1" s="5"/>
      <c r="N1" s="5"/>
      <c r="O1" s="5"/>
      <c r="P1" s="5"/>
      <c r="Q1" s="5"/>
      <c r="R1" s="5"/>
    </row>
    <row r="2" spans="1:18" ht="20.25" customHeight="1" thickBot="1" x14ac:dyDescent="0.3">
      <c r="A2" s="5"/>
      <c r="B2" s="5"/>
      <c r="C2" s="5"/>
      <c r="D2" s="5"/>
      <c r="E2" s="5"/>
      <c r="F2" s="5"/>
      <c r="G2" s="13"/>
      <c r="H2" s="5"/>
      <c r="I2" s="43" t="s">
        <v>9</v>
      </c>
      <c r="J2" s="44"/>
      <c r="K2" s="44"/>
      <c r="L2" s="44"/>
      <c r="M2" s="44"/>
      <c r="N2" s="45"/>
      <c r="O2" s="5"/>
      <c r="P2" s="13"/>
      <c r="Q2" s="5"/>
      <c r="R2" s="5"/>
    </row>
    <row r="3" spans="1:18" ht="22.5" customHeight="1" thickBot="1" x14ac:dyDescent="0.3">
      <c r="A3" s="5"/>
      <c r="B3" s="18" t="s">
        <v>0</v>
      </c>
      <c r="C3" s="19" t="s">
        <v>2</v>
      </c>
      <c r="D3" s="19" t="s">
        <v>1</v>
      </c>
      <c r="E3" s="20" t="s">
        <v>3</v>
      </c>
      <c r="F3" s="11"/>
      <c r="G3" s="14"/>
      <c r="H3" s="5"/>
      <c r="I3" s="5"/>
      <c r="J3" s="5"/>
      <c r="K3" s="5"/>
      <c r="L3" s="5"/>
      <c r="M3" s="5"/>
      <c r="N3" s="5"/>
      <c r="O3" s="5"/>
      <c r="P3" s="16">
        <f>100-P4</f>
        <v>64</v>
      </c>
      <c r="Q3" s="5"/>
    </row>
    <row r="4" spans="1:18" ht="15.75" x14ac:dyDescent="0.3">
      <c r="A4" s="5"/>
      <c r="B4" s="32">
        <v>0</v>
      </c>
      <c r="C4" s="33">
        <v>24.47</v>
      </c>
      <c r="D4" s="34">
        <f>$M$29-($M$29-$C$4)*EXP(-B4/$M$30)</f>
        <v>24.47</v>
      </c>
      <c r="E4" s="35">
        <f t="shared" ref="E4:E19" si="0">(D4-C4)^2</f>
        <v>0</v>
      </c>
      <c r="F4" s="11"/>
      <c r="G4" s="16"/>
      <c r="H4" s="5"/>
      <c r="I4" s="5"/>
      <c r="J4" s="5"/>
      <c r="K4" s="5"/>
      <c r="L4" s="5"/>
      <c r="M4" s="5"/>
      <c r="N4" s="5"/>
      <c r="O4" s="5"/>
      <c r="P4" s="16">
        <v>36</v>
      </c>
      <c r="Q4" s="10"/>
    </row>
    <row r="5" spans="1:18" ht="15.75" x14ac:dyDescent="0.3">
      <c r="A5" s="5"/>
      <c r="B5" s="36">
        <v>1</v>
      </c>
      <c r="C5" s="37">
        <v>25.22</v>
      </c>
      <c r="D5" s="21">
        <f>$M$29-($M$29-$C$4)*EXP(-B5/$M$30)</f>
        <v>24.914538297734133</v>
      </c>
      <c r="E5" s="38">
        <f t="shared" si="0"/>
        <v>9.3306851551160627E-2</v>
      </c>
      <c r="F5" s="11"/>
      <c r="G5" s="16">
        <v>1101</v>
      </c>
      <c r="H5" s="5"/>
      <c r="I5" s="5"/>
      <c r="J5" s="5"/>
      <c r="K5" s="5"/>
      <c r="L5" s="5"/>
      <c r="M5" s="5"/>
      <c r="N5" s="5"/>
      <c r="O5" s="5"/>
      <c r="P5" s="16">
        <f>P3/50</f>
        <v>1.28</v>
      </c>
      <c r="Q5" s="10"/>
    </row>
    <row r="6" spans="1:18" ht="15.75" x14ac:dyDescent="0.3">
      <c r="A6" s="5"/>
      <c r="B6" s="36">
        <v>2</v>
      </c>
      <c r="C6" s="37">
        <v>25.35</v>
      </c>
      <c r="D6" s="21">
        <f>$M$29-($M$29-$C$4)*EXP(-B6/$M$30)</f>
        <v>25.320480052860386</v>
      </c>
      <c r="E6" s="38">
        <f t="shared" si="0"/>
        <v>8.7142727912567887E-4</v>
      </c>
      <c r="F6" s="11"/>
      <c r="G6" s="14"/>
      <c r="H6" s="5"/>
      <c r="I6" s="5"/>
      <c r="J6" s="5"/>
      <c r="K6" s="5"/>
      <c r="L6" s="5"/>
      <c r="M6" s="5"/>
      <c r="N6" s="5"/>
      <c r="O6" s="5"/>
      <c r="P6" s="14"/>
      <c r="Q6" s="10"/>
    </row>
    <row r="7" spans="1:18" ht="15.75" x14ac:dyDescent="0.3">
      <c r="A7" s="5"/>
      <c r="B7" s="36">
        <v>3</v>
      </c>
      <c r="C7" s="37">
        <v>25.82</v>
      </c>
      <c r="D7" s="21">
        <f>$M$29-($M$29-$C$4)*EXP(-B7/$M$30)</f>
        <v>25.691176367204797</v>
      </c>
      <c r="E7" s="38">
        <f t="shared" si="0"/>
        <v>1.6595528366553425E-2</v>
      </c>
      <c r="F7" s="11"/>
      <c r="G7" s="16"/>
      <c r="H7" s="5"/>
      <c r="I7" s="5"/>
      <c r="J7" s="5"/>
      <c r="K7" s="5"/>
      <c r="L7" s="5"/>
      <c r="M7" s="5"/>
      <c r="N7" s="5"/>
      <c r="O7" s="5"/>
      <c r="P7" s="16"/>
      <c r="Q7" s="10"/>
    </row>
    <row r="8" spans="1:18" ht="15.75" x14ac:dyDescent="0.3">
      <c r="A8" s="5"/>
      <c r="B8" s="36">
        <v>4</v>
      </c>
      <c r="C8" s="37">
        <v>26.07</v>
      </c>
      <c r="D8" s="21">
        <f>$M$29-($M$29-$C$4)*EXP(-B8/$M$30)</f>
        <v>26.029687386909561</v>
      </c>
      <c r="E8" s="38">
        <f t="shared" si="0"/>
        <v>1.6251067741794327E-3</v>
      </c>
      <c r="F8" s="11"/>
      <c r="G8" s="16"/>
      <c r="H8" s="5"/>
      <c r="I8" s="5"/>
      <c r="J8" s="5"/>
      <c r="K8" s="5"/>
      <c r="L8" s="5"/>
      <c r="M8" s="5"/>
      <c r="N8" s="5"/>
      <c r="O8" s="5"/>
      <c r="P8" s="16"/>
      <c r="Q8" s="10"/>
    </row>
    <row r="9" spans="1:18" ht="15.75" x14ac:dyDescent="0.3">
      <c r="A9" s="5"/>
      <c r="B9" s="36">
        <v>5</v>
      </c>
      <c r="C9" s="37">
        <v>26.31</v>
      </c>
      <c r="D9" s="21">
        <f>$M$29-($M$29-$C$4)*EXP(-B9/$M$30)</f>
        <v>26.338807564336239</v>
      </c>
      <c r="E9" s="38">
        <f t="shared" si="0"/>
        <v>8.2987576298663166E-4</v>
      </c>
      <c r="F9" s="11"/>
      <c r="G9" s="14"/>
      <c r="H9" s="5"/>
      <c r="I9" s="5"/>
      <c r="J9" s="5"/>
      <c r="K9" s="5"/>
      <c r="L9" s="5"/>
      <c r="M9" s="5"/>
      <c r="N9" s="5"/>
      <c r="O9" s="5"/>
      <c r="P9" s="14"/>
      <c r="Q9" s="10"/>
    </row>
    <row r="10" spans="1:18" ht="15.75" x14ac:dyDescent="0.3">
      <c r="A10" s="5"/>
      <c r="B10" s="36">
        <v>6</v>
      </c>
      <c r="C10" s="37">
        <v>26.61</v>
      </c>
      <c r="D10" s="21">
        <f>$M$29-($M$29-$C$4)*EXP(-B10/$M$30)</f>
        <v>26.621088726632344</v>
      </c>
      <c r="E10" s="38">
        <f t="shared" si="0"/>
        <v>1.2295985832686627E-4</v>
      </c>
      <c r="F10" s="11"/>
      <c r="G10" s="16"/>
      <c r="H10" s="5"/>
      <c r="I10" s="5"/>
      <c r="J10" s="5"/>
      <c r="K10" s="5"/>
      <c r="L10" s="5"/>
      <c r="M10" s="5"/>
      <c r="N10" s="5"/>
      <c r="O10" s="5"/>
      <c r="P10" s="16"/>
      <c r="Q10" s="10"/>
    </row>
    <row r="11" spans="1:18" ht="15.75" x14ac:dyDescent="0.3">
      <c r="A11" s="5"/>
      <c r="B11" s="36">
        <v>7</v>
      </c>
      <c r="C11" s="37">
        <v>26.86</v>
      </c>
      <c r="D11" s="21">
        <f>$M$29-($M$29-$C$4)*EXP(-B11/$M$30)</f>
        <v>26.87886114139534</v>
      </c>
      <c r="E11" s="38">
        <f t="shared" si="0"/>
        <v>3.5574265473504616E-4</v>
      </c>
      <c r="F11" s="11"/>
      <c r="G11" s="16"/>
      <c r="H11" s="5"/>
      <c r="I11" s="5"/>
      <c r="J11" s="5"/>
      <c r="K11" s="5"/>
      <c r="L11" s="5"/>
      <c r="M11" s="5"/>
      <c r="N11" s="5"/>
      <c r="O11" s="5"/>
      <c r="P11" s="16"/>
      <c r="Q11" s="10"/>
    </row>
    <row r="12" spans="1:18" ht="15.75" x14ac:dyDescent="0.3">
      <c r="A12" s="5"/>
      <c r="B12" s="36">
        <v>8</v>
      </c>
      <c r="C12" s="37">
        <v>27.1</v>
      </c>
      <c r="D12" s="21">
        <f>$M$29-($M$29-$C$4)*EXP(-B12/$M$30)</f>
        <v>27.114252753333812</v>
      </c>
      <c r="E12" s="38">
        <f t="shared" si="0"/>
        <v>2.0314097759444277E-4</v>
      </c>
      <c r="F12" s="11"/>
      <c r="G12" s="14"/>
      <c r="H12" s="5"/>
      <c r="I12" s="5"/>
      <c r="J12" s="5"/>
      <c r="K12" s="5"/>
      <c r="L12" s="5"/>
      <c r="M12" s="5"/>
      <c r="N12" s="5"/>
      <c r="O12" s="5"/>
      <c r="P12" s="14"/>
      <c r="Q12" s="10"/>
    </row>
    <row r="13" spans="1:18" ht="15.75" x14ac:dyDescent="0.3">
      <c r="A13" s="5"/>
      <c r="B13" s="36">
        <v>9</v>
      </c>
      <c r="C13" s="37">
        <v>27.32</v>
      </c>
      <c r="D13" s="21">
        <f>$M$29-($M$29-$C$4)*EXP(-B13/$M$30)</f>
        <v>27.329206750726968</v>
      </c>
      <c r="E13" s="38">
        <f t="shared" si="0"/>
        <v>8.4764258948517092E-5</v>
      </c>
      <c r="F13" s="11"/>
      <c r="G13" s="16"/>
      <c r="H13" s="5"/>
      <c r="I13" s="5"/>
      <c r="J13" s="5"/>
      <c r="K13" s="5"/>
      <c r="L13" s="5"/>
      <c r="M13" s="5"/>
      <c r="N13" s="5"/>
      <c r="O13" s="5"/>
      <c r="P13" s="16"/>
      <c r="Q13" s="10"/>
    </row>
    <row r="14" spans="1:18" ht="15.75" x14ac:dyDescent="0.3">
      <c r="A14" s="5"/>
      <c r="B14" s="36">
        <v>10</v>
      </c>
      <c r="C14" s="37">
        <v>27.54</v>
      </c>
      <c r="D14" s="21">
        <f>$M$29-($M$29-$C$4)*EXP(-B14/$M$30)</f>
        <v>27.525497606695847</v>
      </c>
      <c r="E14" s="38">
        <f t="shared" si="0"/>
        <v>2.1031941154831712E-4</v>
      </c>
      <c r="F14" s="11"/>
      <c r="G14" s="16"/>
      <c r="H14" s="5"/>
      <c r="I14" s="5"/>
      <c r="J14" s="5"/>
      <c r="K14" s="5"/>
      <c r="L14" s="5"/>
      <c r="M14" s="5"/>
      <c r="N14" s="5"/>
      <c r="O14" s="5"/>
      <c r="P14" s="16"/>
      <c r="Q14" s="10"/>
    </row>
    <row r="15" spans="1:18" ht="15.75" x14ac:dyDescent="0.3">
      <c r="A15" s="5"/>
      <c r="B15" s="36">
        <v>11</v>
      </c>
      <c r="C15" s="37">
        <v>27.7</v>
      </c>
      <c r="D15" s="21">
        <f>$M$29-($M$29-$C$4)*EXP(-B15/$M$30)</f>
        <v>27.704745727709025</v>
      </c>
      <c r="E15" s="38">
        <f t="shared" si="0"/>
        <v>2.2521931488210147E-5</v>
      </c>
      <c r="F15" s="11"/>
      <c r="G15" s="14"/>
      <c r="H15" s="5"/>
      <c r="I15" s="5"/>
      <c r="J15" s="5"/>
      <c r="K15" s="5"/>
      <c r="L15" s="5"/>
      <c r="M15" s="5"/>
      <c r="N15" s="5"/>
      <c r="O15" s="5"/>
      <c r="P15" s="14"/>
      <c r="Q15" s="10"/>
    </row>
    <row r="16" spans="1:18" ht="15.75" x14ac:dyDescent="0.3">
      <c r="A16" s="5"/>
      <c r="B16" s="36">
        <v>12</v>
      </c>
      <c r="C16" s="37">
        <v>27.75</v>
      </c>
      <c r="D16" s="21">
        <f>$M$29-($M$29-$C$4)*EXP(-B16/$M$30)</f>
        <v>27.868430830248133</v>
      </c>
      <c r="E16" s="38">
        <f t="shared" si="0"/>
        <v>1.4025861553262187E-2</v>
      </c>
      <c r="F16" s="11"/>
      <c r="G16" s="16"/>
      <c r="H16" s="5"/>
      <c r="I16" s="5"/>
      <c r="J16" s="5"/>
      <c r="K16" s="5"/>
      <c r="L16" s="5"/>
      <c r="M16" s="5"/>
      <c r="N16" s="5"/>
      <c r="O16" s="5"/>
      <c r="P16" s="16"/>
      <c r="Q16" s="10"/>
    </row>
    <row r="17" spans="1:17" ht="15.75" x14ac:dyDescent="0.3">
      <c r="A17" s="5"/>
      <c r="B17" s="36">
        <v>13</v>
      </c>
      <c r="C17" s="37">
        <v>28</v>
      </c>
      <c r="D17" s="21">
        <f>$M$29-($M$29-$C$4)*EXP(-B17/$M$30)</f>
        <v>28.017904156059281</v>
      </c>
      <c r="E17" s="38">
        <f t="shared" si="0"/>
        <v>3.2055880419507965E-4</v>
      </c>
      <c r="F17" s="11"/>
      <c r="G17" s="16"/>
      <c r="H17" s="5"/>
      <c r="I17" s="5"/>
      <c r="J17" s="5"/>
      <c r="K17" s="5"/>
      <c r="L17" s="5"/>
      <c r="M17" s="5"/>
      <c r="N17" s="5"/>
      <c r="O17" s="5"/>
      <c r="P17" s="16"/>
      <c r="Q17" s="10"/>
    </row>
    <row r="18" spans="1:17" ht="15.75" x14ac:dyDescent="0.3">
      <c r="A18" s="5"/>
      <c r="B18" s="36">
        <v>14</v>
      </c>
      <c r="C18" s="37">
        <v>28.14</v>
      </c>
      <c r="D18" s="21">
        <f>$M$29-($M$29-$C$4)*EXP(-B18/$M$30)</f>
        <v>28.154399626828873</v>
      </c>
      <c r="E18" s="38">
        <f t="shared" si="0"/>
        <v>2.0734925281078222E-4</v>
      </c>
      <c r="F18" s="11"/>
      <c r="G18" s="14"/>
      <c r="H18" s="5"/>
      <c r="I18" s="5"/>
      <c r="J18" s="5"/>
      <c r="K18" s="5"/>
      <c r="L18" s="5"/>
      <c r="M18" s="5"/>
      <c r="N18" s="5"/>
      <c r="O18" s="5"/>
      <c r="P18" s="14"/>
      <c r="Q18" s="10"/>
    </row>
    <row r="19" spans="1:17" ht="16.5" thickBot="1" x14ac:dyDescent="0.35">
      <c r="A19" s="5"/>
      <c r="B19" s="39">
        <v>15</v>
      </c>
      <c r="C19" s="40">
        <v>28.31</v>
      </c>
      <c r="D19" s="41">
        <f>$M$29-($M$29-$C$4)*EXP(-B19/$M$30)</f>
        <v>28.27904403036715</v>
      </c>
      <c r="E19" s="42">
        <f t="shared" si="0"/>
        <v>9.5827205590988114E-4</v>
      </c>
      <c r="F19" s="11"/>
      <c r="G19" s="16"/>
      <c r="H19" s="5"/>
      <c r="I19" s="5"/>
      <c r="J19" s="5"/>
      <c r="K19" s="5"/>
      <c r="L19" s="5"/>
      <c r="M19" s="5"/>
      <c r="N19" s="5"/>
      <c r="O19" s="5"/>
      <c r="P19" s="16"/>
      <c r="Q19" s="10"/>
    </row>
    <row r="20" spans="1:17" x14ac:dyDescent="0.25">
      <c r="A20" s="5"/>
      <c r="B20" s="5"/>
      <c r="C20" s="5"/>
      <c r="D20" s="5"/>
      <c r="E20" s="5"/>
      <c r="F20" s="5"/>
      <c r="G20" s="16"/>
      <c r="H20" s="5"/>
      <c r="I20" s="5"/>
      <c r="J20" s="5"/>
      <c r="K20" s="5"/>
      <c r="L20" s="5"/>
      <c r="M20" s="5"/>
      <c r="N20" s="5"/>
      <c r="O20" s="5"/>
      <c r="P20" s="16"/>
      <c r="Q20" s="10"/>
    </row>
    <row r="21" spans="1:17" ht="15.75" thickBot="1" x14ac:dyDescent="0.3">
      <c r="A21" s="5"/>
      <c r="B21" s="5"/>
      <c r="C21" s="5"/>
      <c r="D21" s="5"/>
      <c r="E21" s="5"/>
      <c r="F21" s="5"/>
      <c r="G21" s="14"/>
      <c r="H21" s="5"/>
      <c r="I21" s="5"/>
      <c r="J21" s="5"/>
      <c r="K21" s="5"/>
      <c r="L21" s="5"/>
      <c r="M21" s="5"/>
      <c r="N21" s="5"/>
      <c r="O21" s="5"/>
      <c r="P21" s="14"/>
      <c r="Q21" s="10"/>
    </row>
    <row r="22" spans="1:17" ht="20.25" customHeight="1" thickBot="1" x14ac:dyDescent="0.3">
      <c r="A22" s="5"/>
      <c r="B22" s="43" t="s">
        <v>11</v>
      </c>
      <c r="C22" s="44"/>
      <c r="D22" s="44"/>
      <c r="E22" s="45"/>
      <c r="F22" s="5"/>
      <c r="G22" s="16"/>
      <c r="H22" s="5"/>
      <c r="I22" s="5"/>
      <c r="J22" s="5"/>
      <c r="K22" s="5"/>
      <c r="L22" s="5"/>
      <c r="M22" s="5"/>
      <c r="N22" s="5"/>
      <c r="O22" s="5"/>
      <c r="P22" s="16"/>
      <c r="Q22" s="10"/>
    </row>
    <row r="23" spans="1:17" x14ac:dyDescent="0.25">
      <c r="A23" s="5"/>
      <c r="B23" s="28"/>
      <c r="C23" s="11"/>
      <c r="D23" s="26"/>
      <c r="E23" s="28"/>
      <c r="F23" s="5"/>
      <c r="G23" s="16"/>
      <c r="H23" s="5"/>
      <c r="I23" s="5"/>
      <c r="J23" s="5"/>
      <c r="K23" s="5"/>
      <c r="L23" s="5"/>
      <c r="M23" s="5"/>
      <c r="N23" s="5"/>
      <c r="O23" s="5"/>
      <c r="P23" s="16"/>
      <c r="Q23" s="10"/>
    </row>
    <row r="24" spans="1:17" ht="21" x14ac:dyDescent="0.25">
      <c r="A24" s="5"/>
      <c r="B24" s="29">
        <f>B25/24/60</f>
        <v>0</v>
      </c>
      <c r="C24" s="11"/>
      <c r="D24" s="26"/>
      <c r="E24" s="31">
        <f>M29-(M29-D4)*EXP(-B24*24*60/M30)</f>
        <v>24.47</v>
      </c>
      <c r="F24" s="5"/>
      <c r="G24" s="14"/>
      <c r="H24" s="5"/>
      <c r="I24" s="5"/>
      <c r="J24" s="5"/>
      <c r="K24" s="5"/>
      <c r="L24" s="5"/>
      <c r="M24" s="5"/>
      <c r="N24" s="5"/>
      <c r="O24" s="5"/>
      <c r="P24" s="14"/>
      <c r="Q24" s="10"/>
    </row>
    <row r="25" spans="1:17" ht="15.75" thickBot="1" x14ac:dyDescent="0.3">
      <c r="A25" s="5"/>
      <c r="B25" s="30">
        <v>0</v>
      </c>
      <c r="C25" s="5"/>
      <c r="D25" s="5"/>
      <c r="E25" s="30"/>
      <c r="F25" s="5"/>
      <c r="G25" s="16"/>
      <c r="H25" s="5"/>
      <c r="I25" s="5"/>
      <c r="J25" s="5"/>
      <c r="K25" s="5"/>
      <c r="L25" s="5"/>
      <c r="M25" s="5"/>
      <c r="N25" s="5"/>
      <c r="O25" s="5"/>
      <c r="P25" s="16"/>
      <c r="Q25" s="10"/>
    </row>
    <row r="26" spans="1:17" ht="20.25" customHeight="1" thickBot="1" x14ac:dyDescent="0.3">
      <c r="A26" s="5"/>
      <c r="B26" s="23" t="s">
        <v>13</v>
      </c>
      <c r="C26" s="27"/>
      <c r="D26" s="27"/>
      <c r="E26" s="24" t="s">
        <v>12</v>
      </c>
      <c r="F26" s="5"/>
      <c r="G26" s="16"/>
      <c r="H26" s="5"/>
      <c r="I26" s="5"/>
      <c r="J26" s="5"/>
      <c r="K26" s="5"/>
      <c r="L26" s="5"/>
      <c r="M26" s="5"/>
      <c r="N26" s="5"/>
      <c r="O26" s="5"/>
      <c r="P26" s="16"/>
      <c r="Q26" s="10"/>
    </row>
    <row r="27" spans="1:17" ht="15.75" thickBot="1" x14ac:dyDescent="0.3">
      <c r="A27" s="5"/>
      <c r="B27" s="5"/>
      <c r="C27" s="5"/>
      <c r="D27" s="5"/>
      <c r="E27" s="5"/>
      <c r="F27" s="5"/>
      <c r="G27" s="17"/>
      <c r="H27" s="5"/>
      <c r="I27" s="5"/>
      <c r="J27" s="48" t="s">
        <v>15</v>
      </c>
      <c r="K27" s="49"/>
      <c r="L27" s="49"/>
      <c r="M27" s="46">
        <v>27.23</v>
      </c>
      <c r="N27" s="5"/>
      <c r="O27" s="5"/>
      <c r="P27" s="17"/>
      <c r="Q27" s="10"/>
    </row>
    <row r="28" spans="1:17" x14ac:dyDescent="0.25">
      <c r="A28" s="5"/>
      <c r="B28" s="12"/>
      <c r="C28" s="7"/>
      <c r="D28" s="7"/>
      <c r="E28" s="5"/>
      <c r="F28" s="5"/>
      <c r="G28" s="13" t="s">
        <v>4</v>
      </c>
      <c r="H28" s="5"/>
      <c r="I28" s="5"/>
      <c r="J28" s="50" t="s">
        <v>14</v>
      </c>
      <c r="K28" s="51"/>
      <c r="L28" s="51"/>
      <c r="M28" s="47">
        <f>M29-M27</f>
        <v>2.3599999999999994</v>
      </c>
      <c r="N28" s="5"/>
      <c r="O28" s="5"/>
      <c r="P28" s="13" t="s">
        <v>5</v>
      </c>
      <c r="Q28" s="5"/>
    </row>
    <row r="29" spans="1:17" x14ac:dyDescent="0.25">
      <c r="A29" s="5"/>
      <c r="B29" s="7"/>
      <c r="C29" s="7"/>
      <c r="D29" s="7"/>
      <c r="E29" s="5"/>
      <c r="F29" s="5"/>
      <c r="G29" s="14"/>
      <c r="H29" s="5"/>
      <c r="I29" s="5"/>
      <c r="J29" s="50" t="s">
        <v>6</v>
      </c>
      <c r="K29" s="51"/>
      <c r="L29" s="51"/>
      <c r="M29" s="47">
        <f>C19+P5</f>
        <v>29.59</v>
      </c>
      <c r="N29" s="5"/>
      <c r="O29" s="5"/>
      <c r="P29" s="14"/>
      <c r="Q29" s="10"/>
    </row>
    <row r="30" spans="1:17" ht="15.75" thickBot="1" x14ac:dyDescent="0.3">
      <c r="A30" s="5"/>
      <c r="B30" s="5"/>
      <c r="C30" s="5"/>
      <c r="D30" s="7"/>
      <c r="E30" s="5"/>
      <c r="F30" s="5"/>
      <c r="G30" s="15" t="s">
        <v>8</v>
      </c>
      <c r="H30" s="5"/>
      <c r="I30" s="5"/>
      <c r="J30" s="50" t="s">
        <v>10</v>
      </c>
      <c r="K30" s="51"/>
      <c r="L30" s="51"/>
      <c r="M30" s="25">
        <f>G5/100</f>
        <v>11.01</v>
      </c>
      <c r="N30" s="5"/>
      <c r="O30" s="5"/>
      <c r="P30" s="15" t="s">
        <v>7</v>
      </c>
      <c r="Q30" s="5"/>
    </row>
    <row r="31" spans="1:17" ht="15.75" thickBot="1" x14ac:dyDescent="0.3">
      <c r="A31" s="5"/>
      <c r="B31" s="5"/>
      <c r="C31" s="5"/>
      <c r="D31" s="5"/>
      <c r="E31" s="5"/>
      <c r="F31" s="5"/>
      <c r="G31" s="5"/>
      <c r="H31" s="5"/>
      <c r="I31" s="5"/>
      <c r="J31" s="52" t="s">
        <v>16</v>
      </c>
      <c r="K31" s="53"/>
      <c r="L31" s="53"/>
      <c r="M31" s="22">
        <f>SUM(E4:E19)</f>
        <v>0.1297402804928251</v>
      </c>
      <c r="N31" s="5"/>
      <c r="O31" s="5"/>
      <c r="P31" s="5"/>
      <c r="Q31" s="5"/>
    </row>
    <row r="32" spans="1:17" x14ac:dyDescent="0.25">
      <c r="A32" s="5"/>
      <c r="B32" s="5"/>
      <c r="C32" s="5"/>
      <c r="D32" s="5"/>
      <c r="E32" s="5"/>
      <c r="F32" s="5"/>
      <c r="G32" s="5"/>
      <c r="H32" s="5"/>
      <c r="I32" s="5"/>
      <c r="J32" s="5"/>
      <c r="K32" s="5"/>
      <c r="L32" s="5"/>
      <c r="M32" s="5"/>
      <c r="N32" s="5"/>
      <c r="O32" s="5"/>
      <c r="P32" s="5"/>
      <c r="Q32" s="5"/>
    </row>
    <row r="33" spans="1:52" x14ac:dyDescent="0.25">
      <c r="A33" s="5"/>
      <c r="B33" s="5"/>
      <c r="C33" s="5"/>
      <c r="D33" s="5"/>
      <c r="E33" s="5"/>
      <c r="F33" s="5"/>
      <c r="G33" s="5"/>
      <c r="H33" s="5"/>
      <c r="I33" s="5"/>
      <c r="J33" s="5"/>
      <c r="K33" s="5"/>
      <c r="L33" s="5"/>
      <c r="M33" s="5"/>
      <c r="N33" s="5"/>
      <c r="O33" s="5"/>
      <c r="P33" s="5"/>
      <c r="Q33" s="5"/>
    </row>
    <row r="34" spans="1:52" x14ac:dyDescent="0.25">
      <c r="A34" s="5"/>
      <c r="B34" s="5"/>
      <c r="C34" s="5"/>
      <c r="D34" s="5"/>
      <c r="E34" s="5"/>
      <c r="F34" s="5"/>
      <c r="G34" s="5"/>
      <c r="H34" s="5"/>
      <c r="I34" s="5"/>
      <c r="J34" s="5"/>
      <c r="K34" s="5"/>
      <c r="L34" s="5"/>
      <c r="M34" s="5"/>
      <c r="N34" s="5"/>
      <c r="O34" s="5"/>
      <c r="P34" s="5"/>
      <c r="Q34" s="5"/>
    </row>
    <row r="35" spans="1:52" x14ac:dyDescent="0.25">
      <c r="A35" s="6"/>
      <c r="B35" s="5"/>
      <c r="C35" s="5"/>
      <c r="D35" s="5"/>
      <c r="E35" s="5"/>
      <c r="F35" s="5"/>
      <c r="G35" s="5"/>
      <c r="H35" s="5"/>
      <c r="I35" s="5"/>
      <c r="J35" s="7"/>
      <c r="K35" s="7"/>
      <c r="L35" s="7"/>
      <c r="M35" s="7"/>
      <c r="N35" s="7"/>
      <c r="O35" s="7"/>
      <c r="P35" s="7"/>
      <c r="Q35" s="7"/>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row>
    <row r="36" spans="1:52" x14ac:dyDescent="0.25">
      <c r="A36" s="6"/>
      <c r="B36" s="5"/>
      <c r="C36" s="5"/>
      <c r="D36" s="5"/>
      <c r="E36" s="5"/>
      <c r="F36" s="5"/>
      <c r="G36" s="5"/>
      <c r="H36" s="5"/>
      <c r="I36" s="5"/>
      <c r="J36" s="7"/>
      <c r="K36" s="7"/>
      <c r="L36" s="7"/>
      <c r="M36" s="7"/>
      <c r="N36" s="7"/>
      <c r="O36" s="7"/>
      <c r="P36" s="7"/>
      <c r="Q36" s="7"/>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row>
    <row r="37" spans="1:52" x14ac:dyDescent="0.25">
      <c r="A37" s="6"/>
      <c r="B37" s="5"/>
      <c r="C37" s="5"/>
      <c r="D37" s="5"/>
      <c r="E37" s="5"/>
      <c r="F37" s="5"/>
      <c r="G37" s="5"/>
      <c r="H37" s="5"/>
      <c r="I37" s="5"/>
      <c r="J37" s="7"/>
      <c r="K37" s="7"/>
      <c r="L37" s="7"/>
      <c r="M37" s="7"/>
      <c r="N37" s="7"/>
      <c r="O37" s="7"/>
      <c r="P37" s="7"/>
      <c r="Q37" s="7"/>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row>
    <row r="38" spans="1:52" x14ac:dyDescent="0.25">
      <c r="A38" s="6"/>
      <c r="B38" s="5"/>
      <c r="C38" s="5"/>
      <c r="D38" s="5"/>
      <c r="E38" s="5"/>
      <c r="F38" s="5"/>
      <c r="G38" s="5"/>
      <c r="H38" s="5"/>
      <c r="I38" s="5"/>
      <c r="J38" s="7"/>
      <c r="K38" s="7"/>
      <c r="L38" s="7"/>
      <c r="M38" s="7"/>
      <c r="N38" s="7"/>
      <c r="O38" s="7"/>
      <c r="P38" s="7"/>
      <c r="Q38" s="7"/>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row>
    <row r="39" spans="1:52" x14ac:dyDescent="0.25">
      <c r="A39" s="6"/>
      <c r="B39" s="6"/>
      <c r="C39" s="8"/>
      <c r="D39" s="8"/>
      <c r="E39" s="7"/>
      <c r="F39" s="7"/>
      <c r="G39" s="7"/>
      <c r="H39" s="7"/>
      <c r="I39" s="7"/>
      <c r="J39" s="7"/>
      <c r="K39" s="7"/>
      <c r="L39" s="7"/>
      <c r="M39" s="7"/>
      <c r="N39" s="7"/>
      <c r="O39" s="7"/>
      <c r="P39" s="7"/>
      <c r="Q39" s="7"/>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row>
    <row r="40" spans="1:52" x14ac:dyDescent="0.25">
      <c r="A40" s="6"/>
      <c r="B40" s="6"/>
      <c r="C40" s="8"/>
      <c r="D40" s="8"/>
      <c r="E40" s="7"/>
      <c r="F40" s="7"/>
      <c r="G40" s="7"/>
      <c r="H40" s="7"/>
      <c r="I40" s="7"/>
      <c r="J40" s="7"/>
      <c r="K40" s="7"/>
      <c r="L40" s="7"/>
      <c r="M40" s="7"/>
      <c r="N40" s="7"/>
      <c r="O40" s="7"/>
      <c r="P40" s="7"/>
      <c r="Q40" s="7"/>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row>
    <row r="41" spans="1:52" x14ac:dyDescent="0.25">
      <c r="A41" s="6"/>
      <c r="B41" s="6"/>
      <c r="C41" s="8"/>
      <c r="D41" s="8"/>
      <c r="E41" s="7"/>
      <c r="F41" s="7"/>
      <c r="G41" s="7"/>
      <c r="H41" s="7"/>
      <c r="I41" s="7"/>
      <c r="J41" s="7"/>
      <c r="K41" s="7"/>
      <c r="L41" s="7"/>
      <c r="M41" s="7"/>
      <c r="N41" s="7"/>
      <c r="O41" s="7"/>
      <c r="P41" s="7"/>
      <c r="Q41" s="7"/>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row>
    <row r="42" spans="1:52" x14ac:dyDescent="0.25">
      <c r="A42" s="6"/>
      <c r="B42" s="6"/>
      <c r="C42" s="8"/>
      <c r="D42" s="8"/>
      <c r="E42" s="7"/>
      <c r="F42" s="7"/>
      <c r="G42" s="7"/>
      <c r="H42" s="7"/>
      <c r="I42" s="7"/>
      <c r="J42" s="7"/>
      <c r="K42" s="7"/>
      <c r="L42" s="7"/>
      <c r="M42" s="7"/>
      <c r="N42" s="7"/>
      <c r="O42" s="7"/>
      <c r="P42" s="7"/>
      <c r="Q42" s="7"/>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row>
    <row r="43" spans="1:52" x14ac:dyDescent="0.25">
      <c r="A43" s="6"/>
      <c r="B43" s="6"/>
      <c r="C43" s="8"/>
      <c r="D43" s="8"/>
      <c r="E43" s="7"/>
      <c r="F43" s="7"/>
      <c r="G43" s="7"/>
      <c r="H43" s="9"/>
      <c r="I43" s="7"/>
      <c r="J43" s="7"/>
      <c r="K43" s="7"/>
      <c r="L43" s="7"/>
      <c r="M43" s="7"/>
      <c r="N43" s="7"/>
      <c r="O43" s="7"/>
      <c r="P43" s="7"/>
      <c r="Q43" s="7"/>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row>
    <row r="44" spans="1:52" x14ac:dyDescent="0.25">
      <c r="A44" s="6"/>
      <c r="B44" s="6"/>
      <c r="C44" s="8"/>
      <c r="D44" s="8"/>
      <c r="E44" s="7"/>
      <c r="F44" s="7"/>
      <c r="G44" s="7"/>
      <c r="H44" s="7"/>
      <c r="I44" s="7"/>
      <c r="J44" s="7"/>
      <c r="K44" s="7"/>
      <c r="L44" s="7"/>
      <c r="M44" s="7"/>
      <c r="N44" s="7"/>
      <c r="O44" s="7"/>
      <c r="P44" s="7"/>
      <c r="Q44" s="7"/>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row>
    <row r="45" spans="1:52" x14ac:dyDescent="0.25">
      <c r="A45" s="6"/>
      <c r="B45" s="6"/>
      <c r="C45" s="8"/>
      <c r="D45" s="8"/>
      <c r="E45" s="7"/>
      <c r="F45" s="7"/>
      <c r="G45" s="7"/>
      <c r="H45" s="7"/>
      <c r="I45" s="7"/>
      <c r="J45" s="7"/>
      <c r="K45" s="7"/>
      <c r="L45" s="7"/>
      <c r="M45" s="7"/>
      <c r="N45" s="7"/>
      <c r="O45" s="7"/>
      <c r="P45" s="7"/>
      <c r="Q45" s="7"/>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row>
    <row r="46" spans="1:52" x14ac:dyDescent="0.25">
      <c r="A46" s="7"/>
      <c r="B46" s="7"/>
      <c r="C46" s="7"/>
      <c r="D46" s="7"/>
      <c r="E46" s="7"/>
      <c r="F46" s="7"/>
      <c r="G46" s="7"/>
      <c r="H46" s="7"/>
      <c r="I46" s="7"/>
      <c r="J46" s="7"/>
      <c r="K46" s="7"/>
      <c r="L46" s="7"/>
      <c r="M46" s="7"/>
      <c r="N46" s="7"/>
      <c r="O46" s="7"/>
      <c r="P46" s="7"/>
      <c r="Q46" s="7"/>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row>
    <row r="47" spans="1:52" x14ac:dyDescent="0.25">
      <c r="A47" s="1"/>
      <c r="B47" s="1"/>
      <c r="C47" s="2"/>
      <c r="D47" s="2"/>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row>
    <row r="48" spans="1:52" x14ac:dyDescent="0.25">
      <c r="A48" s="1"/>
      <c r="B48" s="1"/>
      <c r="C48" s="2"/>
      <c r="D48" s="2"/>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row>
    <row r="49" spans="1:52" x14ac:dyDescent="0.25">
      <c r="A49" s="1"/>
      <c r="B49" s="1"/>
      <c r="C49" s="2"/>
      <c r="D49" s="2"/>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row>
    <row r="50" spans="1:52" x14ac:dyDescent="0.25">
      <c r="A50" s="1"/>
      <c r="B50" s="1"/>
      <c r="C50" s="2"/>
      <c r="D50" s="2"/>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row>
    <row r="51" spans="1:52" x14ac:dyDescent="0.25">
      <c r="A51" s="1"/>
      <c r="B51" s="1"/>
      <c r="C51" s="2"/>
      <c r="D51" s="2"/>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row>
    <row r="52" spans="1:52" x14ac:dyDescent="0.25">
      <c r="A52" s="1"/>
      <c r="B52" s="1"/>
      <c r="C52" s="2"/>
      <c r="D52" s="2"/>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row>
    <row r="53" spans="1:52" x14ac:dyDescent="0.25">
      <c r="A53" s="1"/>
      <c r="B53" s="1"/>
      <c r="C53" s="2"/>
      <c r="D53" s="2"/>
      <c r="E53" s="3"/>
      <c r="F53" s="3"/>
      <c r="G53" s="3"/>
      <c r="H53" s="4"/>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row>
    <row r="54" spans="1:52" x14ac:dyDescent="0.25">
      <c r="A54" s="1"/>
      <c r="B54" s="1"/>
      <c r="C54" s="2"/>
      <c r="D54" s="2"/>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row>
    <row r="55" spans="1:52" x14ac:dyDescent="0.25">
      <c r="A55" s="1"/>
      <c r="B55" s="1"/>
      <c r="C55" s="2"/>
      <c r="D55" s="2"/>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row>
    <row r="56" spans="1:52" x14ac:dyDescent="0.25">
      <c r="A56" s="1"/>
      <c r="B56" s="1"/>
      <c r="C56" s="2"/>
      <c r="D56" s="2"/>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row>
    <row r="57" spans="1:52" x14ac:dyDescent="0.25">
      <c r="A57" s="1"/>
      <c r="B57" s="1"/>
      <c r="C57" s="2"/>
      <c r="D57" s="2"/>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row>
    <row r="58" spans="1:52" x14ac:dyDescent="0.25">
      <c r="A58" s="1"/>
      <c r="B58" s="1"/>
      <c r="C58" s="1"/>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row>
    <row r="59" spans="1:52" x14ac:dyDescent="0.25">
      <c r="A59" s="1"/>
      <c r="B59" s="1"/>
      <c r="C59" s="1"/>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row>
    <row r="60" spans="1:52" x14ac:dyDescent="0.25">
      <c r="A60" s="1"/>
      <c r="B60" s="1"/>
      <c r="C60" s="2"/>
      <c r="D60" s="2"/>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row>
    <row r="61" spans="1:52" x14ac:dyDescent="0.25">
      <c r="A61" s="1"/>
      <c r="B61" s="1"/>
      <c r="C61" s="2"/>
      <c r="D61" s="2"/>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row>
    <row r="62" spans="1:52" x14ac:dyDescent="0.25">
      <c r="A62" s="1"/>
      <c r="B62" s="1"/>
      <c r="C62" s="2"/>
      <c r="D62" s="2"/>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row>
    <row r="63" spans="1:52" x14ac:dyDescent="0.25">
      <c r="A63" s="1"/>
      <c r="B63" s="1"/>
      <c r="C63" s="2"/>
      <c r="D63" s="2"/>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row>
    <row r="64" spans="1:52" x14ac:dyDescent="0.25">
      <c r="A64" s="1"/>
      <c r="B64" s="1"/>
      <c r="C64" s="2"/>
      <c r="D64" s="2"/>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row>
    <row r="65" spans="1:52" x14ac:dyDescent="0.25">
      <c r="A65" s="1"/>
      <c r="B65" s="1"/>
      <c r="C65" s="2"/>
      <c r="D65" s="2"/>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row>
    <row r="66" spans="1:52" x14ac:dyDescent="0.25">
      <c r="A66" s="1"/>
      <c r="B66" s="1"/>
      <c r="C66" s="2"/>
      <c r="D66" s="2"/>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row>
    <row r="67" spans="1:52" x14ac:dyDescent="0.25">
      <c r="A67" s="1"/>
      <c r="B67" s="1"/>
      <c r="C67" s="2"/>
      <c r="D67" s="2"/>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row>
    <row r="68" spans="1:52" x14ac:dyDescent="0.25">
      <c r="A68" s="1"/>
      <c r="B68" s="1"/>
      <c r="C68" s="2"/>
      <c r="D68" s="2"/>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row>
    <row r="69" spans="1:52" x14ac:dyDescent="0.25">
      <c r="A69" s="1"/>
      <c r="B69" s="1"/>
      <c r="C69" s="2"/>
      <c r="D69" s="2"/>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row>
    <row r="70" spans="1:52" x14ac:dyDescent="0.25">
      <c r="A70" s="1"/>
      <c r="B70" s="1"/>
      <c r="C70" s="2"/>
      <c r="D70" s="2"/>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row>
    <row r="71" spans="1:52" x14ac:dyDescent="0.25">
      <c r="A71" s="1"/>
      <c r="B71" s="1"/>
      <c r="C71" s="2"/>
      <c r="D71" s="2"/>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row>
    <row r="72" spans="1:52" x14ac:dyDescent="0.25">
      <c r="A72" s="1"/>
      <c r="B72" s="1"/>
      <c r="C72" s="2"/>
      <c r="D72" s="2"/>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row>
    <row r="73" spans="1:52" x14ac:dyDescent="0.25">
      <c r="A73" s="1"/>
      <c r="B73" s="1"/>
      <c r="C73" s="2"/>
      <c r="D73" s="2"/>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row>
    <row r="74" spans="1:52" x14ac:dyDescent="0.25">
      <c r="A74" s="1"/>
      <c r="B74" s="1"/>
      <c r="C74" s="2"/>
      <c r="D74" s="2"/>
      <c r="E74" s="3"/>
      <c r="F74" s="3"/>
      <c r="G74" s="3"/>
      <c r="H74" s="4"/>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row>
    <row r="75" spans="1:52" x14ac:dyDescent="0.25">
      <c r="A75" s="1"/>
      <c r="B75" s="1"/>
      <c r="C75" s="2"/>
      <c r="D75" s="2"/>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row>
    <row r="76" spans="1:52" x14ac:dyDescent="0.25">
      <c r="A76" s="1"/>
      <c r="B76" s="1"/>
      <c r="C76" s="2"/>
      <c r="D76" s="2"/>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row>
    <row r="77" spans="1:52" x14ac:dyDescent="0.25">
      <c r="A77" s="1"/>
      <c r="B77" s="1"/>
      <c r="C77" s="2"/>
      <c r="D77" s="2"/>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row>
    <row r="78" spans="1:52" x14ac:dyDescent="0.25">
      <c r="A78" s="1"/>
      <c r="B78" s="1"/>
      <c r="C78" s="2"/>
      <c r="D78" s="2"/>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row>
    <row r="79" spans="1:52" x14ac:dyDescent="0.25">
      <c r="A79" s="1"/>
      <c r="B79" s="1"/>
      <c r="C79" s="2"/>
      <c r="D79" s="2"/>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row>
    <row r="80" spans="1:52" x14ac:dyDescent="0.25">
      <c r="A80" s="1"/>
      <c r="B80" s="1"/>
      <c r="C80" s="2"/>
      <c r="D80" s="2"/>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row>
    <row r="81" spans="1:52" x14ac:dyDescent="0.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row>
  </sheetData>
  <mergeCells count="7">
    <mergeCell ref="J30:L30"/>
    <mergeCell ref="J31:L31"/>
    <mergeCell ref="I2:N2"/>
    <mergeCell ref="B22:E22"/>
    <mergeCell ref="J27:L27"/>
    <mergeCell ref="J28:L28"/>
    <mergeCell ref="J29:L29"/>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Scroll Bar 1">
              <controlPr defaultSize="0" autoPict="0">
                <anchor moveWithCells="1">
                  <from>
                    <xdr:col>6</xdr:col>
                    <xdr:colOff>219075</xdr:colOff>
                    <xdr:row>2</xdr:row>
                    <xdr:rowOff>19050</xdr:rowOff>
                  </from>
                  <to>
                    <xdr:col>6</xdr:col>
                    <xdr:colOff>857250</xdr:colOff>
                    <xdr:row>24</xdr:row>
                    <xdr:rowOff>0</xdr:rowOff>
                  </to>
                </anchor>
              </controlPr>
            </control>
          </mc:Choice>
        </mc:AlternateContent>
        <mc:AlternateContent xmlns:mc="http://schemas.openxmlformats.org/markup-compatibility/2006">
          <mc:Choice Requires="x14">
            <control shapeId="1026" r:id="rId5" name="Scroll Bar 2">
              <controlPr defaultSize="0" autoPict="0">
                <anchor moveWithCells="1">
                  <from>
                    <xdr:col>15</xdr:col>
                    <xdr:colOff>219075</xdr:colOff>
                    <xdr:row>2</xdr:row>
                    <xdr:rowOff>19050</xdr:rowOff>
                  </from>
                  <to>
                    <xdr:col>15</xdr:col>
                    <xdr:colOff>857250</xdr:colOff>
                    <xdr:row>23</xdr:row>
                    <xdr:rowOff>257175</xdr:rowOff>
                  </to>
                </anchor>
              </controlPr>
            </control>
          </mc:Choice>
        </mc:AlternateContent>
        <mc:AlternateContent xmlns:mc="http://schemas.openxmlformats.org/markup-compatibility/2006">
          <mc:Choice Requires="x14">
            <control shapeId="1027" r:id="rId6" name="Spinner 3">
              <controlPr defaultSize="0" autoPict="0">
                <anchor moveWithCells="1" sizeWithCells="1">
                  <from>
                    <xdr:col>1</xdr:col>
                    <xdr:colOff>76200</xdr:colOff>
                    <xdr:row>22</xdr:row>
                    <xdr:rowOff>47625</xdr:rowOff>
                  </from>
                  <to>
                    <xdr:col>1</xdr:col>
                    <xdr:colOff>647700</xdr:colOff>
                    <xdr:row>24</xdr:row>
                    <xdr:rowOff>142875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modélisation</vt:lpstr>
    </vt:vector>
  </TitlesOfParts>
  <Company>Grizli777</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dc:creator>
  <cp:lastModifiedBy>dann</cp:lastModifiedBy>
  <dcterms:created xsi:type="dcterms:W3CDTF">2014-08-04T15:39:50Z</dcterms:created>
  <dcterms:modified xsi:type="dcterms:W3CDTF">2014-08-09T08:13:08Z</dcterms:modified>
</cp:coreProperties>
</file>