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r\Documents\Excel\"/>
    </mc:Choice>
  </mc:AlternateContent>
  <bookViews>
    <workbookView xWindow="0" yWindow="0" windowWidth="2040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47" i="1" l="1"/>
  <c r="AO47" i="1"/>
  <c r="AQ47" i="1" s="1"/>
  <c r="AM47" i="1"/>
  <c r="BB46" i="1"/>
  <c r="AU46" i="1"/>
  <c r="AT47" i="1" s="1"/>
  <c r="AS46" i="1"/>
  <c r="BC46" i="1" s="1"/>
  <c r="AP46" i="1"/>
  <c r="AO46" i="1"/>
  <c r="AQ46" i="1" s="1"/>
  <c r="AM46" i="1"/>
  <c r="BC45" i="1"/>
  <c r="AU45" i="1"/>
  <c r="AS47" i="1" s="1"/>
  <c r="BC47" i="1" s="1"/>
  <c r="AT45" i="1"/>
  <c r="AP45" i="1"/>
  <c r="AO45" i="1"/>
  <c r="AQ45" i="1" s="1"/>
  <c r="AM45" i="1"/>
  <c r="BB44" i="1"/>
  <c r="AU44" i="1"/>
  <c r="AR47" i="1" s="1"/>
  <c r="AT44" i="1"/>
  <c r="AR46" i="1" s="1"/>
  <c r="AS44" i="1"/>
  <c r="AQ44" i="1"/>
  <c r="AP44" i="1"/>
  <c r="AO44" i="1"/>
  <c r="AN44" i="1"/>
  <c r="AM44" i="1"/>
  <c r="I44" i="1"/>
  <c r="N43" i="1"/>
  <c r="AP39" i="1"/>
  <c r="AO39" i="1"/>
  <c r="AQ39" i="1" s="1"/>
  <c r="AM39" i="1"/>
  <c r="BC38" i="1"/>
  <c r="AU38" i="1"/>
  <c r="AT39" i="1" s="1"/>
  <c r="AS38" i="1"/>
  <c r="AT37" i="1" s="1"/>
  <c r="AR38" i="1"/>
  <c r="AP38" i="1"/>
  <c r="AO38" i="1"/>
  <c r="AM38" i="1"/>
  <c r="AU37" i="1"/>
  <c r="AS39" i="1" s="1"/>
  <c r="BC39" i="1" s="1"/>
  <c r="AR37" i="1"/>
  <c r="AN37" i="1" s="1"/>
  <c r="AP37" i="1"/>
  <c r="AQ37" i="1" s="1"/>
  <c r="AO37" i="1"/>
  <c r="AM37" i="1"/>
  <c r="BB36" i="1"/>
  <c r="BA36" i="1"/>
  <c r="AU36" i="1"/>
  <c r="AT36" i="1"/>
  <c r="AS36" i="1"/>
  <c r="AZ36" i="1" s="1"/>
  <c r="AQ36" i="1"/>
  <c r="AP36" i="1"/>
  <c r="AO36" i="1"/>
  <c r="AM36" i="1"/>
  <c r="I36" i="1"/>
  <c r="N35" i="1"/>
  <c r="AT31" i="1"/>
  <c r="AR31" i="1"/>
  <c r="AN31" i="1" s="1"/>
  <c r="AP31" i="1"/>
  <c r="AQ31" i="1" s="1"/>
  <c r="AO31" i="1"/>
  <c r="AM31" i="1"/>
  <c r="AU30" i="1"/>
  <c r="AS30" i="1"/>
  <c r="AT29" i="1" s="1"/>
  <c r="BC29" i="1" s="1"/>
  <c r="AR30" i="1"/>
  <c r="AP30" i="1"/>
  <c r="AO30" i="1"/>
  <c r="AQ30" i="1" s="1"/>
  <c r="AX31" i="1" s="1"/>
  <c r="AN30" i="1"/>
  <c r="BG30" i="1" s="1"/>
  <c r="BF31" i="1" s="1"/>
  <c r="AM30" i="1"/>
  <c r="AU29" i="1"/>
  <c r="AS31" i="1" s="1"/>
  <c r="BC31" i="1" s="1"/>
  <c r="AP29" i="1"/>
  <c r="AO29" i="1"/>
  <c r="AQ29" i="1" s="1"/>
  <c r="AM29" i="1"/>
  <c r="BB28" i="1"/>
  <c r="AU28" i="1"/>
  <c r="AT28" i="1"/>
  <c r="AS28" i="1"/>
  <c r="AP28" i="1"/>
  <c r="AO28" i="1"/>
  <c r="AM28" i="1"/>
  <c r="I28" i="1"/>
  <c r="N27" i="1"/>
  <c r="AR23" i="1"/>
  <c r="BB23" i="1" s="1"/>
  <c r="AP23" i="1"/>
  <c r="AO23" i="1"/>
  <c r="AM23" i="1"/>
  <c r="BB22" i="1"/>
  <c r="AZ22" i="1"/>
  <c r="AU22" i="1"/>
  <c r="AT23" i="1" s="1"/>
  <c r="AS22" i="1"/>
  <c r="BC22" i="1" s="1"/>
  <c r="AP22" i="1"/>
  <c r="AO22" i="1"/>
  <c r="AM22" i="1"/>
  <c r="AU21" i="1"/>
  <c r="AS23" i="1" s="1"/>
  <c r="BC23" i="1" s="1"/>
  <c r="AT21" i="1"/>
  <c r="AP21" i="1"/>
  <c r="AQ21" i="1" s="1"/>
  <c r="AO21" i="1"/>
  <c r="AM21" i="1"/>
  <c r="AU20" i="1"/>
  <c r="BB20" i="1" s="1"/>
  <c r="AT20" i="1"/>
  <c r="AR22" i="1" s="1"/>
  <c r="AS20" i="1"/>
  <c r="AR21" i="1" s="1"/>
  <c r="AP20" i="1"/>
  <c r="AQ20" i="1" s="1"/>
  <c r="AO20" i="1"/>
  <c r="AN20" i="1"/>
  <c r="AM20" i="1"/>
  <c r="I20" i="1"/>
  <c r="N19" i="1"/>
  <c r="BC15" i="1"/>
  <c r="AT15" i="1"/>
  <c r="AP15" i="1"/>
  <c r="AQ15" i="1" s="1"/>
  <c r="AO15" i="1"/>
  <c r="AM15" i="1"/>
  <c r="AU14" i="1"/>
  <c r="AS14" i="1"/>
  <c r="AP14" i="1"/>
  <c r="AO14" i="1"/>
  <c r="AQ14" i="1" s="1"/>
  <c r="AM14" i="1"/>
  <c r="AU13" i="1"/>
  <c r="AS15" i="1" s="1"/>
  <c r="AQ13" i="1"/>
  <c r="AP13" i="1"/>
  <c r="AO13" i="1"/>
  <c r="AM13" i="1"/>
  <c r="AU12" i="1"/>
  <c r="AR15" i="1" s="1"/>
  <c r="AT12" i="1"/>
  <c r="AS12" i="1"/>
  <c r="AR13" i="1" s="1"/>
  <c r="AP12" i="1"/>
  <c r="AO12" i="1"/>
  <c r="AQ12" i="1" s="1"/>
  <c r="AM12" i="1"/>
  <c r="I12" i="1"/>
  <c r="N11" i="1"/>
  <c r="AT7" i="1"/>
  <c r="BB7" i="1" s="1"/>
  <c r="AP7" i="1"/>
  <c r="AO7" i="1"/>
  <c r="AQ7" i="1" s="1"/>
  <c r="AM7" i="1"/>
  <c r="BC6" i="1"/>
  <c r="AU6" i="1"/>
  <c r="AS6" i="1"/>
  <c r="AR6" i="1"/>
  <c r="BB6" i="1" s="1"/>
  <c r="AQ6" i="1"/>
  <c r="AP6" i="1"/>
  <c r="AO6" i="1"/>
  <c r="AN6" i="1"/>
  <c r="AM6" i="1"/>
  <c r="AU5" i="1"/>
  <c r="AS7" i="1" s="1"/>
  <c r="BC7" i="1" s="1"/>
  <c r="AT5" i="1"/>
  <c r="AP5" i="1"/>
  <c r="AO5" i="1"/>
  <c r="AQ5" i="1" s="1"/>
  <c r="AM5" i="1"/>
  <c r="AU4" i="1"/>
  <c r="AR7" i="1" s="1"/>
  <c r="AT4" i="1"/>
  <c r="BB4" i="1" s="1"/>
  <c r="AS4" i="1"/>
  <c r="BA4" i="1" s="1"/>
  <c r="AP4" i="1"/>
  <c r="AO4" i="1"/>
  <c r="AM4" i="1"/>
  <c r="I4" i="1"/>
  <c r="N3" i="1"/>
  <c r="BW2" i="1"/>
  <c r="AX12" i="1" l="1"/>
  <c r="AV13" i="1"/>
  <c r="AW12" i="1"/>
  <c r="AV14" i="1"/>
  <c r="BB15" i="1"/>
  <c r="BA15" i="1"/>
  <c r="AN15" i="1"/>
  <c r="AX13" i="1"/>
  <c r="AW14" i="1"/>
  <c r="AW15" i="1"/>
  <c r="AX15" i="1"/>
  <c r="AY14" i="1"/>
  <c r="AY20" i="1"/>
  <c r="AW20" i="1"/>
  <c r="AV21" i="1"/>
  <c r="AW7" i="1"/>
  <c r="AY5" i="1"/>
  <c r="AW6" i="1"/>
  <c r="AX5" i="1"/>
  <c r="BC5" i="1"/>
  <c r="AY6" i="1"/>
  <c r="AX7" i="1"/>
  <c r="AY12" i="1"/>
  <c r="AV15" i="1"/>
  <c r="AZ21" i="1"/>
  <c r="AN21" i="1"/>
  <c r="BA21" i="1"/>
  <c r="BA13" i="1"/>
  <c r="AZ13" i="1"/>
  <c r="AY13" i="1"/>
  <c r="BC14" i="1"/>
  <c r="AT13" i="1"/>
  <c r="BC13" i="1" s="1"/>
  <c r="BE20" i="1"/>
  <c r="BC30" i="1"/>
  <c r="BB31" i="1"/>
  <c r="AY36" i="1"/>
  <c r="AV37" i="1"/>
  <c r="AW36" i="1"/>
  <c r="AV39" i="1"/>
  <c r="AV47" i="1"/>
  <c r="AY44" i="1"/>
  <c r="AV45" i="1"/>
  <c r="AX44" i="1"/>
  <c r="AW44" i="1"/>
  <c r="AW46" i="1"/>
  <c r="AW47" i="1"/>
  <c r="AX45" i="1"/>
  <c r="AY45" i="1"/>
  <c r="BB12" i="1"/>
  <c r="AN12" i="1"/>
  <c r="AZ12" i="1"/>
  <c r="AZ20" i="1"/>
  <c r="BC21" i="1"/>
  <c r="BA23" i="1"/>
  <c r="AR29" i="1"/>
  <c r="BA28" i="1"/>
  <c r="AZ28" i="1"/>
  <c r="AN28" i="1"/>
  <c r="AX29" i="1"/>
  <c r="AW31" i="1"/>
  <c r="AY29" i="1"/>
  <c r="BB38" i="1"/>
  <c r="AZ38" i="1"/>
  <c r="AN38" i="1"/>
  <c r="AN4" i="1"/>
  <c r="AZ4" i="1"/>
  <c r="AR5" i="1"/>
  <c r="AZ6" i="1"/>
  <c r="BA12" i="1"/>
  <c r="BA20" i="1"/>
  <c r="BH20" i="1"/>
  <c r="AN23" i="1"/>
  <c r="BG20" i="1" s="1"/>
  <c r="BD23" i="1" s="1"/>
  <c r="AW30" i="1"/>
  <c r="AZ37" i="1"/>
  <c r="AQ4" i="1"/>
  <c r="AN7" i="1"/>
  <c r="BG6" i="1" s="1"/>
  <c r="BF7" i="1" s="1"/>
  <c r="BA7" i="1"/>
  <c r="AR14" i="1"/>
  <c r="AQ22" i="1"/>
  <c r="AQ28" i="1"/>
  <c r="AZ30" i="1"/>
  <c r="BB30" i="1"/>
  <c r="AY30" i="1"/>
  <c r="BA31" i="1"/>
  <c r="AN36" i="1"/>
  <c r="AR39" i="1"/>
  <c r="AY37" i="1"/>
  <c r="AW39" i="1"/>
  <c r="BA37" i="1"/>
  <c r="AX47" i="1"/>
  <c r="AY46" i="1"/>
  <c r="AV46" i="1"/>
  <c r="BC37" i="1"/>
  <c r="BF44" i="1"/>
  <c r="BD46" i="1" s="1"/>
  <c r="AZ44" i="1"/>
  <c r="AR45" i="1"/>
  <c r="BA44" i="1"/>
  <c r="AN22" i="1"/>
  <c r="BG22" i="1" s="1"/>
  <c r="BF23" i="1" s="1"/>
  <c r="AQ23" i="1"/>
  <c r="AY21" i="1" s="1"/>
  <c r="AQ38" i="1"/>
  <c r="AN46" i="1"/>
  <c r="AZ46" i="1"/>
  <c r="BB47" i="1"/>
  <c r="BA47" i="1"/>
  <c r="AN47" i="1"/>
  <c r="BG44" i="1" s="1"/>
  <c r="BD47" i="1" s="1"/>
  <c r="AL23" i="1" l="1"/>
  <c r="AX39" i="1"/>
  <c r="AY38" i="1"/>
  <c r="AW38" i="1"/>
  <c r="AY22" i="1"/>
  <c r="AX23" i="1"/>
  <c r="AV5" i="1"/>
  <c r="AW4" i="1"/>
  <c r="AV7" i="1"/>
  <c r="AY4" i="1"/>
  <c r="AV6" i="1"/>
  <c r="AX4" i="1"/>
  <c r="BI20" i="1"/>
  <c r="BM20" i="1" s="1"/>
  <c r="BU20" i="1" s="1"/>
  <c r="BO20" i="1"/>
  <c r="BW20" i="1" s="1"/>
  <c r="BJ20" i="1"/>
  <c r="BQ20" i="1" s="1"/>
  <c r="BW21" i="1" s="1"/>
  <c r="BR20" i="1"/>
  <c r="BW22" i="1" s="1"/>
  <c r="BL20" i="1"/>
  <c r="BK20" i="1"/>
  <c r="BN20" i="1" s="1"/>
  <c r="BV20" i="1" s="1"/>
  <c r="BA5" i="1"/>
  <c r="AZ5" i="1"/>
  <c r="AN5" i="1"/>
  <c r="AN29" i="1"/>
  <c r="AZ29" i="1"/>
  <c r="BA29" i="1"/>
  <c r="AV38" i="1"/>
  <c r="BD21" i="1"/>
  <c r="AL20" i="1"/>
  <c r="AW22" i="1"/>
  <c r="AX20" i="1"/>
  <c r="AZ45" i="1"/>
  <c r="AN45" i="1"/>
  <c r="BA45" i="1"/>
  <c r="BA39" i="1"/>
  <c r="AN39" i="1"/>
  <c r="BG37" i="1" s="1"/>
  <c r="BE39" i="1" s="1"/>
  <c r="BB39" i="1"/>
  <c r="AZ14" i="1"/>
  <c r="AN14" i="1"/>
  <c r="BG14" i="1" s="1"/>
  <c r="BF15" i="1" s="1"/>
  <c r="BB14" i="1"/>
  <c r="BG28" i="1"/>
  <c r="BD31" i="1" s="1"/>
  <c r="BF28" i="1"/>
  <c r="BD30" i="1" s="1"/>
  <c r="AX36" i="1"/>
  <c r="AX21" i="1"/>
  <c r="BG21" i="1"/>
  <c r="BE23" i="1" s="1"/>
  <c r="BF21" i="1"/>
  <c r="BE22" i="1" s="1"/>
  <c r="AV23" i="1"/>
  <c r="AX37" i="1"/>
  <c r="BE36" i="1"/>
  <c r="BG36" i="1"/>
  <c r="BD39" i="1" s="1"/>
  <c r="BH36" i="1"/>
  <c r="BF36" i="1"/>
  <c r="BD38" i="1" s="1"/>
  <c r="BG4" i="1"/>
  <c r="BD7" i="1" s="1"/>
  <c r="BH4" i="1"/>
  <c r="BF4" i="1"/>
  <c r="BD6" i="1" s="1"/>
  <c r="BG12" i="1"/>
  <c r="BD15" i="1" s="1"/>
  <c r="AW23" i="1"/>
  <c r="AN13" i="1"/>
  <c r="BG46" i="1"/>
  <c r="BF47" i="1" s="1"/>
  <c r="AW28" i="1"/>
  <c r="AV30" i="1"/>
  <c r="AV31" i="1"/>
  <c r="AY28" i="1"/>
  <c r="AV29" i="1"/>
  <c r="AX28" i="1"/>
  <c r="BG38" i="1"/>
  <c r="BF39" i="1" s="1"/>
  <c r="BF37" i="1"/>
  <c r="BE38" i="1" s="1"/>
  <c r="BF20" i="1"/>
  <c r="BD22" i="1" s="1"/>
  <c r="AV22" i="1"/>
  <c r="BI36" i="1" l="1"/>
  <c r="BM36" i="1" s="1"/>
  <c r="BU36" i="1" s="1"/>
  <c r="BR36" i="1"/>
  <c r="BW38" i="1" s="1"/>
  <c r="BL36" i="1"/>
  <c r="BP36" i="1"/>
  <c r="BV37" i="1" s="1"/>
  <c r="BN36" i="1"/>
  <c r="BV36" i="1" s="1"/>
  <c r="BK36" i="1"/>
  <c r="BJ36" i="1"/>
  <c r="BQ36" i="1" s="1"/>
  <c r="BW37" i="1" s="1"/>
  <c r="AL31" i="1"/>
  <c r="BF45" i="1"/>
  <c r="BE46" i="1" s="1"/>
  <c r="AL46" i="1" s="1"/>
  <c r="BG45" i="1"/>
  <c r="BE47" i="1" s="1"/>
  <c r="AL47" i="1" s="1"/>
  <c r="BE44" i="1"/>
  <c r="BH44" i="1"/>
  <c r="AK21" i="1"/>
  <c r="AK20" i="1"/>
  <c r="AK22" i="1"/>
  <c r="BG13" i="1"/>
  <c r="BE15" i="1" s="1"/>
  <c r="BF13" i="1"/>
  <c r="BE14" i="1" s="1"/>
  <c r="BE12" i="1"/>
  <c r="BK4" i="1"/>
  <c r="BR4" i="1" s="1"/>
  <c r="BW6" i="1" s="1"/>
  <c r="BI4" i="1"/>
  <c r="BM4" i="1" s="1"/>
  <c r="BL4" i="1"/>
  <c r="BQ4" i="1" s="1"/>
  <c r="BW5" i="1" s="1"/>
  <c r="BJ4" i="1"/>
  <c r="BO4" i="1" s="1"/>
  <c r="BW4" i="1" s="1"/>
  <c r="AL39" i="1"/>
  <c r="AL30" i="1"/>
  <c r="AL21" i="1"/>
  <c r="AK23" i="1" s="1"/>
  <c r="BG29" i="1"/>
  <c r="BE31" i="1" s="1"/>
  <c r="BF29" i="1"/>
  <c r="BE30" i="1" s="1"/>
  <c r="BH12" i="1"/>
  <c r="BD37" i="1"/>
  <c r="AL37" i="1" s="1"/>
  <c r="AL36" i="1"/>
  <c r="BE28" i="1"/>
  <c r="BG5" i="1"/>
  <c r="BE7" i="1" s="1"/>
  <c r="AL7" i="1" s="1"/>
  <c r="BF5" i="1"/>
  <c r="BE6" i="1" s="1"/>
  <c r="BP20" i="1"/>
  <c r="BV21" i="1" s="1"/>
  <c r="BS20" i="1" a="1"/>
  <c r="BS20" i="1" s="1"/>
  <c r="AL22" i="1"/>
  <c r="BF12" i="1"/>
  <c r="BD14" i="1" s="1"/>
  <c r="AL14" i="1" s="1"/>
  <c r="BE4" i="1"/>
  <c r="AL38" i="1"/>
  <c r="BH28" i="1"/>
  <c r="AL15" i="1"/>
  <c r="AL6" i="1"/>
  <c r="BU2" i="1" l="1"/>
  <c r="BU4" i="1"/>
  <c r="AI23" i="1"/>
  <c r="I23" i="1" s="1"/>
  <c r="M23" i="1" a="1"/>
  <c r="M23" i="1" s="1"/>
  <c r="K23" i="1" a="1"/>
  <c r="K23" i="1" s="1"/>
  <c r="AJ23" i="1"/>
  <c r="L23" i="1" a="1"/>
  <c r="L23" i="1" s="1"/>
  <c r="N23" i="1" a="1"/>
  <c r="N23" i="1" s="1"/>
  <c r="J23" i="1" a="1"/>
  <c r="J23" i="1" s="1"/>
  <c r="BD29" i="1"/>
  <c r="AL29" i="1" s="1"/>
  <c r="AL28" i="1"/>
  <c r="BP12" i="1"/>
  <c r="BV13" i="1" s="1"/>
  <c r="BL12" i="1"/>
  <c r="BJ12" i="1"/>
  <c r="BQ12" i="1" s="1"/>
  <c r="BW13" i="1" s="1"/>
  <c r="BI12" i="1"/>
  <c r="BN12" i="1" s="1"/>
  <c r="BV12" i="1" s="1"/>
  <c r="BR12" i="1"/>
  <c r="BW14" i="1" s="1"/>
  <c r="BM12" i="1"/>
  <c r="BU12" i="1" s="1"/>
  <c r="BK12" i="1"/>
  <c r="AJ22" i="1"/>
  <c r="N22" i="1" a="1"/>
  <c r="N22" i="1" s="1"/>
  <c r="K22" i="1" a="1"/>
  <c r="K22" i="1" s="1"/>
  <c r="M22" i="1" a="1"/>
  <c r="M22" i="1" s="1"/>
  <c r="J22" i="1" a="1"/>
  <c r="J22" i="1" s="1"/>
  <c r="AI22" i="1"/>
  <c r="I22" i="1" s="1"/>
  <c r="L22" i="1" a="1"/>
  <c r="L22" i="1" s="1"/>
  <c r="BN44" i="1"/>
  <c r="BV44" i="1" s="1"/>
  <c r="BJ44" i="1"/>
  <c r="BM44" i="1"/>
  <c r="BU44" i="1" s="1"/>
  <c r="BP44" i="1"/>
  <c r="BV45" i="1" s="1"/>
  <c r="BI44" i="1"/>
  <c r="BK44" i="1"/>
  <c r="BQ44" i="1"/>
  <c r="BW45" i="1" s="1"/>
  <c r="BL44" i="1"/>
  <c r="BD5" i="1"/>
  <c r="AL5" i="1" s="1"/>
  <c r="AL4" i="1"/>
  <c r="AK37" i="1"/>
  <c r="AK36" i="1"/>
  <c r="AK39" i="1"/>
  <c r="AK38" i="1"/>
  <c r="BN4" i="1"/>
  <c r="BV4" i="1" s="1"/>
  <c r="BD13" i="1"/>
  <c r="AL13" i="1" s="1"/>
  <c r="AL12" i="1"/>
  <c r="N20" i="1" a="1"/>
  <c r="N20" i="1" s="1"/>
  <c r="K20" i="1" a="1"/>
  <c r="K20" i="1" s="1"/>
  <c r="M20" i="1" a="1"/>
  <c r="M20" i="1" s="1"/>
  <c r="AJ20" i="1"/>
  <c r="J20" i="1" a="1"/>
  <c r="J20" i="1" s="1"/>
  <c r="L20" i="1" a="1"/>
  <c r="L20" i="1" s="1"/>
  <c r="AL44" i="1"/>
  <c r="BD45" i="1"/>
  <c r="AL45" i="1" s="1"/>
  <c r="BP4" i="1"/>
  <c r="BV5" i="1" s="1"/>
  <c r="N21" i="1" a="1"/>
  <c r="N21" i="1" s="1"/>
  <c r="L21" i="1" a="1"/>
  <c r="L21" i="1" s="1"/>
  <c r="J21" i="1" a="1"/>
  <c r="J21" i="1" s="1"/>
  <c r="AJ21" i="1"/>
  <c r="M21" i="1" a="1"/>
  <c r="M21" i="1" s="1"/>
  <c r="AI21" i="1"/>
  <c r="I21" i="1" s="1"/>
  <c r="K21" i="1" a="1"/>
  <c r="K21" i="1" s="1"/>
  <c r="BO36" i="1"/>
  <c r="BW36" i="1" s="1"/>
  <c r="BK28" i="1"/>
  <c r="BR28" i="1"/>
  <c r="BW30" i="1" s="1"/>
  <c r="BL28" i="1"/>
  <c r="BJ28" i="1"/>
  <c r="BO28" i="1" s="1"/>
  <c r="BW28" i="1" s="1"/>
  <c r="BI28" i="1"/>
  <c r="BN28" i="1"/>
  <c r="BV28" i="1" s="1"/>
  <c r="N37" i="1" l="1" a="1"/>
  <c r="N37" i="1" s="1"/>
  <c r="L37" i="1" a="1"/>
  <c r="L37" i="1" s="1"/>
  <c r="J37" i="1" a="1"/>
  <c r="J37" i="1" s="1"/>
  <c r="AJ37" i="1"/>
  <c r="AI37" i="1"/>
  <c r="I37" i="1" s="1"/>
  <c r="M37" i="1" a="1"/>
  <c r="M37" i="1" s="1"/>
  <c r="K37" i="1" a="1"/>
  <c r="K37" i="1" s="1"/>
  <c r="BQ28" i="1"/>
  <c r="BW29" i="1" s="1"/>
  <c r="BS36" i="1" a="1"/>
  <c r="BS36" i="1" s="1"/>
  <c r="AI38" i="1"/>
  <c r="I38" i="1" s="1"/>
  <c r="M38" i="1" a="1"/>
  <c r="M38" i="1" s="1"/>
  <c r="K38" i="1" a="1"/>
  <c r="K38" i="1" s="1"/>
  <c r="AJ38" i="1"/>
  <c r="J38" i="1" a="1"/>
  <c r="J38" i="1" s="1"/>
  <c r="N38" i="1" a="1"/>
  <c r="N38" i="1" s="1"/>
  <c r="L38" i="1" a="1"/>
  <c r="L38" i="1" s="1"/>
  <c r="AK6" i="1"/>
  <c r="AK4" i="1"/>
  <c r="AK7" i="1"/>
  <c r="AK5" i="1"/>
  <c r="BR44" i="1"/>
  <c r="BW46" i="1" s="1"/>
  <c r="BS4" i="1" a="1"/>
  <c r="BS4" i="1" s="1"/>
  <c r="AK31" i="1"/>
  <c r="AK30" i="1"/>
  <c r="AK29" i="1"/>
  <c r="AK28" i="1"/>
  <c r="AK15" i="1"/>
  <c r="AK13" i="1"/>
  <c r="AK12" i="1"/>
  <c r="AK14" i="1"/>
  <c r="N39" i="1" a="1"/>
  <c r="N39" i="1" s="1"/>
  <c r="AI39" i="1"/>
  <c r="I39" i="1" s="1"/>
  <c r="K39" i="1" a="1"/>
  <c r="K39" i="1" s="1"/>
  <c r="J39" i="1" a="1"/>
  <c r="J39" i="1" s="1"/>
  <c r="AJ39" i="1"/>
  <c r="M39" i="1" a="1"/>
  <c r="M39" i="1" s="1"/>
  <c r="L39" i="1" a="1"/>
  <c r="L39" i="1" s="1"/>
  <c r="BO44" i="1"/>
  <c r="BW44" i="1" s="1"/>
  <c r="BO12" i="1"/>
  <c r="BW12" i="1" s="1"/>
  <c r="BP28" i="1"/>
  <c r="BV29" i="1" s="1"/>
  <c r="BM28" i="1"/>
  <c r="BU28" i="1" s="1"/>
  <c r="AK47" i="1"/>
  <c r="AK46" i="1"/>
  <c r="AK44" i="1"/>
  <c r="AK45" i="1"/>
  <c r="AJ36" i="1"/>
  <c r="J36" i="1" a="1"/>
  <c r="J36" i="1" s="1"/>
  <c r="N36" i="1" a="1"/>
  <c r="N36" i="1" s="1"/>
  <c r="M36" i="1" a="1"/>
  <c r="M36" i="1" s="1"/>
  <c r="L36" i="1" a="1"/>
  <c r="L36" i="1" s="1"/>
  <c r="K36" i="1" a="1"/>
  <c r="K36" i="1" s="1"/>
  <c r="AI45" i="1" l="1"/>
  <c r="I45" i="1" s="1"/>
  <c r="L45" i="1" a="1"/>
  <c r="L45" i="1" s="1"/>
  <c r="M45" i="1" a="1"/>
  <c r="M45" i="1" s="1"/>
  <c r="AJ45" i="1"/>
  <c r="J45" i="1" a="1"/>
  <c r="J45" i="1" s="1"/>
  <c r="N45" i="1" a="1"/>
  <c r="N45" i="1" s="1"/>
  <c r="K45" i="1" a="1"/>
  <c r="K45" i="1" s="1"/>
  <c r="AJ12" i="1"/>
  <c r="M12" i="1" a="1"/>
  <c r="M12" i="1" s="1"/>
  <c r="K12" i="1" a="1"/>
  <c r="K12" i="1" s="1"/>
  <c r="J12" i="1" a="1"/>
  <c r="J12" i="1" s="1"/>
  <c r="L12" i="1" a="1"/>
  <c r="L12" i="1" s="1"/>
  <c r="N12" i="1" a="1"/>
  <c r="N12" i="1" s="1"/>
  <c r="AJ29" i="1"/>
  <c r="L29" i="1" a="1"/>
  <c r="L29" i="1" s="1"/>
  <c r="M29" i="1" a="1"/>
  <c r="M29" i="1" s="1"/>
  <c r="J29" i="1" a="1"/>
  <c r="J29" i="1" s="1"/>
  <c r="K29" i="1" a="1"/>
  <c r="K29" i="1" s="1"/>
  <c r="AI29" i="1"/>
  <c r="I29" i="1" s="1"/>
  <c r="N29" i="1" a="1"/>
  <c r="N29" i="1" s="1"/>
  <c r="N6" i="1" a="1"/>
  <c r="N6" i="1" s="1"/>
  <c r="L6" i="1" a="1"/>
  <c r="L6" i="1" s="1"/>
  <c r="J6" i="1" a="1"/>
  <c r="J6" i="1" s="1"/>
  <c r="K6" i="1" a="1"/>
  <c r="K6" i="1" s="1"/>
  <c r="AJ6" i="1"/>
  <c r="M6" i="1" a="1"/>
  <c r="M6" i="1" s="1"/>
  <c r="AI6" i="1"/>
  <c r="I6" i="1" s="1"/>
  <c r="N44" i="1" a="1"/>
  <c r="N44" i="1" s="1"/>
  <c r="L44" i="1" a="1"/>
  <c r="L44" i="1" s="1"/>
  <c r="J44" i="1" a="1"/>
  <c r="J44" i="1" s="1"/>
  <c r="M44" i="1" a="1"/>
  <c r="M44" i="1" s="1"/>
  <c r="K44" i="1" a="1"/>
  <c r="K44" i="1" s="1"/>
  <c r="AJ44" i="1"/>
  <c r="AJ13" i="1"/>
  <c r="M13" i="1" a="1"/>
  <c r="M13" i="1" s="1"/>
  <c r="AI13" i="1"/>
  <c r="I13" i="1" s="1"/>
  <c r="J13" i="1" a="1"/>
  <c r="J13" i="1" s="1"/>
  <c r="L13" i="1" a="1"/>
  <c r="L13" i="1" s="1"/>
  <c r="K13" i="1" a="1"/>
  <c r="K13" i="1" s="1"/>
  <c r="N13" i="1" a="1"/>
  <c r="N13" i="1" s="1"/>
  <c r="K30" i="1" a="1"/>
  <c r="K30" i="1" s="1"/>
  <c r="M30" i="1" a="1"/>
  <c r="M30" i="1" s="1"/>
  <c r="L30" i="1" a="1"/>
  <c r="L30" i="1" s="1"/>
  <c r="AJ30" i="1"/>
  <c r="AI30" i="1"/>
  <c r="I30" i="1" s="1"/>
  <c r="J30" i="1" a="1"/>
  <c r="J30" i="1" s="1"/>
  <c r="N30" i="1" a="1"/>
  <c r="N30" i="1" s="1"/>
  <c r="AI5" i="1"/>
  <c r="I5" i="1" s="1"/>
  <c r="M5" i="1" a="1"/>
  <c r="M5" i="1" s="1"/>
  <c r="K5" i="1" a="1"/>
  <c r="K5" i="1" s="1"/>
  <c r="AJ5" i="1"/>
  <c r="J5" i="1" a="1"/>
  <c r="J5" i="1" s="1"/>
  <c r="L5" i="1" a="1"/>
  <c r="L5" i="1" s="1"/>
  <c r="N5" i="1" a="1"/>
  <c r="N5" i="1" s="1"/>
  <c r="AJ46" i="1"/>
  <c r="J46" i="1" a="1"/>
  <c r="J46" i="1" s="1"/>
  <c r="L46" i="1" a="1"/>
  <c r="L46" i="1" s="1"/>
  <c r="AI46" i="1"/>
  <c r="I46" i="1" s="1"/>
  <c r="K46" i="1" a="1"/>
  <c r="K46" i="1" s="1"/>
  <c r="N46" i="1" a="1"/>
  <c r="N46" i="1" s="1"/>
  <c r="M46" i="1" a="1"/>
  <c r="M46" i="1" s="1"/>
  <c r="N15" i="1" a="1"/>
  <c r="N15" i="1" s="1"/>
  <c r="L15" i="1" a="1"/>
  <c r="L15" i="1" s="1"/>
  <c r="J15" i="1" a="1"/>
  <c r="J15" i="1" s="1"/>
  <c r="AJ15" i="1"/>
  <c r="M15" i="1" a="1"/>
  <c r="M15" i="1" s="1"/>
  <c r="AI15" i="1"/>
  <c r="I15" i="1" s="1"/>
  <c r="K15" i="1" a="1"/>
  <c r="K15" i="1" s="1"/>
  <c r="N31" i="1" a="1"/>
  <c r="N31" i="1" s="1"/>
  <c r="L31" i="1" a="1"/>
  <c r="L31" i="1" s="1"/>
  <c r="J31" i="1" a="1"/>
  <c r="J31" i="1" s="1"/>
  <c r="AI31" i="1"/>
  <c r="I31" i="1" s="1"/>
  <c r="K31" i="1" a="1"/>
  <c r="K31" i="1" s="1"/>
  <c r="AJ31" i="1"/>
  <c r="M31" i="1" a="1"/>
  <c r="M31" i="1" s="1"/>
  <c r="AJ7" i="1"/>
  <c r="L7" i="1" a="1"/>
  <c r="L7" i="1" s="1"/>
  <c r="N7" i="1" a="1"/>
  <c r="N7" i="1" s="1"/>
  <c r="K7" i="1" a="1"/>
  <c r="K7" i="1" s="1"/>
  <c r="M7" i="1" a="1"/>
  <c r="M7" i="1" s="1"/>
  <c r="AI7" i="1"/>
  <c r="I7" i="1" s="1"/>
  <c r="J7" i="1" a="1"/>
  <c r="J7" i="1" s="1"/>
  <c r="BS12" i="1" a="1"/>
  <c r="BS12" i="1" s="1"/>
  <c r="BS44" i="1" a="1"/>
  <c r="BS44" i="1" s="1"/>
  <c r="AI47" i="1"/>
  <c r="I47" i="1" s="1"/>
  <c r="M47" i="1" a="1"/>
  <c r="M47" i="1" s="1"/>
  <c r="K47" i="1" a="1"/>
  <c r="K47" i="1" s="1"/>
  <c r="N47" i="1" a="1"/>
  <c r="N47" i="1" s="1"/>
  <c r="L47" i="1" a="1"/>
  <c r="L47" i="1" s="1"/>
  <c r="J47" i="1" a="1"/>
  <c r="J47" i="1" s="1"/>
  <c r="AJ47" i="1"/>
  <c r="AI14" i="1"/>
  <c r="I14" i="1" s="1"/>
  <c r="L14" i="1" a="1"/>
  <c r="L14" i="1" s="1"/>
  <c r="N14" i="1" a="1"/>
  <c r="N14" i="1" s="1"/>
  <c r="K14" i="1" a="1"/>
  <c r="K14" i="1" s="1"/>
  <c r="AJ14" i="1"/>
  <c r="M14" i="1" a="1"/>
  <c r="M14" i="1" s="1"/>
  <c r="J14" i="1" a="1"/>
  <c r="J14" i="1" s="1"/>
  <c r="AJ28" i="1"/>
  <c r="L28" i="1" a="1"/>
  <c r="L28" i="1" s="1"/>
  <c r="N28" i="1" a="1"/>
  <c r="N28" i="1" s="1"/>
  <c r="K28" i="1" a="1"/>
  <c r="K28" i="1" s="1"/>
  <c r="J28" i="1" a="1"/>
  <c r="J28" i="1" s="1"/>
  <c r="M28" i="1" a="1"/>
  <c r="M28" i="1" s="1"/>
  <c r="J4" i="1" a="1"/>
  <c r="J4" i="1" s="1"/>
  <c r="M4" i="1" a="1"/>
  <c r="M4" i="1" s="1"/>
  <c r="AJ4" i="1"/>
  <c r="L4" i="1" a="1"/>
  <c r="L4" i="1" s="1"/>
  <c r="N4" i="1" a="1"/>
  <c r="N4" i="1" s="1"/>
  <c r="K4" i="1"/>
  <c r="BS28" i="1" a="1"/>
  <c r="BS28" i="1" s="1"/>
</calcChain>
</file>

<file path=xl/sharedStrings.xml><?xml version="1.0" encoding="utf-8"?>
<sst xmlns="http://schemas.openxmlformats.org/spreadsheetml/2006/main" count="493" uniqueCount="101">
  <si>
    <t>SCORE</t>
  </si>
  <si>
    <t>Groupe A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</si>
  <si>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</si>
  <si>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</si>
  <si>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</si>
  <si>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</si>
  <si>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</si>
  <si>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</si>
  <si>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</si>
  <si>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</si>
  <si>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</si>
  <si>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</si>
  <si>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</si>
  <si>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</si>
  <si>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</si>
  <si>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</si>
  <si>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</si>
  <si>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</si>
  <si>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</si>
  <si>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</si>
  <si>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</si>
  <si>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</si>
  <si>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</si>
  <si>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</si>
  <si>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</si>
  <si>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</si>
  <si>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</si>
  <si>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</si>
  <si>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</si>
  <si>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</si>
  <si>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</si>
  <si>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</si>
  <si>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</si>
  <si>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</si>
  <si>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</si>
  <si>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France</t>
  </si>
  <si>
    <t>Roumanie</t>
  </si>
  <si>
    <t>Pts</t>
  </si>
  <si>
    <t>Rank</t>
  </si>
  <si>
    <t>Team</t>
  </si>
  <si>
    <t>GF</t>
  </si>
  <si>
    <t>GA</t>
  </si>
  <si>
    <t>GD</t>
  </si>
  <si>
    <t>Ag1</t>
  </si>
  <si>
    <t>Ag2</t>
  </si>
  <si>
    <t>Ag3</t>
  </si>
  <si>
    <t>Ag4</t>
  </si>
  <si>
    <t>Sp1</t>
  </si>
  <si>
    <t>Sp2</t>
  </si>
  <si>
    <t>Sp3</t>
  </si>
  <si>
    <t>Sp4</t>
  </si>
  <si>
    <t>T123</t>
  </si>
  <si>
    <t>T124</t>
  </si>
  <si>
    <t>T134</t>
  </si>
  <si>
    <t>T234</t>
  </si>
  <si>
    <t>Rk1</t>
  </si>
  <si>
    <t>Rk2</t>
  </si>
  <si>
    <t>Rk3</t>
  </si>
  <si>
    <t>Rk4</t>
  </si>
  <si>
    <t>T1234</t>
  </si>
  <si>
    <t>T12</t>
  </si>
  <si>
    <t>T13</t>
  </si>
  <si>
    <t>T14</t>
  </si>
  <si>
    <t>T23</t>
  </si>
  <si>
    <t>T24</t>
  </si>
  <si>
    <t>T34</t>
  </si>
  <si>
    <t>NoT</t>
  </si>
  <si>
    <t>sRk1</t>
  </si>
  <si>
    <t>sRk2</t>
  </si>
  <si>
    <t>sRk3</t>
  </si>
  <si>
    <t>sRk4</t>
  </si>
  <si>
    <t>Albanie</t>
  </si>
  <si>
    <t>Suisse</t>
  </si>
  <si>
    <t>x</t>
  </si>
  <si>
    <t>éliminé</t>
  </si>
  <si>
    <t>Groupe B</t>
  </si>
  <si>
    <t>Angleterre</t>
  </si>
  <si>
    <t>Russie</t>
  </si>
  <si>
    <t>Pays de Galles</t>
  </si>
  <si>
    <t>Slovaquie</t>
  </si>
  <si>
    <t>Groupe C</t>
  </si>
  <si>
    <t>Allemagne</t>
  </si>
  <si>
    <t>Ukraine</t>
  </si>
  <si>
    <t>Pologne</t>
  </si>
  <si>
    <t>Irlande du Nord</t>
  </si>
  <si>
    <t>Groupe D</t>
  </si>
  <si>
    <t>Espagne</t>
  </si>
  <si>
    <t>Rép. Tchèque</t>
  </si>
  <si>
    <t>Turquie</t>
  </si>
  <si>
    <t>Croatie</t>
  </si>
  <si>
    <t>Groupe E</t>
  </si>
  <si>
    <t>Belgique</t>
  </si>
  <si>
    <t>Italie</t>
  </si>
  <si>
    <t>Irlande</t>
  </si>
  <si>
    <t>Suède</t>
  </si>
  <si>
    <t>Groupe F</t>
  </si>
  <si>
    <t>Portugal</t>
  </si>
  <si>
    <t>Islande</t>
  </si>
  <si>
    <t>Autriche</t>
  </si>
  <si>
    <t>Hongrie</t>
  </si>
  <si>
    <t>Les deux premiers et les 4 meilleurs 3es accèdent aux 8es de finale. Pour les désigner, un classement est effectué en comparant les résultats de chacune des 6 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</si>
</sst>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Playfair Display"/>
    </font>
    <font>
      <sz val="11"/>
      <color rgb="FF252525"/>
      <name val="Playfair Display"/>
    </font>
    <font>
      <b/>
      <sz val="8"/>
      <color rgb="FFFFFFFF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8"/>
      <name val="Arial"/>
      <family val="2"/>
    </font>
    <font>
      <sz val="8"/>
      <color rgb="FFFFFFFF"/>
      <name val="Arial"/>
      <family val="2"/>
    </font>
    <font>
      <b/>
      <sz val="8"/>
      <color rgb="FFFF0000"/>
      <name val="Arial"/>
      <family val="2"/>
    </font>
    <font>
      <sz val="8"/>
      <color theme="1"/>
      <name val="Arial"/>
      <family val="2"/>
    </font>
    <font>
      <b/>
      <sz val="11"/>
      <color rgb="FFFFFFFF"/>
      <name val="Playfair Display"/>
    </font>
    <font>
      <sz val="11"/>
      <color rgb="FFFFFFFF"/>
      <name val="Playfair Display"/>
    </font>
    <font>
      <sz val="10"/>
      <color rgb="FFFFFFFF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4A86E8"/>
        <bgColor rgb="FF4A86E8"/>
      </patternFill>
    </fill>
    <fill>
      <patternFill patternType="solid">
        <fgColor theme="0"/>
        <bgColor rgb="FF4A86E8"/>
      </patternFill>
    </fill>
    <fill>
      <patternFill patternType="solid">
        <fgColor rgb="FFF2F2F2"/>
        <bgColor rgb="FFF2F2F2"/>
      </patternFill>
    </fill>
    <fill>
      <patternFill patternType="solid">
        <fgColor rgb="FFC0C0C0"/>
        <bgColor rgb="FFC0C0C0"/>
      </patternFill>
    </fill>
    <fill>
      <patternFill patternType="solid">
        <fgColor rgb="FFF20000"/>
        <bgColor rgb="FFF20000"/>
      </patternFill>
    </fill>
    <fill>
      <patternFill patternType="solid">
        <fgColor rgb="FF008000"/>
        <bgColor rgb="FF008000"/>
      </patternFill>
    </fill>
    <fill>
      <patternFill patternType="solid">
        <fgColor theme="0"/>
        <bgColor rgb="FFFFFF00"/>
      </patternFill>
    </fill>
    <fill>
      <patternFill patternType="solid">
        <fgColor rgb="FFEA9999"/>
        <bgColor rgb="FFEA9999"/>
      </patternFill>
    </fill>
    <fill>
      <patternFill patternType="solid">
        <fgColor theme="0"/>
        <bgColor rgb="FFEA9999"/>
      </patternFill>
    </fill>
    <fill>
      <patternFill patternType="solid">
        <fgColor rgb="FFF1C232"/>
        <bgColor rgb="FFF1C232"/>
      </patternFill>
    </fill>
    <fill>
      <patternFill patternType="solid">
        <fgColor theme="0"/>
        <bgColor rgb="FFF1C232"/>
      </patternFill>
    </fill>
    <fill>
      <patternFill patternType="solid">
        <fgColor theme="0"/>
        <bgColor rgb="FFF20000"/>
      </patternFill>
    </fill>
    <fill>
      <patternFill patternType="solid">
        <fgColor rgb="FF93C47D"/>
        <bgColor rgb="FF93C47D"/>
      </patternFill>
    </fill>
    <fill>
      <patternFill patternType="solid">
        <fgColor theme="0"/>
        <bgColor rgb="FF93C47D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rgb="FFFFFFFF"/>
      </patternFill>
    </fill>
    <fill>
      <patternFill patternType="solid">
        <fgColor rgb="FFFF0000"/>
        <bgColor rgb="FFFF0000"/>
      </patternFill>
    </fill>
  </fills>
  <borders count="15">
    <border>
      <left/>
      <right/>
      <top/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/>
    <xf numFmtId="20" fontId="1" fillId="0" borderId="1" xfId="0" applyNumberFormat="1" applyFont="1" applyBorder="1" applyAlignment="1"/>
    <xf numFmtId="0" fontId="1" fillId="0" borderId="1" xfId="0" applyFont="1" applyBorder="1" applyAlignment="1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/>
    <xf numFmtId="0" fontId="3" fillId="2" borderId="0" xfId="0" applyFont="1" applyFill="1" applyAlignment="1"/>
    <xf numFmtId="0" fontId="1" fillId="2" borderId="0" xfId="0" applyFont="1" applyFill="1" applyBorder="1" applyAlignment="1"/>
    <xf numFmtId="0" fontId="0" fillId="0" borderId="0" xfId="0" applyFont="1" applyAlignment="1"/>
    <xf numFmtId="164" fontId="1" fillId="0" borderId="2" xfId="0" applyNumberFormat="1" applyFont="1" applyBorder="1" applyAlignment="1"/>
    <xf numFmtId="0" fontId="4" fillId="3" borderId="1" xfId="0" applyFont="1" applyFill="1" applyBorder="1"/>
    <xf numFmtId="20" fontId="1" fillId="3" borderId="1" xfId="0" applyNumberFormat="1" applyFont="1" applyFill="1" applyBorder="1" applyAlignment="1"/>
    <xf numFmtId="0" fontId="1" fillId="3" borderId="1" xfId="0" applyFont="1" applyFill="1" applyBorder="1" applyAlignment="1"/>
    <xf numFmtId="0" fontId="1" fillId="3" borderId="1" xfId="0" applyFont="1" applyFill="1" applyBorder="1" applyAlignment="1">
      <alignment horizontal="center"/>
    </xf>
    <xf numFmtId="0" fontId="1" fillId="3" borderId="3" xfId="0" applyFont="1" applyFill="1" applyBorder="1" applyAlignment="1"/>
    <xf numFmtId="0" fontId="1" fillId="4" borderId="0" xfId="0" applyFont="1" applyFill="1" applyBorder="1" applyAlignment="1"/>
    <xf numFmtId="0" fontId="1" fillId="0" borderId="4" xfId="0" applyFont="1" applyBorder="1" applyAlignment="1"/>
    <xf numFmtId="0" fontId="5" fillId="0" borderId="0" xfId="0" applyFont="1" applyAlignment="1"/>
    <xf numFmtId="0" fontId="5" fillId="0" borderId="4" xfId="0" applyFont="1" applyBorder="1" applyAlignment="1"/>
    <xf numFmtId="0" fontId="5" fillId="0" borderId="4" xfId="0" applyFont="1" applyBorder="1" applyAlignment="1">
      <alignment horizontal="right"/>
    </xf>
    <xf numFmtId="164" fontId="6" fillId="5" borderId="0" xfId="0" applyNumberFormat="1" applyFont="1" applyFill="1" applyBorder="1" applyAlignment="1">
      <alignment horizontal="right"/>
    </xf>
    <xf numFmtId="20" fontId="6" fillId="5" borderId="2" xfId="0" applyNumberFormat="1" applyFont="1" applyFill="1" applyBorder="1" applyAlignment="1">
      <alignment horizontal="left"/>
    </xf>
    <xf numFmtId="0" fontId="5" fillId="2" borderId="5" xfId="0" applyFont="1" applyFill="1" applyBorder="1"/>
    <xf numFmtId="0" fontId="1" fillId="6" borderId="6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right"/>
    </xf>
    <xf numFmtId="0" fontId="1" fillId="0" borderId="6" xfId="0" applyFont="1" applyBorder="1" applyAlignment="1"/>
    <xf numFmtId="0" fontId="4" fillId="7" borderId="6" xfId="0" applyFont="1" applyFill="1" applyBorder="1"/>
    <xf numFmtId="0" fontId="4" fillId="7" borderId="4" xfId="0" applyFont="1" applyFill="1" applyBorder="1"/>
    <xf numFmtId="165" fontId="1" fillId="0" borderId="0" xfId="0" applyNumberFormat="1" applyFont="1" applyAlignment="1"/>
    <xf numFmtId="2" fontId="1" fillId="0" borderId="0" xfId="0" applyNumberFormat="1" applyFont="1" applyAlignment="1"/>
    <xf numFmtId="2" fontId="1" fillId="0" borderId="5" xfId="0" applyNumberFormat="1" applyFont="1" applyBorder="1" applyAlignment="1"/>
    <xf numFmtId="0" fontId="7" fillId="0" borderId="6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165" fontId="7" fillId="0" borderId="4" xfId="0" applyNumberFormat="1" applyFont="1" applyBorder="1" applyAlignment="1">
      <alignment horizontal="center"/>
    </xf>
    <xf numFmtId="1" fontId="5" fillId="2" borderId="5" xfId="0" applyNumberFormat="1" applyFont="1" applyFill="1" applyBorder="1" applyAlignment="1">
      <alignment horizontal="center"/>
    </xf>
    <xf numFmtId="0" fontId="8" fillId="8" borderId="5" xfId="0" applyFont="1" applyFill="1" applyBorder="1"/>
    <xf numFmtId="0" fontId="8" fillId="8" borderId="5" xfId="0" applyFont="1" applyFill="1" applyBorder="1" applyAlignment="1">
      <alignment horizontal="center"/>
    </xf>
    <xf numFmtId="0" fontId="0" fillId="0" borderId="7" xfId="0" applyBorder="1"/>
    <xf numFmtId="165" fontId="5" fillId="0" borderId="0" xfId="0" applyNumberFormat="1" applyFont="1" applyAlignment="1">
      <alignment horizontal="right"/>
    </xf>
    <xf numFmtId="2" fontId="5" fillId="0" borderId="5" xfId="0" applyNumberFormat="1" applyFont="1" applyBorder="1" applyAlignment="1">
      <alignment horizontal="right"/>
    </xf>
    <xf numFmtId="2" fontId="5" fillId="0" borderId="5" xfId="0" applyNumberFormat="1" applyFont="1" applyBorder="1" applyAlignment="1">
      <alignment horizontal="center"/>
    </xf>
    <xf numFmtId="0" fontId="5" fillId="0" borderId="5" xfId="0" applyFont="1" applyBorder="1" applyAlignment="1"/>
    <xf numFmtId="0" fontId="5" fillId="0" borderId="5" xfId="0" applyFont="1" applyBorder="1" applyAlignment="1">
      <alignment horizontal="center"/>
    </xf>
    <xf numFmtId="0" fontId="5" fillId="0" borderId="0" xfId="0" applyFont="1" applyAlignment="1">
      <alignment horizontal="center"/>
    </xf>
    <xf numFmtId="165" fontId="5" fillId="0" borderId="5" xfId="0" applyNumberFormat="1" applyFont="1" applyBorder="1" applyAlignment="1">
      <alignment horizontal="center"/>
    </xf>
    <xf numFmtId="165" fontId="5" fillId="0" borderId="0" xfId="0" applyNumberFormat="1" applyFont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9" borderId="0" xfId="0" applyFont="1" applyFill="1" applyBorder="1" applyAlignment="1"/>
    <xf numFmtId="0" fontId="1" fillId="0" borderId="5" xfId="0" applyFont="1" applyBorder="1" applyAlignment="1"/>
    <xf numFmtId="0" fontId="5" fillId="2" borderId="5" xfId="0" applyFont="1" applyFill="1" applyBorder="1" applyAlignment="1">
      <alignment horizontal="center"/>
    </xf>
    <xf numFmtId="1" fontId="5" fillId="2" borderId="6" xfId="0" applyNumberFormat="1" applyFont="1" applyFill="1" applyBorder="1" applyAlignment="1">
      <alignment horizontal="center"/>
    </xf>
    <xf numFmtId="0" fontId="5" fillId="2" borderId="6" xfId="0" applyFont="1" applyFill="1" applyBorder="1"/>
    <xf numFmtId="0" fontId="5" fillId="2" borderId="6" xfId="0" applyFont="1" applyFill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6" xfId="0" applyFont="1" applyBorder="1" applyAlignment="1"/>
    <xf numFmtId="165" fontId="5" fillId="0" borderId="4" xfId="0" applyNumberFormat="1" applyFont="1" applyBorder="1" applyAlignment="1">
      <alignment horizontal="center"/>
    </xf>
    <xf numFmtId="0" fontId="1" fillId="0" borderId="2" xfId="0" applyFont="1" applyBorder="1" applyAlignment="1"/>
    <xf numFmtId="164" fontId="6" fillId="5" borderId="1" xfId="0" applyNumberFormat="1" applyFont="1" applyFill="1" applyBorder="1" applyAlignment="1">
      <alignment horizontal="right"/>
    </xf>
    <xf numFmtId="20" fontId="6" fillId="5" borderId="3" xfId="0" applyNumberFormat="1" applyFont="1" applyFill="1" applyBorder="1" applyAlignment="1">
      <alignment horizontal="left"/>
    </xf>
    <xf numFmtId="0" fontId="5" fillId="2" borderId="8" xfId="0" applyFont="1" applyFill="1" applyBorder="1"/>
    <xf numFmtId="0" fontId="1" fillId="6" borderId="8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right"/>
    </xf>
    <xf numFmtId="0" fontId="9" fillId="0" borderId="0" xfId="0" applyFont="1"/>
    <xf numFmtId="0" fontId="8" fillId="10" borderId="1" xfId="0" applyFont="1" applyFill="1" applyBorder="1"/>
    <xf numFmtId="20" fontId="1" fillId="10" borderId="1" xfId="0" applyNumberFormat="1" applyFont="1" applyFill="1" applyBorder="1" applyAlignment="1"/>
    <xf numFmtId="0" fontId="1" fillId="10" borderId="1" xfId="0" applyFont="1" applyFill="1" applyBorder="1" applyAlignment="1"/>
    <xf numFmtId="0" fontId="1" fillId="10" borderId="1" xfId="0" applyFont="1" applyFill="1" applyBorder="1" applyAlignment="1">
      <alignment horizontal="center"/>
    </xf>
    <xf numFmtId="0" fontId="1" fillId="10" borderId="3" xfId="0" applyFont="1" applyFill="1" applyBorder="1" applyAlignment="1"/>
    <xf numFmtId="0" fontId="1" fillId="11" borderId="0" xfId="0" applyFont="1" applyFill="1" applyBorder="1" applyAlignment="1"/>
    <xf numFmtId="0" fontId="8" fillId="12" borderId="1" xfId="0" applyFont="1" applyFill="1" applyBorder="1"/>
    <xf numFmtId="20" fontId="1" fillId="12" borderId="1" xfId="0" applyNumberFormat="1" applyFont="1" applyFill="1" applyBorder="1" applyAlignment="1"/>
    <xf numFmtId="0" fontId="1" fillId="12" borderId="1" xfId="0" applyFont="1" applyFill="1" applyBorder="1" applyAlignment="1"/>
    <xf numFmtId="0" fontId="1" fillId="12" borderId="1" xfId="0" applyFont="1" applyFill="1" applyBorder="1" applyAlignment="1">
      <alignment horizontal="center"/>
    </xf>
    <xf numFmtId="0" fontId="1" fillId="12" borderId="3" xfId="0" applyFont="1" applyFill="1" applyBorder="1" applyAlignment="1"/>
    <xf numFmtId="0" fontId="1" fillId="13" borderId="0" xfId="0" applyFont="1" applyFill="1" applyBorder="1" applyAlignment="1"/>
    <xf numFmtId="164" fontId="5" fillId="5" borderId="0" xfId="0" applyNumberFormat="1" applyFont="1" applyFill="1" applyBorder="1" applyAlignment="1">
      <alignment horizontal="right"/>
    </xf>
    <xf numFmtId="20" fontId="5" fillId="5" borderId="2" xfId="0" applyNumberFormat="1" applyFont="1" applyFill="1" applyBorder="1" applyAlignment="1">
      <alignment horizontal="left"/>
    </xf>
    <xf numFmtId="0" fontId="10" fillId="2" borderId="5" xfId="0" applyFont="1" applyFill="1" applyBorder="1"/>
    <xf numFmtId="0" fontId="10" fillId="2" borderId="2" xfId="0" applyFont="1" applyFill="1" applyBorder="1" applyAlignment="1">
      <alignment horizontal="right"/>
    </xf>
    <xf numFmtId="0" fontId="10" fillId="2" borderId="8" xfId="0" applyFont="1" applyFill="1" applyBorder="1"/>
    <xf numFmtId="0" fontId="10" fillId="2" borderId="3" xfId="0" applyFont="1" applyFill="1" applyBorder="1" applyAlignment="1">
      <alignment horizontal="right"/>
    </xf>
    <xf numFmtId="0" fontId="8" fillId="7" borderId="1" xfId="0" applyFont="1" applyFill="1" applyBorder="1"/>
    <xf numFmtId="20" fontId="1" fillId="7" borderId="1" xfId="0" applyNumberFormat="1" applyFont="1" applyFill="1" applyBorder="1" applyAlignment="1"/>
    <xf numFmtId="0" fontId="1" fillId="7" borderId="1" xfId="0" applyFont="1" applyFill="1" applyBorder="1" applyAlignment="1"/>
    <xf numFmtId="0" fontId="1" fillId="7" borderId="1" xfId="0" applyFont="1" applyFill="1" applyBorder="1" applyAlignment="1">
      <alignment horizontal="center"/>
    </xf>
    <xf numFmtId="0" fontId="1" fillId="7" borderId="3" xfId="0" applyFont="1" applyFill="1" applyBorder="1" applyAlignment="1"/>
    <xf numFmtId="0" fontId="1" fillId="14" borderId="0" xfId="0" applyFont="1" applyFill="1" applyBorder="1" applyAlignment="1"/>
    <xf numFmtId="0" fontId="8" fillId="8" borderId="9" xfId="0" applyFont="1" applyFill="1" applyBorder="1"/>
    <xf numFmtId="0" fontId="8" fillId="8" borderId="10" xfId="0" applyFont="1" applyFill="1" applyBorder="1" applyAlignment="1">
      <alignment horizontal="center"/>
    </xf>
    <xf numFmtId="164" fontId="10" fillId="5" borderId="0" xfId="0" applyNumberFormat="1" applyFont="1" applyFill="1" applyBorder="1" applyAlignment="1">
      <alignment horizontal="right"/>
    </xf>
    <xf numFmtId="20" fontId="10" fillId="5" borderId="2" xfId="0" applyNumberFormat="1" applyFont="1" applyFill="1" applyBorder="1" applyAlignment="1">
      <alignment horizontal="left"/>
    </xf>
    <xf numFmtId="0" fontId="8" fillId="8" borderId="11" xfId="0" applyFont="1" applyFill="1" applyBorder="1"/>
    <xf numFmtId="0" fontId="6" fillId="0" borderId="12" xfId="0" applyFont="1" applyBorder="1"/>
    <xf numFmtId="0" fontId="6" fillId="0" borderId="0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3" xfId="0" applyFont="1" applyBorder="1"/>
    <xf numFmtId="0" fontId="6" fillId="0" borderId="4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8" fillId="15" borderId="1" xfId="0" applyFont="1" applyFill="1" applyBorder="1"/>
    <xf numFmtId="20" fontId="1" fillId="15" borderId="1" xfId="0" applyNumberFormat="1" applyFont="1" applyFill="1" applyBorder="1" applyAlignment="1"/>
    <xf numFmtId="0" fontId="1" fillId="15" borderId="1" xfId="0" applyFont="1" applyFill="1" applyBorder="1" applyAlignment="1"/>
    <xf numFmtId="0" fontId="1" fillId="15" borderId="1" xfId="0" applyFont="1" applyFill="1" applyBorder="1" applyAlignment="1">
      <alignment horizontal="center"/>
    </xf>
    <xf numFmtId="0" fontId="1" fillId="15" borderId="3" xfId="0" applyFont="1" applyFill="1" applyBorder="1" applyAlignment="1"/>
    <xf numFmtId="0" fontId="1" fillId="16" borderId="0" xfId="0" applyFont="1" applyFill="1" applyBorder="1" applyAlignment="1"/>
    <xf numFmtId="0" fontId="8" fillId="8" borderId="9" xfId="0" applyFont="1" applyFill="1" applyBorder="1" applyAlignment="1">
      <alignment horizontal="center"/>
    </xf>
    <xf numFmtId="0" fontId="8" fillId="8" borderId="11" xfId="0" applyFont="1" applyFill="1" applyBorder="1" applyAlignment="1">
      <alignment horizontal="center"/>
    </xf>
    <xf numFmtId="0" fontId="6" fillId="2" borderId="11" xfId="0" applyFont="1" applyFill="1" applyBorder="1"/>
    <xf numFmtId="0" fontId="6" fillId="2" borderId="11" xfId="0" applyFont="1" applyFill="1" applyBorder="1" applyAlignment="1">
      <alignment horizontal="center"/>
    </xf>
    <xf numFmtId="0" fontId="6" fillId="2" borderId="14" xfId="0" applyFont="1" applyFill="1" applyBorder="1"/>
    <xf numFmtId="0" fontId="6" fillId="2" borderId="14" xfId="0" applyFont="1" applyFill="1" applyBorder="1" applyAlignment="1">
      <alignment horizontal="center"/>
    </xf>
    <xf numFmtId="0" fontId="6" fillId="17" borderId="1" xfId="0" applyFont="1" applyFill="1" applyBorder="1"/>
    <xf numFmtId="20" fontId="1" fillId="17" borderId="1" xfId="0" applyNumberFormat="1" applyFont="1" applyFill="1" applyBorder="1" applyAlignment="1"/>
    <xf numFmtId="0" fontId="1" fillId="17" borderId="1" xfId="0" applyFont="1" applyFill="1" applyBorder="1" applyAlignment="1"/>
    <xf numFmtId="0" fontId="1" fillId="17" borderId="1" xfId="0" applyFont="1" applyFill="1" applyBorder="1" applyAlignment="1">
      <alignment horizontal="center"/>
    </xf>
    <xf numFmtId="0" fontId="1" fillId="17" borderId="3" xfId="0" applyFont="1" applyFill="1" applyBorder="1" applyAlignment="1"/>
    <xf numFmtId="0" fontId="2" fillId="0" borderId="0" xfId="0" applyFont="1"/>
    <xf numFmtId="0" fontId="0" fillId="0" borderId="0" xfId="0" applyFont="1" applyAlignment="1"/>
    <xf numFmtId="0" fontId="2" fillId="0" borderId="0" xfId="0" applyFont="1" applyAlignment="1"/>
    <xf numFmtId="0" fontId="5" fillId="18" borderId="11" xfId="0" applyFont="1" applyFill="1" applyBorder="1"/>
    <xf numFmtId="0" fontId="6" fillId="18" borderId="1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20" fontId="1" fillId="0" borderId="0" xfId="0" applyNumberFormat="1" applyFont="1" applyAlignment="1"/>
    <xf numFmtId="0" fontId="11" fillId="19" borderId="0" xfId="0" applyFont="1" applyFill="1" applyAlignment="1">
      <alignment horizontal="center"/>
    </xf>
    <xf numFmtId="0" fontId="12" fillId="19" borderId="0" xfId="0" applyFont="1" applyFill="1" applyAlignment="1">
      <alignment horizontal="center"/>
    </xf>
    <xf numFmtId="0" fontId="12" fillId="19" borderId="0" xfId="0" applyFont="1" applyFill="1" applyAlignment="1"/>
    <xf numFmtId="0" fontId="13" fillId="19" borderId="0" xfId="0" applyFont="1" applyFill="1" applyAlignment="1"/>
    <xf numFmtId="20" fontId="1" fillId="0" borderId="0" xfId="0" applyNumberFormat="1" applyFont="1" applyBorder="1" applyAlignment="1"/>
    <xf numFmtId="0" fontId="1" fillId="0" borderId="0" xfId="0" applyFont="1" applyBorder="1" applyAlignment="1">
      <alignment horizontal="center"/>
    </xf>
    <xf numFmtId="20" fontId="1" fillId="2" borderId="0" xfId="0" applyNumberFormat="1" applyFont="1" applyFill="1" applyBorder="1" applyAlignment="1"/>
    <xf numFmtId="0" fontId="1" fillId="2" borderId="0" xfId="0" applyFont="1" applyFill="1" applyBorder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000"/>
  <sheetViews>
    <sheetView tabSelected="1" workbookViewId="0">
      <selection activeCell="K4" sqref="K4"/>
    </sheetView>
  </sheetViews>
  <sheetFormatPr baseColWidth="10" defaultColWidth="14.42578125" defaultRowHeight="15"/>
  <cols>
    <col min="1" max="1" width="14.42578125" style="9"/>
    <col min="2" max="2" width="16.42578125" style="9" bestFit="1" customWidth="1"/>
    <col min="3" max="4" width="14.42578125" style="9"/>
    <col min="5" max="6" width="14.42578125" style="133"/>
    <col min="7" max="14" width="14.42578125" style="9"/>
    <col min="15" max="15" width="36.140625" style="9" customWidth="1"/>
    <col min="16" max="16384" width="14.42578125" style="9"/>
  </cols>
  <sheetData>
    <row r="1" spans="1:82" ht="15.75" customHeight="1" thickBot="1">
      <c r="A1" s="1"/>
      <c r="B1" s="2"/>
      <c r="C1" s="2"/>
      <c r="D1" s="3"/>
      <c r="E1" s="4" t="s">
        <v>0</v>
      </c>
      <c r="F1" s="5"/>
      <c r="G1" s="3"/>
      <c r="H1" s="6"/>
      <c r="I1" s="1"/>
      <c r="J1" s="7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6"/>
      <c r="CD1" s="8"/>
    </row>
    <row r="2" spans="1:82" ht="15.75" customHeight="1" thickBot="1">
      <c r="A2" s="10"/>
      <c r="B2" s="11" t="s">
        <v>1</v>
      </c>
      <c r="C2" s="12"/>
      <c r="D2" s="13"/>
      <c r="E2" s="14"/>
      <c r="F2" s="14"/>
      <c r="G2" s="15"/>
      <c r="H2" s="16"/>
      <c r="I2" s="1"/>
      <c r="J2" s="17"/>
      <c r="K2" s="17"/>
      <c r="L2" s="17"/>
      <c r="M2" s="17"/>
      <c r="N2" s="17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8" t="s">
        <v>2</v>
      </c>
      <c r="AL2" s="19" t="s">
        <v>3</v>
      </c>
      <c r="AM2" s="19" t="s">
        <v>4</v>
      </c>
      <c r="AN2" s="19" t="s">
        <v>5</v>
      </c>
      <c r="AO2" s="19" t="s">
        <v>6</v>
      </c>
      <c r="AP2" s="19" t="s">
        <v>7</v>
      </c>
      <c r="AQ2" s="19" t="s">
        <v>8</v>
      </c>
      <c r="AR2" s="19" t="s">
        <v>9</v>
      </c>
      <c r="AS2" s="19" t="s">
        <v>10</v>
      </c>
      <c r="AT2" s="19" t="s">
        <v>11</v>
      </c>
      <c r="AU2" s="19" t="s">
        <v>12</v>
      </c>
      <c r="AV2" s="19" t="s">
        <v>13</v>
      </c>
      <c r="AW2" s="19" t="s">
        <v>14</v>
      </c>
      <c r="AX2" s="19" t="s">
        <v>15</v>
      </c>
      <c r="AY2" s="19" t="s">
        <v>16</v>
      </c>
      <c r="AZ2" s="19" t="s">
        <v>17</v>
      </c>
      <c r="BA2" s="19" t="s">
        <v>18</v>
      </c>
      <c r="BB2" s="19" t="s">
        <v>19</v>
      </c>
      <c r="BC2" s="19" t="s">
        <v>20</v>
      </c>
      <c r="BD2" s="19" t="s">
        <v>21</v>
      </c>
      <c r="BE2" s="19" t="s">
        <v>22</v>
      </c>
      <c r="BF2" s="19" t="s">
        <v>23</v>
      </c>
      <c r="BG2" s="19" t="s">
        <v>24</v>
      </c>
      <c r="BH2" s="19" t="s">
        <v>25</v>
      </c>
      <c r="BI2" s="19" t="s">
        <v>26</v>
      </c>
      <c r="BJ2" s="19" t="s">
        <v>27</v>
      </c>
      <c r="BK2" s="19" t="s">
        <v>28</v>
      </c>
      <c r="BL2" s="19" t="s">
        <v>29</v>
      </c>
      <c r="BM2" s="19" t="s">
        <v>30</v>
      </c>
      <c r="BN2" s="19" t="s">
        <v>31</v>
      </c>
      <c r="BO2" s="19" t="s">
        <v>32</v>
      </c>
      <c r="BP2" s="19" t="s">
        <v>33</v>
      </c>
      <c r="BQ2" s="19" t="s">
        <v>34</v>
      </c>
      <c r="BR2" s="19" t="s">
        <v>33</v>
      </c>
      <c r="BS2" s="19" t="s">
        <v>34</v>
      </c>
      <c r="BT2" s="17"/>
      <c r="BU2" s="20">
        <f>IF($BM4,IF(E3-F3&lt;0,-0.5,IF(F3-E3&lt;0,0.5,0)),IF($BI4,IF($AZ4&gt;$AZ5,-0.5,IF($AZ4&lt;$AZ5,0.5,0)),IF($BJ4,IF($BA4&gt;$BA5,-0.5, IF($BA4&lt;$BA5,0.5,0)),0)))</f>
        <v>0</v>
      </c>
      <c r="BV2" s="17"/>
      <c r="BW2" s="20">
        <f>F7-E7</f>
        <v>0</v>
      </c>
      <c r="BX2" s="1"/>
      <c r="BY2" s="1"/>
      <c r="BZ2" s="1"/>
      <c r="CA2" s="1"/>
      <c r="CB2" s="1"/>
      <c r="CC2" s="6"/>
      <c r="CD2" s="8"/>
    </row>
    <row r="3" spans="1:82" ht="15.75" customHeight="1">
      <c r="A3" s="10"/>
      <c r="B3" s="21">
        <v>42531</v>
      </c>
      <c r="C3" s="22">
        <v>0.875</v>
      </c>
      <c r="D3" s="23" t="s">
        <v>35</v>
      </c>
      <c r="E3" s="24">
        <v>2</v>
      </c>
      <c r="F3" s="24">
        <v>1</v>
      </c>
      <c r="G3" s="25" t="s">
        <v>36</v>
      </c>
      <c r="H3" s="26"/>
      <c r="I3" s="27"/>
      <c r="J3" s="28" t="s">
        <v>1</v>
      </c>
      <c r="K3" s="28" t="s">
        <v>37</v>
      </c>
      <c r="L3" s="28" t="s">
        <v>34</v>
      </c>
      <c r="M3" s="28" t="s">
        <v>21</v>
      </c>
      <c r="N3" s="29" t="str">
        <f>"+/-"</f>
        <v>+/-</v>
      </c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30"/>
      <c r="AI3" s="30"/>
      <c r="AJ3" s="31"/>
      <c r="AK3" s="32"/>
      <c r="AL3" s="33" t="s">
        <v>38</v>
      </c>
      <c r="AM3" s="33" t="s">
        <v>39</v>
      </c>
      <c r="AN3" s="33" t="s">
        <v>37</v>
      </c>
      <c r="AO3" s="34" t="s">
        <v>40</v>
      </c>
      <c r="AP3" s="34" t="s">
        <v>41</v>
      </c>
      <c r="AQ3" s="33" t="s">
        <v>42</v>
      </c>
      <c r="AR3" s="34" t="s">
        <v>43</v>
      </c>
      <c r="AS3" s="34" t="s">
        <v>44</v>
      </c>
      <c r="AT3" s="34" t="s">
        <v>45</v>
      </c>
      <c r="AU3" s="33" t="s">
        <v>46</v>
      </c>
      <c r="AV3" s="34" t="s">
        <v>47</v>
      </c>
      <c r="AW3" s="34" t="s">
        <v>48</v>
      </c>
      <c r="AX3" s="34" t="s">
        <v>49</v>
      </c>
      <c r="AY3" s="33" t="s">
        <v>50</v>
      </c>
      <c r="AZ3" s="34" t="s">
        <v>51</v>
      </c>
      <c r="BA3" s="34" t="s">
        <v>52</v>
      </c>
      <c r="BB3" s="34" t="s">
        <v>53</v>
      </c>
      <c r="BC3" s="33" t="s">
        <v>54</v>
      </c>
      <c r="BD3" s="35" t="s">
        <v>55</v>
      </c>
      <c r="BE3" s="35" t="s">
        <v>56</v>
      </c>
      <c r="BF3" s="35" t="s">
        <v>57</v>
      </c>
      <c r="BG3" s="33" t="s">
        <v>58</v>
      </c>
      <c r="BH3" s="34" t="s">
        <v>59</v>
      </c>
      <c r="BI3" s="34" t="s">
        <v>51</v>
      </c>
      <c r="BJ3" s="34" t="s">
        <v>52</v>
      </c>
      <c r="BK3" s="34" t="s">
        <v>53</v>
      </c>
      <c r="BL3" s="34" t="s">
        <v>54</v>
      </c>
      <c r="BM3" s="34" t="s">
        <v>60</v>
      </c>
      <c r="BN3" s="34" t="s">
        <v>61</v>
      </c>
      <c r="BO3" s="34" t="s">
        <v>62</v>
      </c>
      <c r="BP3" s="34" t="s">
        <v>63</v>
      </c>
      <c r="BQ3" s="34" t="s">
        <v>64</v>
      </c>
      <c r="BR3" s="34" t="s">
        <v>65</v>
      </c>
      <c r="BS3" s="33" t="s">
        <v>66</v>
      </c>
      <c r="BT3" s="34" t="s">
        <v>67</v>
      </c>
      <c r="BU3" s="34" t="s">
        <v>68</v>
      </c>
      <c r="BV3" s="34" t="s">
        <v>69</v>
      </c>
      <c r="BW3" s="33" t="s">
        <v>70</v>
      </c>
      <c r="BX3" s="6"/>
      <c r="BY3" s="1"/>
      <c r="BZ3" s="1"/>
      <c r="CA3" s="1"/>
      <c r="CB3" s="1"/>
      <c r="CC3" s="6"/>
      <c r="CD3" s="8"/>
    </row>
    <row r="4" spans="1:82" ht="15.75" customHeight="1">
      <c r="A4" s="10"/>
      <c r="B4" s="21">
        <v>42532</v>
      </c>
      <c r="C4" s="22">
        <v>0.625</v>
      </c>
      <c r="D4" s="23" t="s">
        <v>71</v>
      </c>
      <c r="E4" s="24">
        <v>0</v>
      </c>
      <c r="F4" s="24">
        <v>1</v>
      </c>
      <c r="G4" s="25" t="s">
        <v>72</v>
      </c>
      <c r="H4" s="26"/>
      <c r="I4" s="36">
        <f>AI4</f>
        <v>1</v>
      </c>
      <c r="J4" s="37" t="str">
        <f t="array" ref="J4">INDEX(AM4:AM7,MATCH(AK4,$AL4:$AL7,0))</f>
        <v>France</v>
      </c>
      <c r="K4" s="38">
        <f>INDEX(AN4:AN7,MATCH(AK4,$AL4:$AL7,0))</f>
        <v>7</v>
      </c>
      <c r="L4" s="38">
        <f t="array" ref="L4">INDEX(AO4:AO7,MATCH(AK4,$AL4:$AL7,0))</f>
        <v>4</v>
      </c>
      <c r="M4" s="38">
        <f t="array" ref="M4">INDEX(AP4:AP7,MATCH(AK4,$AL4:$AL7,0))</f>
        <v>1</v>
      </c>
      <c r="N4" s="38">
        <f t="array" ref="N4">INDEX(AQ4:AQ7,MATCH(AK4,$AL4:$AL7,0))</f>
        <v>3</v>
      </c>
      <c r="O4" s="39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30"/>
      <c r="AI4" s="40">
        <v>1</v>
      </c>
      <c r="AJ4" s="40">
        <f>ROUND(AK4,0)</f>
        <v>1</v>
      </c>
      <c r="AK4" s="41">
        <f>MIN(AL4:AL7)</f>
        <v>0.95000000000000018</v>
      </c>
      <c r="AL4" s="42">
        <f>SUM(BD4:BG4)+2.45</f>
        <v>0.95000000000000018</v>
      </c>
      <c r="AM4" s="43" t="str">
        <f>D3</f>
        <v>France</v>
      </c>
      <c r="AN4" s="44">
        <f>SUM(AR4:AU4)</f>
        <v>7</v>
      </c>
      <c r="AO4" s="45">
        <f>E3+E6+F7</f>
        <v>4</v>
      </c>
      <c r="AP4" s="45">
        <f>F3+F6+E7</f>
        <v>1</v>
      </c>
      <c r="AQ4" s="44">
        <f>AO4-AP4</f>
        <v>3</v>
      </c>
      <c r="AR4" s="45" t="s">
        <v>73</v>
      </c>
      <c r="AS4" s="45">
        <f>IF(ISBLANK(E3),0,IF(E3&gt;F3,3,IF(E3=F3,1,0)))</f>
        <v>3</v>
      </c>
      <c r="AT4" s="45">
        <f>IF(ISBLANK(E6),0,IF(E6&gt;F6,3,IF(E6=F6,1,0)))</f>
        <v>3</v>
      </c>
      <c r="AU4" s="44">
        <f>IF(ISBLANK(F7),0,IF(F7&gt;E7,3,IF(F7=E7,1,0)))</f>
        <v>1</v>
      </c>
      <c r="AV4" s="45" t="s">
        <v>73</v>
      </c>
      <c r="AW4" s="45" t="b">
        <f>(10*(AQ4-AQ5)+AO4-AO5&gt;0)</f>
        <v>1</v>
      </c>
      <c r="AX4" s="45" t="b">
        <f>10*(AQ4-AQ6)+AO4-AO6&gt;0</f>
        <v>1</v>
      </c>
      <c r="AY4" s="44" t="b">
        <f>10*(AQ4-AQ7)+AO4-AO7&gt;0</f>
        <v>1</v>
      </c>
      <c r="AZ4" s="45">
        <f>10000*(AS4+AT4)+(E6-F6+E3-F3)*100+(E6+E3)</f>
        <v>60304</v>
      </c>
      <c r="BA4" s="45">
        <f>10000*(AS4+AU4)+(E3-F3+F7-E7)*100+(E3+F7)</f>
        <v>40102</v>
      </c>
      <c r="BB4" s="45">
        <f>10000*(AT4+AU4)+(E6-F6+F7-E7)*100+(E6+F7)</f>
        <v>40202</v>
      </c>
      <c r="BC4" s="46" t="s">
        <v>73</v>
      </c>
      <c r="BD4" s="45" t="s">
        <v>73</v>
      </c>
      <c r="BE4" s="47">
        <f>IF($AN4&gt;$AN5,-0.5,IF($AN5&gt;$AN4,0.5,IF(AW4,-0.5,IF(AV5,0.5,BU4))))</f>
        <v>-0.5</v>
      </c>
      <c r="BF4" s="47">
        <f>IF($AN4&gt;$AN6,-0.5,IF($AN6&gt;$AN4,0.5,IF(AX4,-0.5,IF(AV6,0.5,BV4))))</f>
        <v>-0.5</v>
      </c>
      <c r="BG4" s="46">
        <f>IF($AN4&gt;$AN7,-0.5,IF($AN7&gt;$AN4,0.5,IF(AY4,-0.5,IF(AV7,0.5,BW4))))</f>
        <v>-0.5</v>
      </c>
      <c r="BH4" s="48" t="b">
        <f>AND(AND(AN4=AN5,AN5=AN6,AN6=AN7),AND(AO4=AO5,AO5=AO6,AO6=AO7),AND(AP4=AP5,AP5=AP6,AP6=AP7))</f>
        <v>0</v>
      </c>
      <c r="BI4" s="48" t="b">
        <f>AND(NOT(BH4),AN4=AN5,AN4=AN6,AO4=AO5,AO4=AO6,AP4=AP5,AP4=AP6)</f>
        <v>0</v>
      </c>
      <c r="BJ4" s="48" t="b">
        <f>AND(NOT(BH4),AN4=AN5,AN4=AN7,AO4=AO5,AO4=AO7,AP4=AP5,AP4=AP7)</f>
        <v>0</v>
      </c>
      <c r="BK4" s="48" t="b">
        <f>AND(NOT(BH4),AN4=AN6,AN4=AN7,AO4=AO6,AO4=AO7,AP4=AP6,AP4=AP7)</f>
        <v>0</v>
      </c>
      <c r="BL4" s="48" t="b">
        <f>AND(NOT(BH4),AN5=AN6,AN5=AN7,AO5=AO6,AO5=AO7,AP5=AP6,AP5=AP7)</f>
        <v>0</v>
      </c>
      <c r="BM4" s="48" t="b">
        <f>AND(NOT(BH4),NOT(BI4),NOT(BJ4),AN4=AN5,AO4=AO5,AP4=AP5)</f>
        <v>0</v>
      </c>
      <c r="BN4" s="48" t="b">
        <f>AND(NOT(BH4),NOT(BI4),NOT(BK4),AN4=AN6,AO4=AO6,AP4=AP6)</f>
        <v>0</v>
      </c>
      <c r="BO4" s="48" t="b">
        <f>AND(NOT(BH4),NOT(BJ4),NOT(BK4),AN4=AN7,AO4=AO7,AP4=AP7)</f>
        <v>0</v>
      </c>
      <c r="BP4" s="48" t="b">
        <f>AND(NOT(BH4),NOT(BI4),NOT(BL4),AN5=AN6,AO5=AO6)</f>
        <v>0</v>
      </c>
      <c r="BQ4" s="48" t="b">
        <f>AND(NOT(BH4),NOT(BJ4),NOT(BL4),AN5=AN7,AO5=AO7,AP5=AP7)</f>
        <v>0</v>
      </c>
      <c r="BR4" s="48" t="b">
        <f>AND(NOT(BH4),NOT(BK4),NOT(BL4),AN6=AN7,AO6=AO7,AP6=AP7)</f>
        <v>0</v>
      </c>
      <c r="BS4" s="49" t="b">
        <f t="array" ref="BS4">AND(NOT(BH4:BR4))</f>
        <v>1</v>
      </c>
      <c r="BT4" s="45" t="s">
        <v>73</v>
      </c>
      <c r="BU4" s="45">
        <f>IF($BM4,IF(F3-E3&lt;0,-0.5,IF(E3-F3&lt;0,0.5,0)),IF($BI4,IF($AZ4&gt;$AZ5,-0.5,IF($AZ4&lt;$AZ5,0.5,0)),IF($BJ4,IF($BA4&gt;$BA5,-0.5, IF($BA4&lt;$BA5,0.5,0)),0)))</f>
        <v>0</v>
      </c>
      <c r="BV4" s="45">
        <f>IF($BN4,IF(F6-E6&lt;0,-0.5,IF(E6-F6&lt;0,0.5,0)),IF($BI4,IF($AZ4&gt;$AZ6,-0.5,IF($AZ4&lt;$AZ6,0.5,0)),IF($BK4,IF($BB4&gt;$BB6,-0.5,IF($BB4&lt;$BB6,0.5,0)),0)))</f>
        <v>0</v>
      </c>
      <c r="BW4" s="44">
        <f>IF($BO4,IF(E7-F7&lt;0,-0.5,IF(F7-E7&lt;0,0.5,0)),IF($BJ4,IF($BA4&gt;$BA7,-0.5,IF($BA4&lt;$BA7,0.5,0)),IF($BK4,IF($BB4&gt;$BB7,-0.5, IF($BB4&lt;$BB7,0.5,0)),0)))</f>
        <v>0</v>
      </c>
      <c r="BX4" s="50"/>
      <c r="BY4" s="1"/>
      <c r="BZ4" s="1"/>
      <c r="CA4" s="1"/>
      <c r="CB4" s="1"/>
      <c r="CC4" s="6"/>
      <c r="CD4" s="8"/>
    </row>
    <row r="5" spans="1:82" ht="15.75" customHeight="1">
      <c r="A5" s="10"/>
      <c r="B5" s="21">
        <v>42536</v>
      </c>
      <c r="C5" s="22">
        <v>0.75</v>
      </c>
      <c r="D5" s="23" t="s">
        <v>36</v>
      </c>
      <c r="E5" s="24">
        <v>1</v>
      </c>
      <c r="F5" s="24">
        <v>1</v>
      </c>
      <c r="G5" s="25" t="s">
        <v>72</v>
      </c>
      <c r="H5" s="26"/>
      <c r="I5" s="36">
        <f>AI5</f>
        <v>2</v>
      </c>
      <c r="J5" s="37" t="str">
        <f t="array" ref="J5">INDEX(AM4:AM7,MATCH(AK5,$AL4:$AL7,0))</f>
        <v>Suisse</v>
      </c>
      <c r="K5" s="38">
        <f t="array" ref="K5">INDEX(AN4:AN7,MATCH(AK5,$AL4:$AL7,0))</f>
        <v>5</v>
      </c>
      <c r="L5" s="38">
        <f t="array" ref="L5">INDEX(AO4:AO7,MATCH(AK5,$AL4:$AL7,0))</f>
        <v>2</v>
      </c>
      <c r="M5" s="38">
        <f t="array" ref="M5">INDEX(AP4:AP7,MATCH(AK5,$AL4:$AL7,0))</f>
        <v>1</v>
      </c>
      <c r="N5" s="38">
        <f t="array" ref="N5">INDEX(AQ4:AQ7,MATCH(AK5,$AL4:$AL7,0))</f>
        <v>1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30"/>
      <c r="AI5" s="40">
        <f>IF(ROUND(AK5,0)=ROUND(AK4,0),AI4,2)</f>
        <v>2</v>
      </c>
      <c r="AJ5" s="40">
        <f>ROUND(AK5,0)</f>
        <v>2</v>
      </c>
      <c r="AK5" s="41">
        <f>MAX(MIN(AL4:AL6),MIN(AL4,AL5,AL7),MIN(AL4,AL6,AL7),MIN(AL5:AL7))</f>
        <v>1.98</v>
      </c>
      <c r="AL5" s="42">
        <f>SUM(BD5:BG5)+2.46</f>
        <v>3.96</v>
      </c>
      <c r="AM5" s="43" t="str">
        <f>G3</f>
        <v>Roumanie</v>
      </c>
      <c r="AN5" s="44">
        <f>SUM(AR5:AU5)</f>
        <v>1</v>
      </c>
      <c r="AO5" s="45">
        <f>F3+E5+E8</f>
        <v>2</v>
      </c>
      <c r="AP5" s="45">
        <f>E3+F5+F8</f>
        <v>4</v>
      </c>
      <c r="AQ5" s="44">
        <f>AO5-AP5</f>
        <v>-2</v>
      </c>
      <c r="AR5" s="45">
        <f>IF(ISBLANK(F3),0,IF(AS4=3,0,IF(AS4=1,1,3)))</f>
        <v>0</v>
      </c>
      <c r="AS5" s="45" t="s">
        <v>73</v>
      </c>
      <c r="AT5" s="45">
        <f>IF(ISBLANK(E8),0,IF(AS6=3,0,IF(AS6=1,1,3)))</f>
        <v>0</v>
      </c>
      <c r="AU5" s="44">
        <f>IF(ISBLANK(E5),0,IF(E5&gt;F5,3,IF(E5=F5,1,0)))</f>
        <v>1</v>
      </c>
      <c r="AV5" s="45" t="b">
        <f>(10*(AQ4-AQ5)+AO4-AO5&lt;0)</f>
        <v>0</v>
      </c>
      <c r="AW5" s="45" t="s">
        <v>73</v>
      </c>
      <c r="AX5" s="45" t="b">
        <f>10*(AQ5-AQ6)+AO5-AO6&gt;0</f>
        <v>1</v>
      </c>
      <c r="AY5" s="44" t="b">
        <f>10*(AQ5-AQ7)+AO5-AO7&gt;0</f>
        <v>0</v>
      </c>
      <c r="AZ5" s="45">
        <f>10000*(AR5+AT5)+(F3-E3+E8-F8)*100+(F3+E8)</f>
        <v>-199</v>
      </c>
      <c r="BA5" s="45">
        <f>10000*(AR5+AU5)+(F3-E3+F5-E5)*100+(F3+F5)</f>
        <v>9902</v>
      </c>
      <c r="BB5" s="45" t="s">
        <v>73</v>
      </c>
      <c r="BC5" s="44">
        <f>10000*(AT5+AU5)+(F5-E5+E8-F8)*100+(F5+E8)</f>
        <v>9901</v>
      </c>
      <c r="BD5" s="47">
        <f>-BE4</f>
        <v>0.5</v>
      </c>
      <c r="BE5" s="47" t="s">
        <v>73</v>
      </c>
      <c r="BF5" s="47">
        <f>IF($AN5&gt;$AN6,-0.5,IF($AN6&gt;$AN5,0.5,IF(AX5,-0.5,IF(AW6,0.5,BV5))))</f>
        <v>0.5</v>
      </c>
      <c r="BG5" s="46">
        <f>IF($AN5&gt;$AN7,-0.5,IF($AN7&gt;$AN5,0.5,IF(AY5,-0.5,IF(AW7,0.5,BW5))))</f>
        <v>0.5</v>
      </c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51"/>
      <c r="BT5" s="1"/>
      <c r="BU5" s="45" t="s">
        <v>73</v>
      </c>
      <c r="BV5" s="45">
        <f>IF($BP4,IF(F8-E8&lt;0,-0.5,IF(E8-F8&lt;0,0.5,0)),IF($BI4,IF($AZ5&gt;$AZ6,-0.5,IF($AZ5&lt;$AZ6,0.5,0)),IF($BL4,IF($BC5&gt;$BC6,-0.5,IF($BC5&lt;$BC6,0.5,0)),0)))</f>
        <v>0</v>
      </c>
      <c r="BW5" s="44">
        <f>IF($BQ4,IF(E6-F6&lt;0,-0.5,IF(F6-E6&lt;0,0.5,0)),IF($BJ4,IF($BA5&gt;$BA7,-0.5,IF($BA5&lt;$BA7,0.5,0)),IF($BL4,IF($BC5&gt;$BC7,-0.5,IF($BC5&lt;$BC7,0.5,0)),0)))</f>
        <v>0</v>
      </c>
      <c r="BX5" s="1"/>
      <c r="BY5" s="1"/>
      <c r="BZ5" s="1"/>
      <c r="CA5" s="1"/>
      <c r="CB5" s="1"/>
      <c r="CC5" s="6"/>
      <c r="CD5" s="8"/>
    </row>
    <row r="6" spans="1:82" ht="15.75" customHeight="1">
      <c r="A6" s="10"/>
      <c r="B6" s="21">
        <v>42536</v>
      </c>
      <c r="C6" s="22">
        <v>0.875</v>
      </c>
      <c r="D6" s="23" t="s">
        <v>35</v>
      </c>
      <c r="E6" s="24">
        <v>2</v>
      </c>
      <c r="F6" s="24">
        <v>0</v>
      </c>
      <c r="G6" s="25" t="s">
        <v>71</v>
      </c>
      <c r="H6" s="26"/>
      <c r="I6" s="36">
        <f>AI6</f>
        <v>3</v>
      </c>
      <c r="J6" s="23" t="str">
        <f t="array" ref="J6">INDEX(AM4:AM7,MATCH(AK6,$AL4:$AL7,0))</f>
        <v>Albanie</v>
      </c>
      <c r="K6" s="52">
        <f t="array" ref="K6">INDEX(AN4:AN7,MATCH(AK6,$AL4:$AL7,0))</f>
        <v>3</v>
      </c>
      <c r="L6" s="52">
        <f t="array" ref="L6">INDEX(AO4:AO7,MATCH(AK6,$AL4:$AL7,0))</f>
        <v>1</v>
      </c>
      <c r="M6" s="52">
        <f t="array" ref="M6">INDEX(AP4:AP7,MATCH(AK6,$AL4:$AL7,0))</f>
        <v>3</v>
      </c>
      <c r="N6" s="52">
        <f t="array" ref="N6">INDEX(AQ4:AQ7,MATCH(AK6,$AL4:$AL7,0))</f>
        <v>-2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30"/>
      <c r="AI6" s="40">
        <f>IF(ROUND(AK6,0)=ROUND(AK5,0),AI5,3)</f>
        <v>3</v>
      </c>
      <c r="AJ6" s="40">
        <f>ROUND(AK6,0)</f>
        <v>3</v>
      </c>
      <c r="AK6" s="41">
        <f>MIN(MAX(AL4:AL6),MAX(AL4,AL5,AL7),MAX(AL4,AL6,AL7),MAX(AL5:AL7))</f>
        <v>2.97</v>
      </c>
      <c r="AL6" s="42">
        <f>SUM(BD6:BG6)+2.47</f>
        <v>2.97</v>
      </c>
      <c r="AM6" s="43" t="str">
        <f>D4</f>
        <v>Albanie</v>
      </c>
      <c r="AN6" s="44">
        <f>SUM(AR6:AU6)</f>
        <v>3</v>
      </c>
      <c r="AO6" s="45">
        <f>E4+F6+F8</f>
        <v>1</v>
      </c>
      <c r="AP6" s="45">
        <f>F4+E6+E8</f>
        <v>3</v>
      </c>
      <c r="AQ6" s="44">
        <f>AO6-AP6</f>
        <v>-2</v>
      </c>
      <c r="AR6" s="45">
        <f>IF(ISBLANK(F6),0,IF(AT4=3,0,IF(AT4=1,1,3)))</f>
        <v>0</v>
      </c>
      <c r="AS6" s="45">
        <f>IF(ISBLANK(F8),0,IF(F8&gt;E8,3,IF(F8=E8,1,0)))</f>
        <v>3</v>
      </c>
      <c r="AT6" s="45" t="s">
        <v>73</v>
      </c>
      <c r="AU6" s="44">
        <f>IF(ISBLANK(E4),0,IF(E4&gt;F4,3,IF(E4=F4,1,0)))</f>
        <v>0</v>
      </c>
      <c r="AV6" s="45" t="b">
        <f>10*(AQ4-AQ6)+AO4-AO6&lt;0</f>
        <v>0</v>
      </c>
      <c r="AW6" s="45" t="b">
        <f>10*(AQ5-AQ6)+AO5-AO6&lt;0</f>
        <v>0</v>
      </c>
      <c r="AX6" s="45" t="s">
        <v>73</v>
      </c>
      <c r="AY6" s="44" t="b">
        <f>10*(AQ6-AQ7)+AO6-AO7&gt;0</f>
        <v>0</v>
      </c>
      <c r="AZ6" s="45">
        <f>10000*(AR6+AS6)+(F6-E6+F8-E8)*100+(F6+F8)</f>
        <v>29901</v>
      </c>
      <c r="BA6" s="45" t="s">
        <v>73</v>
      </c>
      <c r="BB6" s="45">
        <f>10000*(AR6+AU6)+(E4-F4+F6-E6)*100+(E4+F5)</f>
        <v>-299</v>
      </c>
      <c r="BC6" s="44">
        <f>10000*(AS6+AU6)+(E4-F4+F8-E8)*100+(E4+F8)</f>
        <v>30001</v>
      </c>
      <c r="BD6" s="47">
        <f>-BF4</f>
        <v>0.5</v>
      </c>
      <c r="BE6" s="47">
        <f>-BF5</f>
        <v>-0.5</v>
      </c>
      <c r="BF6" s="47" t="s">
        <v>73</v>
      </c>
      <c r="BG6" s="46">
        <f>IF($AN6&gt;$AN7,-0.5,IF($AN7&gt;$AN6,0.5,IF(AY6,-0.5,IF(AX7,0.5,BW6))))</f>
        <v>0.5</v>
      </c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51"/>
      <c r="BT6" s="1"/>
      <c r="BU6" s="1"/>
      <c r="BV6" s="45" t="s">
        <v>73</v>
      </c>
      <c r="BW6" s="44">
        <f>IF($BR4,IF(F4-E4&lt;0,-0.5,IF(E4-F4&lt;0,0.5,0)),IF($BK4,IF($BB6&gt;$BB7,-0.5,IF($BB6&lt;$BB7,0.5,0)),IF($BL4,IF($BC6&gt;$BC7,-0.5,IF($BC6&lt;$BC7,0.5,0)),0)))</f>
        <v>0</v>
      </c>
      <c r="BX6" s="1"/>
      <c r="BY6" s="1"/>
      <c r="BZ6" s="1"/>
      <c r="CA6" s="1"/>
      <c r="CB6" s="1"/>
      <c r="CC6" s="6"/>
      <c r="CD6" s="8"/>
    </row>
    <row r="7" spans="1:82" ht="15.75" customHeight="1">
      <c r="A7" s="10"/>
      <c r="B7" s="21">
        <v>42540</v>
      </c>
      <c r="C7" s="22">
        <v>0.875</v>
      </c>
      <c r="D7" s="23" t="s">
        <v>72</v>
      </c>
      <c r="E7" s="24">
        <v>0</v>
      </c>
      <c r="F7" s="24">
        <v>0</v>
      </c>
      <c r="G7" s="25" t="s">
        <v>35</v>
      </c>
      <c r="H7" s="26"/>
      <c r="I7" s="53">
        <f>AI7</f>
        <v>4</v>
      </c>
      <c r="J7" s="54" t="str">
        <f t="array" ref="J7">INDEX(AM4:AM7,MATCH(AK7,$AL4:$AL7,0))</f>
        <v>Roumanie</v>
      </c>
      <c r="K7" s="55">
        <f t="array" ref="K7">INDEX(AN4:AN7,MATCH(AK7,$AL4:$AL7,0))</f>
        <v>1</v>
      </c>
      <c r="L7" s="55">
        <f t="array" ref="L7">INDEX(AO4:AO7,MATCH(AK7,$AL4:$AL7,0))</f>
        <v>2</v>
      </c>
      <c r="M7" s="55">
        <f t="array" ref="M7">INDEX(AP4:AP7,MATCH(AK7,$AL4:$AL7,0))</f>
        <v>4</v>
      </c>
      <c r="N7" s="55">
        <f t="array" ref="N7">INDEX(AQ4:AQ7,MATCH(AK7,$AL4:$AL7,0))</f>
        <v>-2</v>
      </c>
      <c r="O7" s="1" t="s">
        <v>74</v>
      </c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40">
        <f>IF(ROUND(AK7,0)=ROUND(AK6,0),AI6,4)</f>
        <v>4</v>
      </c>
      <c r="AJ7" s="40">
        <f>ROUND(AK7,0)</f>
        <v>4</v>
      </c>
      <c r="AK7" s="41">
        <f>MAX(AL4:AL7)</f>
        <v>3.96</v>
      </c>
      <c r="AL7" s="56">
        <f>SUM(BD7:BG7)+2.48</f>
        <v>1.98</v>
      </c>
      <c r="AM7" s="57" t="str">
        <f>G4</f>
        <v>Suisse</v>
      </c>
      <c r="AN7" s="49">
        <f>SUM(AR7:AU7)</f>
        <v>5</v>
      </c>
      <c r="AO7" s="48">
        <f>F4+F5+E7</f>
        <v>2</v>
      </c>
      <c r="AP7" s="48">
        <f>E4+E5+F7</f>
        <v>1</v>
      </c>
      <c r="AQ7" s="49">
        <f>AO7-AP7</f>
        <v>1</v>
      </c>
      <c r="AR7" s="48">
        <f>IF(ISBLANK(E7),0,IF(AU4=3,0,IF(AU4=1,1,3)))</f>
        <v>1</v>
      </c>
      <c r="AS7" s="48">
        <f>IF(ISBLANK(F5),0,IF(AU5=3,0,IF(AU5=1,1,3)))</f>
        <v>1</v>
      </c>
      <c r="AT7" s="48">
        <f>IF(ISBLANK(F4),0,IF(AU6=3,0,IF(AU6=1,1,3)))</f>
        <v>3</v>
      </c>
      <c r="AU7" s="49" t="s">
        <v>73</v>
      </c>
      <c r="AV7" s="48" t="b">
        <f>10*(AQ4-AQ7)+AO4-AO7&lt;0</f>
        <v>0</v>
      </c>
      <c r="AW7" s="48" t="b">
        <f>10*(AQ5-AQ7)+AO5-AO7&lt;0</f>
        <v>1</v>
      </c>
      <c r="AX7" s="48" t="b">
        <f>10*(AQ6-AQ7)+AO6-AO7&lt;0</f>
        <v>1</v>
      </c>
      <c r="AY7" s="49" t="s">
        <v>73</v>
      </c>
      <c r="AZ7" s="48" t="s">
        <v>73</v>
      </c>
      <c r="BA7" s="48">
        <f>10000*(AR7+AS7)+(E7-F7+E5-F5)*100+(E7+E5)</f>
        <v>20001</v>
      </c>
      <c r="BB7" s="48">
        <f>10000*(AR7+AT7)+(F4-E4+E7-F7)*100+(F4+E7)</f>
        <v>40101</v>
      </c>
      <c r="BC7" s="49">
        <f>10000*(AS7+AT7)+(E5-F5+F4-E4)*100+(E5+F4)</f>
        <v>40102</v>
      </c>
      <c r="BD7" s="58">
        <f>-BG4</f>
        <v>0.5</v>
      </c>
      <c r="BE7" s="58">
        <f>-BG5</f>
        <v>-0.5</v>
      </c>
      <c r="BF7" s="58">
        <f>-BG6</f>
        <v>-0.5</v>
      </c>
      <c r="BG7" s="49" t="s">
        <v>73</v>
      </c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51"/>
      <c r="BT7" s="17"/>
      <c r="BU7" s="17"/>
      <c r="BV7" s="17"/>
      <c r="BW7" s="49" t="s">
        <v>73</v>
      </c>
      <c r="BX7" s="1"/>
      <c r="BY7" s="1"/>
      <c r="BZ7" s="1"/>
      <c r="CA7" s="1"/>
      <c r="CB7" s="1"/>
      <c r="CC7" s="6"/>
      <c r="CD7" s="8"/>
    </row>
    <row r="8" spans="1:82" ht="15.75" customHeight="1" thickBot="1">
      <c r="A8" s="59"/>
      <c r="B8" s="60">
        <v>42540</v>
      </c>
      <c r="C8" s="61">
        <v>0.875</v>
      </c>
      <c r="D8" s="62" t="s">
        <v>36</v>
      </c>
      <c r="E8" s="63">
        <v>0</v>
      </c>
      <c r="F8" s="63">
        <v>1</v>
      </c>
      <c r="G8" s="64" t="s">
        <v>71</v>
      </c>
      <c r="H8" s="26"/>
      <c r="I8" s="1"/>
      <c r="J8" s="65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31"/>
      <c r="AK8" s="31"/>
      <c r="AL8" s="3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6"/>
      <c r="CD8" s="8"/>
    </row>
    <row r="9" spans="1:82" ht="15.75" customHeight="1" thickBot="1">
      <c r="A9" s="1"/>
      <c r="B9" s="2"/>
      <c r="C9" s="3"/>
      <c r="D9" s="3"/>
      <c r="E9" s="5"/>
      <c r="F9" s="5"/>
      <c r="G9" s="3"/>
      <c r="H9" s="6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6"/>
      <c r="CD9" s="8"/>
    </row>
    <row r="10" spans="1:82" ht="15.75" customHeight="1" thickBot="1">
      <c r="A10" s="10"/>
      <c r="B10" s="66" t="s">
        <v>75</v>
      </c>
      <c r="C10" s="67"/>
      <c r="D10" s="68"/>
      <c r="E10" s="69"/>
      <c r="F10" s="69"/>
      <c r="G10" s="70"/>
      <c r="H10" s="71"/>
      <c r="I10" s="1"/>
      <c r="J10" s="17"/>
      <c r="K10" s="17"/>
      <c r="L10" s="17"/>
      <c r="M10" s="17"/>
      <c r="N10" s="17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"/>
      <c r="BY10" s="1"/>
      <c r="BZ10" s="1"/>
      <c r="CA10" s="1"/>
      <c r="CB10" s="1"/>
      <c r="CC10" s="6"/>
      <c r="CD10" s="8"/>
    </row>
    <row r="11" spans="1:82" ht="15.75" customHeight="1">
      <c r="A11" s="10"/>
      <c r="B11" s="21">
        <v>42532</v>
      </c>
      <c r="C11" s="22">
        <v>0.875</v>
      </c>
      <c r="D11" s="23" t="s">
        <v>76</v>
      </c>
      <c r="E11" s="24">
        <v>1</v>
      </c>
      <c r="F11" s="24">
        <v>1</v>
      </c>
      <c r="G11" s="25" t="s">
        <v>77</v>
      </c>
      <c r="H11" s="26"/>
      <c r="I11" s="27"/>
      <c r="J11" s="28" t="s">
        <v>75</v>
      </c>
      <c r="K11" s="28" t="s">
        <v>37</v>
      </c>
      <c r="L11" s="28" t="s">
        <v>34</v>
      </c>
      <c r="M11" s="28" t="s">
        <v>21</v>
      </c>
      <c r="N11" s="29" t="str">
        <f>"+/-"</f>
        <v>+/-</v>
      </c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30"/>
      <c r="AI11" s="30"/>
      <c r="AJ11" s="31"/>
      <c r="AK11" s="32"/>
      <c r="AL11" s="33" t="s">
        <v>38</v>
      </c>
      <c r="AM11" s="33" t="s">
        <v>39</v>
      </c>
      <c r="AN11" s="33" t="s">
        <v>37</v>
      </c>
      <c r="AO11" s="34" t="s">
        <v>40</v>
      </c>
      <c r="AP11" s="34" t="s">
        <v>41</v>
      </c>
      <c r="AQ11" s="33" t="s">
        <v>42</v>
      </c>
      <c r="AR11" s="34" t="s">
        <v>43</v>
      </c>
      <c r="AS11" s="34" t="s">
        <v>44</v>
      </c>
      <c r="AT11" s="34" t="s">
        <v>45</v>
      </c>
      <c r="AU11" s="33" t="s">
        <v>46</v>
      </c>
      <c r="AV11" s="34" t="s">
        <v>47</v>
      </c>
      <c r="AW11" s="34" t="s">
        <v>48</v>
      </c>
      <c r="AX11" s="34" t="s">
        <v>49</v>
      </c>
      <c r="AY11" s="33" t="s">
        <v>50</v>
      </c>
      <c r="AZ11" s="34" t="s">
        <v>51</v>
      </c>
      <c r="BA11" s="34" t="s">
        <v>52</v>
      </c>
      <c r="BB11" s="34" t="s">
        <v>53</v>
      </c>
      <c r="BC11" s="33" t="s">
        <v>54</v>
      </c>
      <c r="BD11" s="35" t="s">
        <v>55</v>
      </c>
      <c r="BE11" s="35" t="s">
        <v>56</v>
      </c>
      <c r="BF11" s="35" t="s">
        <v>57</v>
      </c>
      <c r="BG11" s="33" t="s">
        <v>58</v>
      </c>
      <c r="BH11" s="34" t="s">
        <v>59</v>
      </c>
      <c r="BI11" s="34" t="s">
        <v>51</v>
      </c>
      <c r="BJ11" s="34" t="s">
        <v>52</v>
      </c>
      <c r="BK11" s="34" t="s">
        <v>53</v>
      </c>
      <c r="BL11" s="34" t="s">
        <v>54</v>
      </c>
      <c r="BM11" s="34" t="s">
        <v>60</v>
      </c>
      <c r="BN11" s="34" t="s">
        <v>61</v>
      </c>
      <c r="BO11" s="34" t="s">
        <v>62</v>
      </c>
      <c r="BP11" s="34" t="s">
        <v>63</v>
      </c>
      <c r="BQ11" s="34" t="s">
        <v>64</v>
      </c>
      <c r="BR11" s="34" t="s">
        <v>65</v>
      </c>
      <c r="BS11" s="33" t="s">
        <v>66</v>
      </c>
      <c r="BT11" s="34" t="s">
        <v>67</v>
      </c>
      <c r="BU11" s="34" t="s">
        <v>68</v>
      </c>
      <c r="BV11" s="34" t="s">
        <v>69</v>
      </c>
      <c r="BW11" s="33" t="s">
        <v>70</v>
      </c>
      <c r="BX11" s="1"/>
      <c r="BY11" s="1"/>
      <c r="BZ11" s="1"/>
      <c r="CA11" s="1"/>
      <c r="CB11" s="1"/>
      <c r="CC11" s="6"/>
      <c r="CD11" s="8"/>
    </row>
    <row r="12" spans="1:82" ht="15.75" customHeight="1">
      <c r="A12" s="10"/>
      <c r="B12" s="21">
        <v>42532</v>
      </c>
      <c r="C12" s="22">
        <v>0.75</v>
      </c>
      <c r="D12" s="23" t="s">
        <v>78</v>
      </c>
      <c r="E12" s="24">
        <v>2</v>
      </c>
      <c r="F12" s="24">
        <v>1</v>
      </c>
      <c r="G12" s="25" t="s">
        <v>79</v>
      </c>
      <c r="H12" s="26"/>
      <c r="I12" s="36">
        <f>AI12</f>
        <v>1</v>
      </c>
      <c r="J12" s="37" t="str">
        <f t="array" ref="J12">INDEX(AM12:AM15,MATCH(AK12,$AL12:$AL15,0))</f>
        <v>Pays de Galles</v>
      </c>
      <c r="K12" s="38">
        <f t="array" ref="K12">INDEX(AN12:AN15,MATCH(AK12,$AL12:$AL15,0))</f>
        <v>6</v>
      </c>
      <c r="L12" s="38">
        <f t="array" ref="L12">INDEX(AO12:AO15,MATCH(AK12,$AL12:$AL15,0))</f>
        <v>6</v>
      </c>
      <c r="M12" s="38">
        <f t="array" ref="M12">INDEX(AP12:AP15,MATCH(AK12,$AL12:$AL15,0))</f>
        <v>3</v>
      </c>
      <c r="N12" s="38">
        <f t="array" ref="N12">INDEX(AQ12:AQ15,MATCH(AK12,$AL12:$AL15,0))</f>
        <v>3</v>
      </c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30"/>
      <c r="AI12" s="40">
        <v>1</v>
      </c>
      <c r="AJ12" s="40">
        <f>ROUND(AK12,0)</f>
        <v>1</v>
      </c>
      <c r="AK12" s="41">
        <f>MIN(AL12:AL15)</f>
        <v>0.9700000000000002</v>
      </c>
      <c r="AL12" s="42">
        <f>SUM(BD12:BG12)+2.45</f>
        <v>1.9500000000000002</v>
      </c>
      <c r="AM12" s="43" t="str">
        <f>D11</f>
        <v>Angleterre</v>
      </c>
      <c r="AN12" s="44">
        <f>SUM(AR12:AU12)</f>
        <v>5</v>
      </c>
      <c r="AO12" s="45">
        <f>E11+E14+F15</f>
        <v>3</v>
      </c>
      <c r="AP12" s="45">
        <f>F11+F14+E15</f>
        <v>2</v>
      </c>
      <c r="AQ12" s="44">
        <f>AO12-AP12</f>
        <v>1</v>
      </c>
      <c r="AR12" s="45" t="s">
        <v>73</v>
      </c>
      <c r="AS12" s="45">
        <f>IF(ISBLANK(E11),0,IF(E11&gt;F11,3,IF(E11=F11,1,0)))</f>
        <v>1</v>
      </c>
      <c r="AT12" s="45">
        <f>IF(ISBLANK(E14),0,IF(E14&gt;F14,3,IF(E14=F14,1,0)))</f>
        <v>3</v>
      </c>
      <c r="AU12" s="44">
        <f>IF(ISBLANK(F15),0,IF(F15&gt;E15,3,IF(F15=E15,1,0)))</f>
        <v>1</v>
      </c>
      <c r="AV12" s="45" t="s">
        <v>73</v>
      </c>
      <c r="AW12" s="45" t="b">
        <f>(10*(AQ12-AQ13)+AO12-AO13&gt;0)</f>
        <v>1</v>
      </c>
      <c r="AX12" s="45" t="b">
        <f>10*(AQ12-AQ14)+AO12-AO14&gt;0</f>
        <v>0</v>
      </c>
      <c r="AY12" s="44" t="b">
        <f>10*(AQ12-AQ15)+AO12-AO15&gt;0</f>
        <v>1</v>
      </c>
      <c r="AZ12" s="45">
        <f>10000*(AS12+AT12)+(E14-F14+E11-F11)*100+(E14+E11)</f>
        <v>40103</v>
      </c>
      <c r="BA12" s="45">
        <f>10000*(AS12+AU12)+(E11-F11+F15-E15)*100+(E11+F15)</f>
        <v>20001</v>
      </c>
      <c r="BB12" s="45">
        <f>10000*(AT12+AU12)+(F15-E15+E14-F14)*100+(F15+E14)</f>
        <v>40102</v>
      </c>
      <c r="BC12" s="46" t="s">
        <v>73</v>
      </c>
      <c r="BD12" s="45" t="s">
        <v>73</v>
      </c>
      <c r="BE12" s="47">
        <f>IF($AN12&gt;$AN13,-0.5,IF($AN13&gt;$AN12,0.5,IF(AW12,-0.5,IF(AV13,0.5,BU12))))</f>
        <v>-0.5</v>
      </c>
      <c r="BF12" s="47">
        <f>IF($AN12&gt;$AN14,-0.5,IF($AN14&gt;$AN12,0.5,IF(AX12,-0.5,IF(AV14,0.5,BV12))))</f>
        <v>0.5</v>
      </c>
      <c r="BG12" s="46">
        <f>IF($AN12&gt;$AN15,-0.5,IF($AN15&gt;$AN12,0.5,IF(AY12,-0.5,IF(AV15,0.5,BW12))))</f>
        <v>-0.5</v>
      </c>
      <c r="BH12" s="48" t="b">
        <f>AND(AND(AN12=AN13,AN13=AN14,AN14=AN15),AND(AO12=AO13,AO13=AO14,AO14=AO15),AND(AP12=AP13,AP13=AP14,AP14=AP15))</f>
        <v>0</v>
      </c>
      <c r="BI12" s="48" t="b">
        <f>AND(NOT(BH12),AN12=AN13,AN12=AN14,AO12=AO13,AO12=AO14,AP12=AP13,AP12=AP14)</f>
        <v>0</v>
      </c>
      <c r="BJ12" s="48" t="b">
        <f>AND(NOT(BH12),AN12=AN13,AN12=AN15,AO12=AO13,AO12=AO15,AP12=AP13,AP12=AP15)</f>
        <v>0</v>
      </c>
      <c r="BK12" s="48" t="b">
        <f>AND(NOT(BH12),AN12=AN14,AN12=AN15,AO12=AO14,AO12=AO15,AP12=AP14,AP12=AP15)</f>
        <v>0</v>
      </c>
      <c r="BL12" s="48" t="b">
        <f>AND(NOT(BH12),AN13=AN14,AN13=AN15,AO13=AO14,AO13=AO15,AP13=AP14,AP13=AP15)</f>
        <v>0</v>
      </c>
      <c r="BM12" s="48" t="b">
        <f>AND(NOT(BH12),NOT(BI12),NOT(BJ12),AN12=AN13,AO12=AO13,AP12=AP13)</f>
        <v>0</v>
      </c>
      <c r="BN12" s="48" t="b">
        <f>AND(NOT(BH12),NOT(BI12),NOT(BK12),AN12=AN14,AO12=AO14,AP12=AP14)</f>
        <v>0</v>
      </c>
      <c r="BO12" s="48" t="b">
        <f>AND(NOT(BH12),NOT(BJ12),NOT(BK12),AN12=AN15,AO12=AO15,AP12=AP15)</f>
        <v>0</v>
      </c>
      <c r="BP12" s="48" t="b">
        <f>AND(NOT(BH12),NOT(BI12),NOT(BL12),AN13=AN14,AO13=AO14)</f>
        <v>0</v>
      </c>
      <c r="BQ12" s="48" t="b">
        <f>AND(NOT(BH12),NOT(BJ12),NOT(BL12),AN13=AN15,AO13=AO15,AP13=AP15)</f>
        <v>0</v>
      </c>
      <c r="BR12" s="48" t="b">
        <f>AND(NOT(BH12),NOT(BK12),NOT(BL12),AN14=AN15,AO14=AO15,AP14=AP15)</f>
        <v>0</v>
      </c>
      <c r="BS12" s="49" t="b">
        <f t="array" ref="BS12">AND(NOT(BH12:BR12))</f>
        <v>1</v>
      </c>
      <c r="BT12" s="45" t="s">
        <v>73</v>
      </c>
      <c r="BU12" s="45">
        <f>IF($BM12,IF(F11-E11&lt;0,-0.5,IF(E11-F11&lt;0,0.5,0)),IF($BI12,IF($AZ12&gt;$AZ13,-0.5,IF($AZ12&lt;$AZ13,0.5,0)),IF($BJ12,IF($BA12&gt;$BA13,-0.5, IF($BA12&lt;$BA13,0.5,0)),0)))</f>
        <v>0</v>
      </c>
      <c r="BV12" s="45">
        <f>IF($BN12,IF(F13-E13&lt;0,-0.5,IF(E13-F13&lt;0,0.5,0)),IF($BI12,IF($AZ12&gt;$AZ14,-0.5,IF($AZ12&lt;$AZ14,0.5,0)),IF($BK12,IF($BB12&gt;$BB14,-0.5,IF($BB12&lt;$BB14,0.5,0)),0)))</f>
        <v>0</v>
      </c>
      <c r="BW12" s="44">
        <f>IF($BO12,IF(E15-F15&lt;0,-0.5,IF(F15-E15&lt;0,0.5,0)),IF($BJ12,IF($BA12&gt;$BA15,-0.5,IF($BA12&lt;$BA15,0.5,0)),IF($BK12,IF($BB12&gt;$BB15,-0.5, IF($BB12&lt;$BB15,0.5,0)),0)))</f>
        <v>0</v>
      </c>
      <c r="BX12" s="1"/>
      <c r="BY12" s="1"/>
      <c r="BZ12" s="1"/>
      <c r="CA12" s="1"/>
      <c r="CB12" s="1"/>
      <c r="CC12" s="6"/>
      <c r="CD12" s="8"/>
    </row>
    <row r="13" spans="1:82" ht="15.75" customHeight="1">
      <c r="A13" s="10"/>
      <c r="B13" s="21">
        <v>42536</v>
      </c>
      <c r="C13" s="22">
        <v>0.625</v>
      </c>
      <c r="D13" s="23" t="s">
        <v>77</v>
      </c>
      <c r="E13" s="24">
        <v>1</v>
      </c>
      <c r="F13" s="24">
        <v>2</v>
      </c>
      <c r="G13" s="25" t="s">
        <v>79</v>
      </c>
      <c r="H13" s="26"/>
      <c r="I13" s="36">
        <f>AI13</f>
        <v>2</v>
      </c>
      <c r="J13" s="37" t="str">
        <f t="array" ref="J13">INDEX(AM12:AM15,MATCH(AK13,$AL12:$AL15,0))</f>
        <v>Angleterre</v>
      </c>
      <c r="K13" s="38">
        <f t="array" ref="K13">INDEX(AN12:AN15,MATCH(AK13,$AL12:$AL15,0))</f>
        <v>5</v>
      </c>
      <c r="L13" s="38">
        <f t="array" ref="L13">INDEX(AO12:AO15,MATCH(AK13,$AL12:$AL15,0))</f>
        <v>3</v>
      </c>
      <c r="M13" s="38">
        <f t="array" ref="M13">INDEX(AP12:AP15,MATCH(AK13,$AL12:$AL15,0))</f>
        <v>2</v>
      </c>
      <c r="N13" s="38">
        <f t="array" ref="N13">INDEX(AQ12:AQ15,MATCH(AK13,$AL12:$AL15,0))</f>
        <v>1</v>
      </c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30"/>
      <c r="AI13" s="40">
        <f>IF(ROUND(AK13,0)=ROUND(AK12,0),AI12,2)</f>
        <v>2</v>
      </c>
      <c r="AJ13" s="40">
        <f>ROUND(AK13,0)</f>
        <v>2</v>
      </c>
      <c r="AK13" s="41">
        <f>MAX(MIN(AL12:AL14),MIN(AL12,AL13,AL15),MIN(AL12,AL14,AL15),MIN(AL13:AL15))</f>
        <v>1.9500000000000002</v>
      </c>
      <c r="AL13" s="42">
        <f>SUM(BD13:BG13)+2.46</f>
        <v>3.96</v>
      </c>
      <c r="AM13" s="43" t="str">
        <f>G11</f>
        <v>Russie</v>
      </c>
      <c r="AN13" s="44">
        <f>SUM(AR13:AU13)</f>
        <v>1</v>
      </c>
      <c r="AO13" s="45">
        <f>F11+E13+E16</f>
        <v>2</v>
      </c>
      <c r="AP13" s="45">
        <f>E11+F13+F16</f>
        <v>6</v>
      </c>
      <c r="AQ13" s="44">
        <f>AO13-AP13</f>
        <v>-4</v>
      </c>
      <c r="AR13" s="45">
        <f>IF(ISBLANK(F11),0,IF(AS12=3,0,IF(AS12=1,1,3)))</f>
        <v>1</v>
      </c>
      <c r="AS13" s="45" t="s">
        <v>73</v>
      </c>
      <c r="AT13" s="45">
        <f>IF(ISBLANK(E16),0,IF(AS14=3,0,IF(AS14=1,1,3)))</f>
        <v>0</v>
      </c>
      <c r="AU13" s="44">
        <f>IF(ISBLANK(E13),0,IF(E13&gt;F13,3,IF(E13=F13,1,0)))</f>
        <v>0</v>
      </c>
      <c r="AV13" s="45" t="b">
        <f>(10*(AQ12-AQ13)+AO12-AO13&lt;0)</f>
        <v>0</v>
      </c>
      <c r="AW13" s="45" t="s">
        <v>73</v>
      </c>
      <c r="AX13" s="45" t="b">
        <f>10*(AQ13-AQ14)+AO13-AO14&gt;0</f>
        <v>0</v>
      </c>
      <c r="AY13" s="44" t="b">
        <f>10*(AQ13-AQ15)+AO13-AO15&gt;0</f>
        <v>0</v>
      </c>
      <c r="AZ13" s="45">
        <f>10000*(AR13+AT13)+(F11-E11+E16-F16)*100+(F11+E16)</f>
        <v>9701</v>
      </c>
      <c r="BA13" s="45">
        <f>10000*(AR13+AU13)+(F11-E11+F13-E13)*100+(F11+F13)</f>
        <v>10103</v>
      </c>
      <c r="BB13" s="45" t="s">
        <v>73</v>
      </c>
      <c r="BC13" s="44">
        <f>10000*(AT13+AU13)+(F13-E13+E16-F16)*100+(F13+E16)</f>
        <v>-198</v>
      </c>
      <c r="BD13" s="47">
        <f>-BE12</f>
        <v>0.5</v>
      </c>
      <c r="BE13" s="47" t="s">
        <v>73</v>
      </c>
      <c r="BF13" s="47">
        <f>IF($AN13&gt;$AN14,-0.5,IF($AN14&gt;$AN13,0.5,IF(AX13,-0.5,IF(AW14,0.5,BV13))))</f>
        <v>0.5</v>
      </c>
      <c r="BG13" s="46">
        <f>IF($AN13&gt;$AN15,-0.5,IF($AN15&gt;$AN13,0.5,IF(AY13,-0.5,IF(AW15,0.5,BW13))))</f>
        <v>0.5</v>
      </c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51"/>
      <c r="BT13" s="1"/>
      <c r="BU13" s="45" t="s">
        <v>73</v>
      </c>
      <c r="BV13" s="45">
        <f>IF($BP12,IF(F16-E16&lt;0,-0.5,IF(E16-F16&lt;0,0.5,0)),IF($BI12,IF($AZ13&gt;$AZ14,-0.5,IF($AZ13&lt;$AZ14,0.5,0)),IF($BL12,IF($BC13&gt;$BC14,-0.5,IF($BC13&lt;$BC14,0.5,0)),0)))</f>
        <v>0</v>
      </c>
      <c r="BW13" s="44">
        <f>IF($BQ12,IF(E14-F14&lt;0,-0.5,IF(F14-E14&lt;0,0.5,0)),IF($BJ12,IF($BA13&gt;$BA15,-0.5,IF($BA13&lt;$BA15,0.5,0)),IF($BL12,IF($BC13&gt;$BC15,-0.5,IF($BC13&lt;$BC15,0.5,0)),0)))</f>
        <v>0</v>
      </c>
      <c r="BX13" s="1"/>
      <c r="BY13" s="1"/>
      <c r="BZ13" s="1"/>
      <c r="CA13" s="1"/>
      <c r="CB13" s="1"/>
      <c r="CC13" s="6"/>
      <c r="CD13" s="8"/>
    </row>
    <row r="14" spans="1:82" ht="15.75" customHeight="1">
      <c r="A14" s="10"/>
      <c r="B14" s="21">
        <v>42537</v>
      </c>
      <c r="C14" s="22">
        <v>0.625</v>
      </c>
      <c r="D14" s="23" t="s">
        <v>76</v>
      </c>
      <c r="E14" s="24">
        <v>2</v>
      </c>
      <c r="F14" s="24">
        <v>1</v>
      </c>
      <c r="G14" s="25" t="s">
        <v>78</v>
      </c>
      <c r="H14" s="26"/>
      <c r="I14" s="36">
        <f>AI14</f>
        <v>3</v>
      </c>
      <c r="J14" s="23" t="str">
        <f t="array" ref="J14">INDEX(AM12:AM15,MATCH(AK14,$AL12:$AL15,0))</f>
        <v>Slovaquie</v>
      </c>
      <c r="K14" s="52">
        <f t="array" ref="K14">INDEX(AN12:AN15,MATCH(AK14,$AL12:$AL15,0))</f>
        <v>4</v>
      </c>
      <c r="L14" s="52">
        <f t="array" ref="L14">INDEX(AO12:AO15,MATCH(AK14,$AL12:$AL15,0))</f>
        <v>3</v>
      </c>
      <c r="M14" s="52">
        <f t="array" ref="M14">INDEX(AP12:AP15,MATCH(AK14,$AL12:$AL15,0))</f>
        <v>3</v>
      </c>
      <c r="N14" s="52">
        <f t="array" ref="N14">INDEX(AQ12:AQ15,MATCH(AK14,$AL12:$AL15,0))</f>
        <v>0</v>
      </c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30"/>
      <c r="AI14" s="40">
        <f>IF(ROUND(AK14,0)=ROUND(AK13,0),AI13,3)</f>
        <v>3</v>
      </c>
      <c r="AJ14" s="40">
        <f>ROUND(AK14,0)</f>
        <v>3</v>
      </c>
      <c r="AK14" s="41">
        <f>MIN(MAX(AL12:AL14),MAX(AL12,AL13,AL15),MAX(AL12,AL14,AL15),MAX(AL13:AL15))</f>
        <v>2.98</v>
      </c>
      <c r="AL14" s="42">
        <f>SUM(BD14:BG14)+2.47</f>
        <v>0.9700000000000002</v>
      </c>
      <c r="AM14" s="43" t="str">
        <f>D12</f>
        <v>Pays de Galles</v>
      </c>
      <c r="AN14" s="44">
        <f>SUM(AR14:AU14)</f>
        <v>6</v>
      </c>
      <c r="AO14" s="45">
        <f>E12+F14+F16</f>
        <v>6</v>
      </c>
      <c r="AP14" s="45">
        <f>F12+E14+E16</f>
        <v>3</v>
      </c>
      <c r="AQ14" s="44">
        <f>AO14-AP14</f>
        <v>3</v>
      </c>
      <c r="AR14" s="45">
        <f>IF(ISBLANK(F14),0,IF(AT12=3,0,IF(AT12=1,1,3)))</f>
        <v>0</v>
      </c>
      <c r="AS14" s="45">
        <f>IF(ISBLANK(F16),0,IF(F16&gt;E16,3,IF(F16=E16,1,0)))</f>
        <v>3</v>
      </c>
      <c r="AT14" s="45" t="s">
        <v>73</v>
      </c>
      <c r="AU14" s="44">
        <f>IF(ISBLANK(E12),0,IF(E12&gt;F12,3,IF(E12=F12,1,0)))</f>
        <v>3</v>
      </c>
      <c r="AV14" s="45" t="b">
        <f>10*(AQ12-AQ14)+AO12-AO14&lt;0</f>
        <v>1</v>
      </c>
      <c r="AW14" s="45" t="b">
        <f>10*(AQ13-AQ14)+AO13-AO14&lt;0</f>
        <v>1</v>
      </c>
      <c r="AX14" s="45" t="s">
        <v>73</v>
      </c>
      <c r="AY14" s="44" t="b">
        <f>10*(AQ14-AQ15)+AO14-AO15&gt;0</f>
        <v>1</v>
      </c>
      <c r="AZ14" s="45">
        <f>10000*(AR14+AS14)+(F14-E14+F16-E16)*100+(F14+F16)</f>
        <v>30204</v>
      </c>
      <c r="BA14" s="45" t="s">
        <v>73</v>
      </c>
      <c r="BB14" s="45">
        <f>10000*(AR14+AU14)+(E12-F12+F14-E14)*100+(E12+F14)</f>
        <v>30003</v>
      </c>
      <c r="BC14" s="44">
        <f>10000*(AS14+AU14)+(E12-F12+F16-E16)*100+(E12+F16)</f>
        <v>60405</v>
      </c>
      <c r="BD14" s="47">
        <f>-BF12</f>
        <v>-0.5</v>
      </c>
      <c r="BE14" s="47">
        <f>-BF13</f>
        <v>-0.5</v>
      </c>
      <c r="BF14" s="47" t="s">
        <v>73</v>
      </c>
      <c r="BG14" s="46">
        <f>IF($AN14&gt;$AN15,-0.5,IF($AN15&gt;$AN14,0.5,IF(AY14,-0.5,IF(AX15,0.5,BW14))))</f>
        <v>-0.5</v>
      </c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51"/>
      <c r="BT14" s="1"/>
      <c r="BU14" s="1"/>
      <c r="BV14" s="45" t="s">
        <v>73</v>
      </c>
      <c r="BW14" s="44">
        <f>IF($BR12,IF(F12-E12&lt;0,-0.5,IF(E12-F12&lt;0,0.5,0)),IF($BK12,IF($BB14&gt;$BB15,-0.5,IF($BB14&lt;$BB15,0.5,0)),IF($BL12,IF($BC14&gt;$BC15,-0.5,IF($BC14&lt;$BC15,0.5,0)),0)))</f>
        <v>0</v>
      </c>
      <c r="BX14" s="1"/>
      <c r="BY14" s="1"/>
      <c r="BZ14" s="1"/>
      <c r="CA14" s="1"/>
      <c r="CB14" s="1"/>
      <c r="CC14" s="6"/>
      <c r="CD14" s="8"/>
    </row>
    <row r="15" spans="1:82" ht="15.75" customHeight="1">
      <c r="A15" s="10"/>
      <c r="B15" s="21">
        <v>42541</v>
      </c>
      <c r="C15" s="22">
        <v>0.875</v>
      </c>
      <c r="D15" s="23" t="s">
        <v>79</v>
      </c>
      <c r="E15" s="24">
        <v>0</v>
      </c>
      <c r="F15" s="24">
        <v>0</v>
      </c>
      <c r="G15" s="25" t="s">
        <v>76</v>
      </c>
      <c r="H15" s="26"/>
      <c r="I15" s="53">
        <f>AI15</f>
        <v>4</v>
      </c>
      <c r="J15" s="54" t="str">
        <f t="array" ref="J15">INDEX(AM12:AM15,MATCH(AK15,$AL12:$AL15,0))</f>
        <v>Russie</v>
      </c>
      <c r="K15" s="55">
        <f t="array" ref="K15">INDEX(AN12:AN15,MATCH(AK15,$AL12:$AL15,0))</f>
        <v>1</v>
      </c>
      <c r="L15" s="55">
        <f t="array" ref="L15">INDEX(AO12:AO15,MATCH(AK15,$AL12:$AL15,0))</f>
        <v>2</v>
      </c>
      <c r="M15" s="55">
        <f t="array" ref="M15">INDEX(AP12:AP15,MATCH(AK15,$AL12:$AL15,0))</f>
        <v>6</v>
      </c>
      <c r="N15" s="55">
        <f t="array" ref="N15">INDEX(AQ12:AQ15,MATCH(AK15,$AL12:$AL15,0))</f>
        <v>-4</v>
      </c>
      <c r="O15" s="1" t="s">
        <v>74</v>
      </c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40">
        <f>IF(ROUND(AK15,0)=ROUND(AK14,0),AI14,4)</f>
        <v>4</v>
      </c>
      <c r="AJ15" s="40">
        <f>ROUND(AK15,0)</f>
        <v>4</v>
      </c>
      <c r="AK15" s="41">
        <f>MAX(AL12:AL15)</f>
        <v>3.96</v>
      </c>
      <c r="AL15" s="56">
        <f>SUM(BD15:BG15)+2.48</f>
        <v>2.98</v>
      </c>
      <c r="AM15" s="57" t="str">
        <f>G12</f>
        <v>Slovaquie</v>
      </c>
      <c r="AN15" s="49">
        <f>SUM(AR15:AU15)</f>
        <v>4</v>
      </c>
      <c r="AO15" s="48">
        <f>F12+F13+E15</f>
        <v>3</v>
      </c>
      <c r="AP15" s="48">
        <f>E12+E13+F15</f>
        <v>3</v>
      </c>
      <c r="AQ15" s="49">
        <f>AO15-AP15</f>
        <v>0</v>
      </c>
      <c r="AR15" s="48">
        <f>IF(ISBLANK(E15),0,IF(AU12=3,0,IF(AU12=1,1,3)))</f>
        <v>1</v>
      </c>
      <c r="AS15" s="48">
        <f>IF(ISBLANK(F13),0,IF(AU13=3,0,IF(AU13=1,1,3)))</f>
        <v>3</v>
      </c>
      <c r="AT15" s="48">
        <f>IF(ISBLANK(F12),0,IF(AU14=3,0,IF(AU14=1,1,3)))</f>
        <v>0</v>
      </c>
      <c r="AU15" s="49" t="s">
        <v>73</v>
      </c>
      <c r="AV15" s="48" t="b">
        <f>10*(AQ12-AQ15)+AO12-AO15&lt;0</f>
        <v>0</v>
      </c>
      <c r="AW15" s="48" t="b">
        <f>10*(AQ13-AQ15)+AO13-AO15&lt;0</f>
        <v>1</v>
      </c>
      <c r="AX15" s="48" t="b">
        <f>10*(AQ14-AQ15)+AO14-AO15&lt;0</f>
        <v>0</v>
      </c>
      <c r="AY15" s="49" t="s">
        <v>73</v>
      </c>
      <c r="AZ15" s="48" t="s">
        <v>73</v>
      </c>
      <c r="BA15" s="48">
        <f>10000*(AR15+AS15)+(E13-F13+E15-F15)*100+(E13+E15)</f>
        <v>39901</v>
      </c>
      <c r="BB15" s="48">
        <f>10000*(AR15+AT15)+(E15-F15+F12-E12)*100+(E15+F12)</f>
        <v>9901</v>
      </c>
      <c r="BC15" s="49">
        <f>10000*(AS15+AT15)+(E13-F13+F12-E12)*100+(E13+F12)</f>
        <v>29802</v>
      </c>
      <c r="BD15" s="58">
        <f>-BG12</f>
        <v>0.5</v>
      </c>
      <c r="BE15" s="58">
        <f>-BG13</f>
        <v>-0.5</v>
      </c>
      <c r="BF15" s="58">
        <f>-BG14</f>
        <v>0.5</v>
      </c>
      <c r="BG15" s="49" t="s">
        <v>73</v>
      </c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51"/>
      <c r="BT15" s="17"/>
      <c r="BU15" s="17"/>
      <c r="BV15" s="17"/>
      <c r="BW15" s="49" t="s">
        <v>73</v>
      </c>
      <c r="BX15" s="1"/>
      <c r="BY15" s="1"/>
      <c r="BZ15" s="1"/>
      <c r="CA15" s="1"/>
      <c r="CB15" s="1"/>
      <c r="CC15" s="6"/>
      <c r="CD15" s="8"/>
    </row>
    <row r="16" spans="1:82" ht="15.75" customHeight="1" thickBot="1">
      <c r="A16" s="59"/>
      <c r="B16" s="60">
        <v>42541</v>
      </c>
      <c r="C16" s="61">
        <v>0.875</v>
      </c>
      <c r="D16" s="62" t="s">
        <v>77</v>
      </c>
      <c r="E16" s="63">
        <v>0</v>
      </c>
      <c r="F16" s="63">
        <v>3</v>
      </c>
      <c r="G16" s="64" t="s">
        <v>78</v>
      </c>
      <c r="H16" s="26"/>
      <c r="I16" s="1"/>
      <c r="J16" s="65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6"/>
      <c r="CD16" s="8"/>
    </row>
    <row r="17" spans="1:82" ht="15.75" customHeight="1" thickBot="1">
      <c r="A17" s="1"/>
      <c r="B17" s="2"/>
      <c r="C17" s="3"/>
      <c r="D17" s="3"/>
      <c r="E17" s="5"/>
      <c r="F17" s="5"/>
      <c r="G17" s="3"/>
      <c r="H17" s="6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6"/>
      <c r="CD17" s="8"/>
    </row>
    <row r="18" spans="1:82" ht="15.75" customHeight="1" thickBot="1">
      <c r="A18" s="10"/>
      <c r="B18" s="72" t="s">
        <v>80</v>
      </c>
      <c r="C18" s="73"/>
      <c r="D18" s="74"/>
      <c r="E18" s="75"/>
      <c r="F18" s="75"/>
      <c r="G18" s="76"/>
      <c r="H18" s="77"/>
      <c r="I18" s="1"/>
      <c r="J18" s="17"/>
      <c r="K18" s="17"/>
      <c r="L18" s="17"/>
      <c r="M18" s="17"/>
      <c r="N18" s="17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"/>
      <c r="BY18" s="1"/>
      <c r="BZ18" s="1"/>
      <c r="CA18" s="1"/>
      <c r="CB18" s="1"/>
      <c r="CC18" s="6"/>
      <c r="CD18" s="8"/>
    </row>
    <row r="19" spans="1:82" ht="15.75" customHeight="1">
      <c r="A19" s="10"/>
      <c r="B19" s="21">
        <v>42533</v>
      </c>
      <c r="C19" s="22">
        <v>0.875</v>
      </c>
      <c r="D19" s="23" t="s">
        <v>81</v>
      </c>
      <c r="E19" s="24">
        <v>2</v>
      </c>
      <c r="F19" s="24">
        <v>0</v>
      </c>
      <c r="G19" s="25" t="s">
        <v>82</v>
      </c>
      <c r="H19" s="26"/>
      <c r="I19" s="27"/>
      <c r="J19" s="28" t="s">
        <v>80</v>
      </c>
      <c r="K19" s="28" t="s">
        <v>37</v>
      </c>
      <c r="L19" s="28" t="s">
        <v>34</v>
      </c>
      <c r="M19" s="28" t="s">
        <v>21</v>
      </c>
      <c r="N19" s="29" t="str">
        <f>"+/-"</f>
        <v>+/-</v>
      </c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30"/>
      <c r="AI19" s="30"/>
      <c r="AJ19" s="31"/>
      <c r="AK19" s="32"/>
      <c r="AL19" s="33" t="s">
        <v>38</v>
      </c>
      <c r="AM19" s="33" t="s">
        <v>39</v>
      </c>
      <c r="AN19" s="33" t="s">
        <v>37</v>
      </c>
      <c r="AO19" s="34" t="s">
        <v>40</v>
      </c>
      <c r="AP19" s="34" t="s">
        <v>41</v>
      </c>
      <c r="AQ19" s="33" t="s">
        <v>42</v>
      </c>
      <c r="AR19" s="34" t="s">
        <v>43</v>
      </c>
      <c r="AS19" s="34" t="s">
        <v>44</v>
      </c>
      <c r="AT19" s="34" t="s">
        <v>45</v>
      </c>
      <c r="AU19" s="33" t="s">
        <v>46</v>
      </c>
      <c r="AV19" s="34" t="s">
        <v>47</v>
      </c>
      <c r="AW19" s="34" t="s">
        <v>48</v>
      </c>
      <c r="AX19" s="34" t="s">
        <v>49</v>
      </c>
      <c r="AY19" s="33" t="s">
        <v>50</v>
      </c>
      <c r="AZ19" s="34" t="s">
        <v>51</v>
      </c>
      <c r="BA19" s="34" t="s">
        <v>52</v>
      </c>
      <c r="BB19" s="34" t="s">
        <v>53</v>
      </c>
      <c r="BC19" s="33" t="s">
        <v>54</v>
      </c>
      <c r="BD19" s="35" t="s">
        <v>55</v>
      </c>
      <c r="BE19" s="35" t="s">
        <v>56</v>
      </c>
      <c r="BF19" s="35" t="s">
        <v>57</v>
      </c>
      <c r="BG19" s="33" t="s">
        <v>58</v>
      </c>
      <c r="BH19" s="34" t="s">
        <v>59</v>
      </c>
      <c r="BI19" s="34" t="s">
        <v>51</v>
      </c>
      <c r="BJ19" s="34" t="s">
        <v>52</v>
      </c>
      <c r="BK19" s="34" t="s">
        <v>53</v>
      </c>
      <c r="BL19" s="34" t="s">
        <v>54</v>
      </c>
      <c r="BM19" s="34" t="s">
        <v>60</v>
      </c>
      <c r="BN19" s="34" t="s">
        <v>61</v>
      </c>
      <c r="BO19" s="34" t="s">
        <v>62</v>
      </c>
      <c r="BP19" s="34" t="s">
        <v>63</v>
      </c>
      <c r="BQ19" s="34" t="s">
        <v>64</v>
      </c>
      <c r="BR19" s="34" t="s">
        <v>65</v>
      </c>
      <c r="BS19" s="33" t="s">
        <v>66</v>
      </c>
      <c r="BT19" s="34" t="s">
        <v>67</v>
      </c>
      <c r="BU19" s="34" t="s">
        <v>68</v>
      </c>
      <c r="BV19" s="34" t="s">
        <v>69</v>
      </c>
      <c r="BW19" s="33" t="s">
        <v>70</v>
      </c>
      <c r="BX19" s="1"/>
      <c r="BY19" s="1"/>
      <c r="BZ19" s="1"/>
      <c r="CA19" s="1"/>
      <c r="CB19" s="1"/>
      <c r="CC19" s="6"/>
      <c r="CD19" s="8"/>
    </row>
    <row r="20" spans="1:82" ht="15.75" customHeight="1">
      <c r="A20" s="10"/>
      <c r="B20" s="21">
        <v>42533</v>
      </c>
      <c r="C20" s="22">
        <v>0.75</v>
      </c>
      <c r="D20" s="23" t="s">
        <v>83</v>
      </c>
      <c r="E20" s="24">
        <v>1</v>
      </c>
      <c r="F20" s="24">
        <v>0</v>
      </c>
      <c r="G20" s="25" t="s">
        <v>84</v>
      </c>
      <c r="H20" s="26"/>
      <c r="I20" s="36">
        <f>AI20</f>
        <v>1</v>
      </c>
      <c r="J20" s="37" t="str">
        <f t="array" ref="J20">INDEX(AM20:AM23,MATCH(AK20,$AL20:$AL23,0))</f>
        <v>Allemagne</v>
      </c>
      <c r="K20" s="38">
        <f t="array" ref="K20">INDEX(AN20:AN23,MATCH(AK20,$AL20:$AL23,0))</f>
        <v>7</v>
      </c>
      <c r="L20" s="38">
        <f t="array" ref="L20">INDEX(AO20:AO23,MATCH(AK20,$AL20:$AL23,0))</f>
        <v>3</v>
      </c>
      <c r="M20" s="38">
        <f t="array" ref="M20">INDEX(AP20:AP23,MATCH(AK20,$AL20:$AL23,0))</f>
        <v>0</v>
      </c>
      <c r="N20" s="38">
        <f t="array" ref="N20">INDEX(AQ20:AQ23,MATCH(AK20,$AL20:$AL23,0))</f>
        <v>3</v>
      </c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30"/>
      <c r="AI20" s="40">
        <v>1</v>
      </c>
      <c r="AJ20" s="40">
        <f>ROUND(AK20,0)</f>
        <v>1</v>
      </c>
      <c r="AK20" s="41">
        <f>MIN(AL20:AL23)</f>
        <v>0.95000000000000018</v>
      </c>
      <c r="AL20" s="42">
        <f>SUM(BD20:BG20)+2.45</f>
        <v>0.95000000000000018</v>
      </c>
      <c r="AM20" s="43" t="str">
        <f>D19</f>
        <v>Allemagne</v>
      </c>
      <c r="AN20" s="44">
        <f>SUM(AR20:AU20)</f>
        <v>7</v>
      </c>
      <c r="AO20" s="45">
        <f>E19+E22+F23</f>
        <v>3</v>
      </c>
      <c r="AP20" s="45">
        <f>F19+F22+E23</f>
        <v>0</v>
      </c>
      <c r="AQ20" s="44">
        <f>AO20-AP20</f>
        <v>3</v>
      </c>
      <c r="AR20" s="45" t="s">
        <v>73</v>
      </c>
      <c r="AS20" s="45">
        <f>IF(ISBLANK(E19),0,IF(E19&gt;F19,3,IF(E19=F19,1,0)))</f>
        <v>3</v>
      </c>
      <c r="AT20" s="45">
        <f>IF(ISBLANK(E22),0,IF(E22&gt;F22,3,IF(E22=F22,1,0)))</f>
        <v>1</v>
      </c>
      <c r="AU20" s="44">
        <f>IF(ISBLANK(F23),0,IF(F23&gt;E23,3,IF(F23=E23,1,0)))</f>
        <v>3</v>
      </c>
      <c r="AV20" s="45" t="s">
        <v>73</v>
      </c>
      <c r="AW20" s="45" t="b">
        <f>(10*(AQ20-AQ21)+AO20-AO21&gt;0)</f>
        <v>1</v>
      </c>
      <c r="AX20" s="45" t="b">
        <f>10*(AQ20-AQ22)+AO20-AO22&gt;0</f>
        <v>1</v>
      </c>
      <c r="AY20" s="44" t="b">
        <f>10*(AQ20-AQ23)+AO20-AO23&gt;0</f>
        <v>1</v>
      </c>
      <c r="AZ20" s="45">
        <f>10000*(AS20+AT20)+(E22-F22+E19-F19)*100+(E22+E19)</f>
        <v>40202</v>
      </c>
      <c r="BA20" s="45">
        <f>10000*(AS20+AU20)+(E19-F19+F23-E23)*100+(E19+F23)</f>
        <v>60303</v>
      </c>
      <c r="BB20" s="45">
        <f>10000*(AT20+AU20)+(F23-E23+E22-F22)*100+(F23+E22)</f>
        <v>40101</v>
      </c>
      <c r="BC20" s="46" t="s">
        <v>73</v>
      </c>
      <c r="BD20" s="45" t="s">
        <v>73</v>
      </c>
      <c r="BE20" s="47">
        <f>IF($AN20&gt;$AN21,-0.5,IF($AN21&gt;$AN20,0.5,IF(AW20,-0.5,IF(AV21,0.5,BU20))))</f>
        <v>-0.5</v>
      </c>
      <c r="BF20" s="47">
        <f>IF($AN20&gt;$AN22,-0.5,IF($AN22&gt;$AN20,0.5,IF(AX20,-0.5,IF(AV22,0.5,BV20))))</f>
        <v>-0.5</v>
      </c>
      <c r="BG20" s="46">
        <f>IF($AN20&gt;$AN23,-0.5,IF($AN23&gt;$AN20,0.5,IF(AY20,-0.5,IF(AV23,0.5,BW20))))</f>
        <v>-0.5</v>
      </c>
      <c r="BH20" s="48" t="b">
        <f>AND(AND(AN20=AN21,AN21=AN22,AN22=AN23),AND(AO20=AO21,AO21=AO22,AO22=AO23),AND(AP20=AP21,AP21=AP22,AP22=AP23))</f>
        <v>0</v>
      </c>
      <c r="BI20" s="48" t="b">
        <f>AND(NOT(BH20),AN20=AN21,AN20=AN22,AO20=AO21,AO20=AO22,AP20=AP21,AP20=AP22)</f>
        <v>0</v>
      </c>
      <c r="BJ20" s="48" t="b">
        <f>AND(NOT(BH20),AN20=AN21,AN20=AN23,AO20=AO21,AO20=AO23,AP20=AP21,AP20=AP23)</f>
        <v>0</v>
      </c>
      <c r="BK20" s="48" t="b">
        <f>AND(NOT(BH20),AN20=AN22,AN20=AN23,AO20=AO22,AO20=AO23,AP20=AP22,AP20=AP23)</f>
        <v>0</v>
      </c>
      <c r="BL20" s="48" t="b">
        <f>AND(NOT(BH20),AN21=AN22,AN21=AN23,AO21=AO22,AO21=AO23,AP21=AP22,AP21=AP23)</f>
        <v>0</v>
      </c>
      <c r="BM20" s="48" t="b">
        <f>AND(NOT(BH20),NOT(BI20),NOT(BJ20),AN20=AN21,AO20=AO21,AP20=AP21)</f>
        <v>0</v>
      </c>
      <c r="BN20" s="48" t="b">
        <f>AND(NOT(BH20),NOT(BI20),NOT(BK20),AN20=AN22,AO20=AO22,AP20=AP22)</f>
        <v>0</v>
      </c>
      <c r="BO20" s="48" t="b">
        <f>AND(NOT(BH20),NOT(BJ20),NOT(BK20),AN20=AN23,AO20=AO23,AP20=AP23)</f>
        <v>0</v>
      </c>
      <c r="BP20" s="48" t="b">
        <f>AND(NOT(BH20),NOT(BI20),NOT(BL20),AN21=AN22,AO21=AO22)</f>
        <v>0</v>
      </c>
      <c r="BQ20" s="48" t="b">
        <f>AND(NOT(BH20),NOT(BJ20),NOT(BL20),AN21=AN23,AO21=AO23,AP21=AP23)</f>
        <v>0</v>
      </c>
      <c r="BR20" s="48" t="b">
        <f>AND(NOT(BH20),NOT(BK20),NOT(BL20),AN22=AN23,AO22=AO23,AP22=AP23)</f>
        <v>0</v>
      </c>
      <c r="BS20" s="49" t="b">
        <f t="array" ref="BS20">AND(NOT(BH20:BR20))</f>
        <v>1</v>
      </c>
      <c r="BT20" s="45" t="s">
        <v>73</v>
      </c>
      <c r="BU20" s="45">
        <f>IF($BM20,IF(F19-E19&lt;0,-0.5,IF(E19-F19&lt;0,0.5,0)),IF($BI20,IF($AZ20&gt;$AZ21,-0.5,IF($AZ20&lt;$AZ21,0.5,0)),IF($BJ20,IF($BA20&gt;$BA21,-0.5, IF($BA20&lt;$BA21,0.5,0)),0)))</f>
        <v>0</v>
      </c>
      <c r="BV20" s="45">
        <f>IF($BN20,IF(F21-E21&lt;0,-0.5,IF(E21-F21&lt;0,0.5,0)),IF($BI20,IF($AZ20&gt;$AZ22,-0.5,IF($AZ20&lt;$AZ22,0.5,0)),IF($BK20,IF($BB20&gt;$BB22,-0.5,IF($BB20&lt;$BB22,0.5,0)),0)))</f>
        <v>0</v>
      </c>
      <c r="BW20" s="44">
        <f>IF($BO20,IF(E23-F23&lt;0,-0.5,IF(F23-E23&lt;0,0.5,0)),IF($BJ20,IF($BA20&gt;$BA23,-0.5,IF($BA20&lt;$BA23,0.5,0)),IF($BK20,IF($BB20&gt;$BB23,-0.5, IF($BB20&lt;$BB23,0.5,0)),0)))</f>
        <v>0</v>
      </c>
      <c r="BX20" s="1"/>
      <c r="BY20" s="1"/>
      <c r="BZ20" s="1"/>
      <c r="CA20" s="1"/>
      <c r="CB20" s="1"/>
      <c r="CC20" s="6"/>
      <c r="CD20" s="8"/>
    </row>
    <row r="21" spans="1:82" ht="15.75" customHeight="1">
      <c r="A21" s="10"/>
      <c r="B21" s="78">
        <v>42537</v>
      </c>
      <c r="C21" s="79">
        <v>0.75</v>
      </c>
      <c r="D21" s="23" t="s">
        <v>82</v>
      </c>
      <c r="E21" s="24">
        <v>0</v>
      </c>
      <c r="F21" s="24">
        <v>2</v>
      </c>
      <c r="G21" s="25" t="s">
        <v>84</v>
      </c>
      <c r="H21" s="26"/>
      <c r="I21" s="36">
        <f>AI21</f>
        <v>2</v>
      </c>
      <c r="J21" s="37" t="str">
        <f t="array" ref="J21">INDEX(AM20:AM23,MATCH(AK21,$AL20:$AL23,0))</f>
        <v>Pologne</v>
      </c>
      <c r="K21" s="38">
        <f t="array" ref="K21">INDEX(AN20:AN23,MATCH(AK21,$AL20:$AL23,0))</f>
        <v>4</v>
      </c>
      <c r="L21" s="38">
        <f t="array" ref="L21">INDEX(AO20:AO23,MATCH(AK21,$AL20:$AL23,0))</f>
        <v>1</v>
      </c>
      <c r="M21" s="38">
        <f t="array" ref="M21">INDEX(AP20:AP23,MATCH(AK21,$AL20:$AL23,0))</f>
        <v>0</v>
      </c>
      <c r="N21" s="38">
        <f t="array" ref="N21">INDEX(AQ20:AQ23,MATCH(AK21,$AL20:$AL23,0))</f>
        <v>1</v>
      </c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30"/>
      <c r="AI21" s="40">
        <f>IF(ROUND(AK21,0)=ROUND(AK20,0),AI20,2)</f>
        <v>2</v>
      </c>
      <c r="AJ21" s="40">
        <f>ROUND(AK21,0)</f>
        <v>2</v>
      </c>
      <c r="AK21" s="41">
        <f>MAX(MIN(AL20:AL22),MIN(AL20,AL21,AL23),MIN(AL20,AL22,AL23),MIN(AL21:AL23))</f>
        <v>1.9700000000000002</v>
      </c>
      <c r="AL21" s="42">
        <f>SUM(BD21:BG21)+2.46</f>
        <v>3.96</v>
      </c>
      <c r="AM21" s="43" t="str">
        <f>G19</f>
        <v>Ukraine</v>
      </c>
      <c r="AN21" s="44">
        <f>SUM(AR21:AU21)</f>
        <v>0</v>
      </c>
      <c r="AO21" s="45">
        <f>F19+E21+E24</f>
        <v>0</v>
      </c>
      <c r="AP21" s="45">
        <f>E19+F21+F24</f>
        <v>4</v>
      </c>
      <c r="AQ21" s="44">
        <f>AO21-AP21</f>
        <v>-4</v>
      </c>
      <c r="AR21" s="45">
        <f>IF(ISBLANK(F19),0,IF(AS20=3,0,IF(AS20=1,1,3)))</f>
        <v>0</v>
      </c>
      <c r="AS21" s="45" t="s">
        <v>73</v>
      </c>
      <c r="AT21" s="45">
        <f>IF(ISBLANK(E24),0,IF(AS22=3,0,IF(AS22=1,1,3)))</f>
        <v>0</v>
      </c>
      <c r="AU21" s="44">
        <f>IF(ISBLANK(E21),0,IF(E21&gt;F21,3,IF(E21=F21,1,0)))</f>
        <v>0</v>
      </c>
      <c r="AV21" s="45" t="b">
        <f>(10*(AQ20-AQ21)+AO20-AO21&lt;0)</f>
        <v>0</v>
      </c>
      <c r="AW21" s="45" t="s">
        <v>73</v>
      </c>
      <c r="AX21" s="45" t="b">
        <f>10*(AQ21-AQ22)+AO21-AO22&gt;0</f>
        <v>0</v>
      </c>
      <c r="AY21" s="44" t="b">
        <f>10*(AQ21-AQ23)+AO21-AO23&gt;0</f>
        <v>0</v>
      </c>
      <c r="AZ21" s="45">
        <f>10000*(AR21+AT21)+(F19-E19+E24-F24)*100+(F19+E24)</f>
        <v>-200</v>
      </c>
      <c r="BA21" s="45">
        <f>10000*(AR21+AU21)+(F19-E19+F21-E21)*100+(F19+F21)</f>
        <v>2</v>
      </c>
      <c r="BB21" s="45" t="s">
        <v>73</v>
      </c>
      <c r="BC21" s="44">
        <f>10000*(AT21+AU21)+(F21-E21+E24-F24)*100+(F21+E24)</f>
        <v>202</v>
      </c>
      <c r="BD21" s="47">
        <f>-BE20</f>
        <v>0.5</v>
      </c>
      <c r="BE21" s="47" t="s">
        <v>73</v>
      </c>
      <c r="BF21" s="47">
        <f>IF($AN21&gt;$AN22,-0.5,IF($AN22&gt;$AN21,0.5,IF(AX21,-0.5,IF(AW22,0.5,BV21))))</f>
        <v>0.5</v>
      </c>
      <c r="BG21" s="46">
        <f>IF($AN21&gt;$AN23,-0.5,IF($AN23&gt;$AN21,0.5,IF(AY21,-0.5,IF(AW23,0.5,BW21))))</f>
        <v>0.5</v>
      </c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51"/>
      <c r="BT21" s="1"/>
      <c r="BU21" s="45" t="s">
        <v>73</v>
      </c>
      <c r="BV21" s="45">
        <f>IF($BP20,IF(F24-E24&lt;0,-0.5,IF(E24-F24&lt;0,0.5,0)),IF($BI20,IF($AZ21&gt;$AZ22,-0.5,IF($AZ21&lt;$AZ22,0.5,0)),IF($BL20,IF($BC21&gt;$BC22,-0.5,IF($BC21&lt;$BC22,0.5,0)),0)))</f>
        <v>0</v>
      </c>
      <c r="BW21" s="44">
        <f>IF($BQ20,IF(E22-F22&lt;0,-0.5,IF(F22-E22&lt;0,0.5,0)),IF($BJ20,IF($BA21&gt;$BA23,-0.5,IF($BA21&lt;$BA23,0.5,0)),IF($BL20,IF($BC21&gt;$BC23,-0.5,IF($BC21&lt;$BC23,0.5,0)),0)))</f>
        <v>0</v>
      </c>
      <c r="BX21" s="1"/>
      <c r="BY21" s="1"/>
      <c r="BZ21" s="1"/>
      <c r="CA21" s="1"/>
      <c r="CB21" s="1"/>
      <c r="CC21" s="6"/>
      <c r="CD21" s="8"/>
    </row>
    <row r="22" spans="1:82">
      <c r="A22" s="10"/>
      <c r="B22" s="78">
        <v>42537</v>
      </c>
      <c r="C22" s="79">
        <v>0.875</v>
      </c>
      <c r="D22" s="23" t="s">
        <v>81</v>
      </c>
      <c r="E22" s="24">
        <v>0</v>
      </c>
      <c r="F22" s="24">
        <v>0</v>
      </c>
      <c r="G22" s="25" t="s">
        <v>83</v>
      </c>
      <c r="H22" s="26"/>
      <c r="I22" s="36">
        <f>AI22</f>
        <v>3</v>
      </c>
      <c r="J22" s="23" t="str">
        <f t="array" ref="J22">INDEX(AM20:AM23,MATCH(AK22,$AL20:$AL23,0))</f>
        <v>Irlande du Nord</v>
      </c>
      <c r="K22" s="52">
        <f t="array" ref="K22">INDEX(AN20:AN23,MATCH(AK22,$AL20:$AL23,0))</f>
        <v>3</v>
      </c>
      <c r="L22" s="52">
        <f t="array" ref="L22">INDEX(AO20:AO23,MATCH(AK22,$AL20:$AL23,0))</f>
        <v>2</v>
      </c>
      <c r="M22" s="52">
        <f t="array" ref="M22">INDEX(AP20:AP23,MATCH(AK22,$AL20:$AL23,0))</f>
        <v>2</v>
      </c>
      <c r="N22" s="52">
        <f t="array" ref="N22">INDEX(AQ20:AQ23,MATCH(AK22,$AL20:$AL23,0))</f>
        <v>0</v>
      </c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30"/>
      <c r="AI22" s="40">
        <f>IF(ROUND(AK22,0)=ROUND(AK21,0),AI21,3)</f>
        <v>3</v>
      </c>
      <c r="AJ22" s="40">
        <f>ROUND(AK22,0)</f>
        <v>3</v>
      </c>
      <c r="AK22" s="41">
        <f>MIN(MAX(AL20:AL22),MAX(AL20,AL21,AL23),MAX(AL20,AL22,AL23),MAX(AL21:AL23))</f>
        <v>2.98</v>
      </c>
      <c r="AL22" s="42">
        <f>SUM(BD22:BG22)+2.47</f>
        <v>1.9700000000000002</v>
      </c>
      <c r="AM22" s="43" t="str">
        <f>D20</f>
        <v>Pologne</v>
      </c>
      <c r="AN22" s="44">
        <f>SUM(AR22:AU22)</f>
        <v>4</v>
      </c>
      <c r="AO22" s="45">
        <f>E20+F22+F24</f>
        <v>1</v>
      </c>
      <c r="AP22" s="45">
        <f>F20+E22+E24</f>
        <v>0</v>
      </c>
      <c r="AQ22" s="44">
        <f>AO22-AP22</f>
        <v>1</v>
      </c>
      <c r="AR22" s="45">
        <f>IF(ISBLANK(F22),0,IF(AT20=3,0,IF(AT20=1,1,3)))</f>
        <v>1</v>
      </c>
      <c r="AS22" s="45">
        <f>IF(ISBLANK(F24),0,IF(F24&gt;E24,3,IF(F24=E24,1,0)))</f>
        <v>0</v>
      </c>
      <c r="AT22" s="45" t="s">
        <v>73</v>
      </c>
      <c r="AU22" s="44">
        <f>IF(ISBLANK(E20),0,IF(E20&gt;F20,3,IF(E20=F20,1,0)))</f>
        <v>3</v>
      </c>
      <c r="AV22" s="45" t="b">
        <f>10*(AQ20-AQ22)+AO20-AO22&lt;0</f>
        <v>0</v>
      </c>
      <c r="AW22" s="45" t="b">
        <f>10*(AQ21-AQ22)+AO21-AO22&lt;0</f>
        <v>1</v>
      </c>
      <c r="AX22" s="45" t="s">
        <v>73</v>
      </c>
      <c r="AY22" s="44" t="b">
        <f>10*(AQ22-AQ23)+AO22-AO23&gt;0</f>
        <v>1</v>
      </c>
      <c r="AZ22" s="45">
        <f>10000*(AR22+AS22)+(F22-E22+F24-E24)*100+(F22+F24)</f>
        <v>10000</v>
      </c>
      <c r="BA22" s="45" t="s">
        <v>73</v>
      </c>
      <c r="BB22" s="45">
        <f>10000*(AR22+AU22)+(E20-F20+F22-E22)*100+(E20+F22)</f>
        <v>40101</v>
      </c>
      <c r="BC22" s="44">
        <f>10000*(AS22+AU22)+(E20-F20+F24-E24)*100+(E20+F24)</f>
        <v>30101</v>
      </c>
      <c r="BD22" s="47">
        <f>-BF20</f>
        <v>0.5</v>
      </c>
      <c r="BE22" s="47">
        <f>-BF21</f>
        <v>-0.5</v>
      </c>
      <c r="BF22" s="47" t="s">
        <v>73</v>
      </c>
      <c r="BG22" s="46">
        <f>IF($AN22&gt;$AN23,-0.5,IF($AN23&gt;$AN22,0.5,IF(AY22,-0.5,IF(AX23,0.5,BW22))))</f>
        <v>-0.5</v>
      </c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51"/>
      <c r="BT22" s="1"/>
      <c r="BU22" s="1"/>
      <c r="BV22" s="45" t="s">
        <v>73</v>
      </c>
      <c r="BW22" s="44">
        <f>IF($BR20,IF(F20-E20&lt;0,-0.5,IF(E20-F20&lt;0,0.5,0)),IF($BK20,IF($BB22&gt;$BB23,-0.5,IF($BB22&lt;$BB23,0.5,0)),IF($BL20,IF($BC22&gt;$BC23,-0.5,IF($BC22&lt;$BC23,0.5,0)),0)))</f>
        <v>0</v>
      </c>
      <c r="BX22" s="1"/>
      <c r="BY22" s="1"/>
      <c r="BZ22" s="1"/>
      <c r="CA22" s="1"/>
      <c r="CB22" s="1"/>
      <c r="CC22" s="6"/>
      <c r="CD22" s="8"/>
    </row>
    <row r="23" spans="1:82">
      <c r="A23" s="10"/>
      <c r="B23" s="21">
        <v>42542</v>
      </c>
      <c r="C23" s="22">
        <v>0.75</v>
      </c>
      <c r="D23" s="80" t="s">
        <v>84</v>
      </c>
      <c r="E23" s="24">
        <v>0</v>
      </c>
      <c r="F23" s="24">
        <v>1</v>
      </c>
      <c r="G23" s="81" t="s">
        <v>81</v>
      </c>
      <c r="H23" s="26"/>
      <c r="I23" s="53">
        <f>AI23</f>
        <v>4</v>
      </c>
      <c r="J23" s="54" t="str">
        <f t="array" ref="J23">INDEX(AM20:AM23,MATCH(AK23,$AL20:$AL23,0))</f>
        <v>Ukraine</v>
      </c>
      <c r="K23" s="55">
        <f t="array" ref="K23">INDEX(AN20:AN23,MATCH(AK23,$AL20:$AL23,0))</f>
        <v>0</v>
      </c>
      <c r="L23" s="55">
        <f t="array" ref="L23">INDEX(AO20:AO23,MATCH(AK23,$AL20:$AL23,0))</f>
        <v>0</v>
      </c>
      <c r="M23" s="55">
        <f t="array" ref="M23">INDEX(AP20:AP23,MATCH(AK23,$AL20:$AL23,0))</f>
        <v>4</v>
      </c>
      <c r="N23" s="55">
        <f t="array" ref="N23">INDEX(AQ20:AQ23,MATCH(AK23,$AL20:$AL23,0))</f>
        <v>-4</v>
      </c>
      <c r="O23" s="1" t="s">
        <v>74</v>
      </c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40">
        <f>IF(ROUND(AK23,0)=ROUND(AK22,0),AI22,4)</f>
        <v>4</v>
      </c>
      <c r="AJ23" s="40">
        <f>ROUND(AK23,0)</f>
        <v>4</v>
      </c>
      <c r="AK23" s="41">
        <f>MAX(AL20:AL23)</f>
        <v>3.96</v>
      </c>
      <c r="AL23" s="56">
        <f>SUM(BD23:BG23)+2.48</f>
        <v>2.98</v>
      </c>
      <c r="AM23" s="57" t="str">
        <f>G20</f>
        <v>Irlande du Nord</v>
      </c>
      <c r="AN23" s="49">
        <f>SUM(AR23:AU23)</f>
        <v>3</v>
      </c>
      <c r="AO23" s="48">
        <f>F20+F21+E23</f>
        <v>2</v>
      </c>
      <c r="AP23" s="48">
        <f>E20+E21+F23</f>
        <v>2</v>
      </c>
      <c r="AQ23" s="49">
        <f>AO23-AP23</f>
        <v>0</v>
      </c>
      <c r="AR23" s="48">
        <f>IF(ISBLANK(E23),0,IF(AU20=3,0,IF(AU20=1,1,3)))</f>
        <v>0</v>
      </c>
      <c r="AS23" s="48">
        <f>IF(ISBLANK(F21),0,IF(AU21=3,0,IF(AU21=1,1,3)))</f>
        <v>3</v>
      </c>
      <c r="AT23" s="48">
        <f>IF(ISBLANK(F20),0,IF(AU22=3,0,IF(AU22=1,1,3)))</f>
        <v>0</v>
      </c>
      <c r="AU23" s="49" t="s">
        <v>73</v>
      </c>
      <c r="AV23" s="48" t="b">
        <f>10*(AQ20-AQ23)+AO20-AO23&lt;0</f>
        <v>0</v>
      </c>
      <c r="AW23" s="48" t="b">
        <f>10*(AQ21-AQ23)+AO21-AO23&lt;0</f>
        <v>1</v>
      </c>
      <c r="AX23" s="48" t="b">
        <f>10*(AQ22-AQ23)+AO22-AO23&lt;0</f>
        <v>0</v>
      </c>
      <c r="AY23" s="49" t="s">
        <v>73</v>
      </c>
      <c r="AZ23" s="48" t="s">
        <v>73</v>
      </c>
      <c r="BA23" s="48">
        <f>10000*(AR23+AS23)+(E21-F21+E23-F23)*100+(E21+E23)</f>
        <v>29700</v>
      </c>
      <c r="BB23" s="48">
        <f>10000*(AR23+AT23)+(E23-F23+F20-E20)*100+(E23+F20)</f>
        <v>-200</v>
      </c>
      <c r="BC23" s="49">
        <f>10000*(AS23+AT23)+(E21-F21+F20-E20)*100+(E21+F20)</f>
        <v>29700</v>
      </c>
      <c r="BD23" s="58">
        <f>-BG20</f>
        <v>0.5</v>
      </c>
      <c r="BE23" s="58">
        <f>-BG21</f>
        <v>-0.5</v>
      </c>
      <c r="BF23" s="58">
        <f>-BG22</f>
        <v>0.5</v>
      </c>
      <c r="BG23" s="49" t="s">
        <v>73</v>
      </c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51"/>
      <c r="BT23" s="17"/>
      <c r="BU23" s="17"/>
      <c r="BV23" s="17"/>
      <c r="BW23" s="49" t="s">
        <v>73</v>
      </c>
      <c r="BX23" s="1"/>
      <c r="BY23" s="1"/>
      <c r="BZ23" s="1"/>
      <c r="CA23" s="1"/>
      <c r="CB23" s="1"/>
      <c r="CC23" s="6"/>
      <c r="CD23" s="8"/>
    </row>
    <row r="24" spans="1:82" ht="15.75" thickBot="1">
      <c r="A24" s="59"/>
      <c r="B24" s="60">
        <v>42542</v>
      </c>
      <c r="C24" s="61">
        <v>0.75</v>
      </c>
      <c r="D24" s="82" t="s">
        <v>82</v>
      </c>
      <c r="E24" s="63"/>
      <c r="F24" s="63"/>
      <c r="G24" s="83" t="s">
        <v>83</v>
      </c>
      <c r="H24" s="26"/>
      <c r="I24" s="1"/>
      <c r="J24" s="65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6"/>
      <c r="CD24" s="8"/>
    </row>
    <row r="25" spans="1:82" ht="15.75" thickBot="1">
      <c r="A25" s="1"/>
      <c r="B25" s="2"/>
      <c r="C25" s="3"/>
      <c r="D25" s="3"/>
      <c r="E25" s="5"/>
      <c r="F25" s="5"/>
      <c r="G25" s="3"/>
      <c r="H25" s="6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6"/>
      <c r="CD25" s="8"/>
    </row>
    <row r="26" spans="1:82" ht="15.75" thickBot="1">
      <c r="A26" s="10"/>
      <c r="B26" s="84" t="s">
        <v>85</v>
      </c>
      <c r="C26" s="85"/>
      <c r="D26" s="86"/>
      <c r="E26" s="87"/>
      <c r="F26" s="87"/>
      <c r="G26" s="88"/>
      <c r="H26" s="89"/>
      <c r="I26" s="1"/>
      <c r="J26" s="17"/>
      <c r="K26" s="17"/>
      <c r="L26" s="17"/>
      <c r="M26" s="17"/>
      <c r="N26" s="17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"/>
      <c r="BY26" s="1"/>
      <c r="BZ26" s="1"/>
      <c r="CA26" s="1"/>
      <c r="CB26" s="1"/>
      <c r="CC26" s="6"/>
      <c r="CD26" s="8"/>
    </row>
    <row r="27" spans="1:82">
      <c r="A27" s="10"/>
      <c r="B27" s="21">
        <v>42534</v>
      </c>
      <c r="C27" s="22">
        <v>0.625</v>
      </c>
      <c r="D27" s="23" t="s">
        <v>86</v>
      </c>
      <c r="E27" s="24">
        <v>1</v>
      </c>
      <c r="F27" s="24">
        <v>0</v>
      </c>
      <c r="G27" s="25" t="s">
        <v>87</v>
      </c>
      <c r="H27" s="26"/>
      <c r="I27" s="27"/>
      <c r="J27" s="28" t="s">
        <v>85</v>
      </c>
      <c r="K27" s="28" t="s">
        <v>37</v>
      </c>
      <c r="L27" s="28" t="s">
        <v>34</v>
      </c>
      <c r="M27" s="28" t="s">
        <v>21</v>
      </c>
      <c r="N27" s="29" t="str">
        <f>"+/-"</f>
        <v>+/-</v>
      </c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30"/>
      <c r="AI27" s="30"/>
      <c r="AJ27" s="31"/>
      <c r="AK27" s="32"/>
      <c r="AL27" s="33" t="s">
        <v>38</v>
      </c>
      <c r="AM27" s="33" t="s">
        <v>39</v>
      </c>
      <c r="AN27" s="33" t="s">
        <v>37</v>
      </c>
      <c r="AO27" s="34" t="s">
        <v>40</v>
      </c>
      <c r="AP27" s="34" t="s">
        <v>41</v>
      </c>
      <c r="AQ27" s="33" t="s">
        <v>42</v>
      </c>
      <c r="AR27" s="34" t="s">
        <v>43</v>
      </c>
      <c r="AS27" s="34" t="s">
        <v>44</v>
      </c>
      <c r="AT27" s="34" t="s">
        <v>45</v>
      </c>
      <c r="AU27" s="33" t="s">
        <v>46</v>
      </c>
      <c r="AV27" s="34" t="s">
        <v>47</v>
      </c>
      <c r="AW27" s="34" t="s">
        <v>48</v>
      </c>
      <c r="AX27" s="34" t="s">
        <v>49</v>
      </c>
      <c r="AY27" s="33" t="s">
        <v>50</v>
      </c>
      <c r="AZ27" s="34" t="s">
        <v>51</v>
      </c>
      <c r="BA27" s="34" t="s">
        <v>52</v>
      </c>
      <c r="BB27" s="34" t="s">
        <v>53</v>
      </c>
      <c r="BC27" s="33" t="s">
        <v>54</v>
      </c>
      <c r="BD27" s="35" t="s">
        <v>55</v>
      </c>
      <c r="BE27" s="35" t="s">
        <v>56</v>
      </c>
      <c r="BF27" s="35" t="s">
        <v>57</v>
      </c>
      <c r="BG27" s="33" t="s">
        <v>58</v>
      </c>
      <c r="BH27" s="34" t="s">
        <v>59</v>
      </c>
      <c r="BI27" s="34" t="s">
        <v>51</v>
      </c>
      <c r="BJ27" s="34" t="s">
        <v>52</v>
      </c>
      <c r="BK27" s="34" t="s">
        <v>53</v>
      </c>
      <c r="BL27" s="34" t="s">
        <v>54</v>
      </c>
      <c r="BM27" s="34" t="s">
        <v>60</v>
      </c>
      <c r="BN27" s="34" t="s">
        <v>61</v>
      </c>
      <c r="BO27" s="34" t="s">
        <v>62</v>
      </c>
      <c r="BP27" s="34" t="s">
        <v>63</v>
      </c>
      <c r="BQ27" s="34" t="s">
        <v>64</v>
      </c>
      <c r="BR27" s="34" t="s">
        <v>65</v>
      </c>
      <c r="BS27" s="33" t="s">
        <v>66</v>
      </c>
      <c r="BT27" s="34" t="s">
        <v>67</v>
      </c>
      <c r="BU27" s="34" t="s">
        <v>68</v>
      </c>
      <c r="BV27" s="34" t="s">
        <v>69</v>
      </c>
      <c r="BW27" s="33" t="s">
        <v>70</v>
      </c>
      <c r="BX27" s="1"/>
      <c r="BY27" s="1"/>
      <c r="BZ27" s="1"/>
      <c r="CA27" s="1"/>
      <c r="CB27" s="1"/>
      <c r="CC27" s="6"/>
      <c r="CD27" s="8"/>
    </row>
    <row r="28" spans="1:82">
      <c r="A28" s="10"/>
      <c r="B28" s="21">
        <v>42533</v>
      </c>
      <c r="C28" s="22">
        <v>0.625</v>
      </c>
      <c r="D28" s="23" t="s">
        <v>88</v>
      </c>
      <c r="E28" s="24">
        <v>0</v>
      </c>
      <c r="F28" s="24">
        <v>1</v>
      </c>
      <c r="G28" s="25" t="s">
        <v>89</v>
      </c>
      <c r="H28" s="26"/>
      <c r="I28" s="36">
        <f>AI28</f>
        <v>1</v>
      </c>
      <c r="J28" s="90" t="str">
        <f t="array" ref="J28">INDEX(AM28:AM31,MATCH(AK28,$AL28:$AL31,0))</f>
        <v>Croatie</v>
      </c>
      <c r="K28" s="91">
        <f t="array" ref="K28">INDEX(AN28:AN31,MATCH(AK28,$AL28:$AL31,0))</f>
        <v>7</v>
      </c>
      <c r="L28" s="91">
        <f t="array" ref="L28">INDEX(AO28:AO31,MATCH(AK28,$AL28:$AL31,0))</f>
        <v>5</v>
      </c>
      <c r="M28" s="91">
        <f t="array" ref="M28">INDEX(AP28:AP31,MATCH(AK28,$AL28:$AL31,0))</f>
        <v>3</v>
      </c>
      <c r="N28" s="91">
        <f t="array" ref="N28">INDEX(AQ28:AQ31,MATCH(AK28,$AL28:$AL31,0))</f>
        <v>2</v>
      </c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30"/>
      <c r="AI28" s="40">
        <v>1</v>
      </c>
      <c r="AJ28" s="40">
        <f>ROUND(AK28,0)</f>
        <v>1</v>
      </c>
      <c r="AK28" s="41">
        <f>MIN(AL28:AL31)</f>
        <v>0.98</v>
      </c>
      <c r="AL28" s="42">
        <f>SUM(BD28:BG28)+2.45</f>
        <v>1.9500000000000002</v>
      </c>
      <c r="AM28" s="43" t="str">
        <f>D27</f>
        <v>Espagne</v>
      </c>
      <c r="AN28" s="44">
        <f>SUM(AR28:AU28)</f>
        <v>6</v>
      </c>
      <c r="AO28" s="45">
        <f>E27+E30+F31</f>
        <v>5</v>
      </c>
      <c r="AP28" s="45">
        <f>F27+F30+E31</f>
        <v>2</v>
      </c>
      <c r="AQ28" s="44">
        <f>AO28-AP28</f>
        <v>3</v>
      </c>
      <c r="AR28" s="45" t="s">
        <v>73</v>
      </c>
      <c r="AS28" s="45">
        <f>IF(ISBLANK(E27),0,IF(E27&gt;F27,3,IF(E27=F27,1,0)))</f>
        <v>3</v>
      </c>
      <c r="AT28" s="45">
        <f>IF(ISBLANK(E30),0,IF(E30&gt;F30,3,IF(E30=F30,1,0)))</f>
        <v>3</v>
      </c>
      <c r="AU28" s="44">
        <f>IF(ISBLANK(F31),0,IF(F31&gt;E31,3,IF(F31=E31,1,0)))</f>
        <v>0</v>
      </c>
      <c r="AV28" s="45" t="s">
        <v>73</v>
      </c>
      <c r="AW28" s="45" t="b">
        <f>(10*(AQ28-AQ29)+AO28-AO29&gt;0)</f>
        <v>1</v>
      </c>
      <c r="AX28" s="45" t="b">
        <f>10*(AQ28-AQ30)+AO28-AO30&gt;0</f>
        <v>1</v>
      </c>
      <c r="AY28" s="44" t="b">
        <f>10*(AQ28-AQ31)+AO28-AO31&gt;0</f>
        <v>1</v>
      </c>
      <c r="AZ28" s="45">
        <f>10000*(AS28+AT28)+(E30-F30+E27-F27)*100+(E30+E27)</f>
        <v>60404</v>
      </c>
      <c r="BA28" s="45">
        <f>10000*(AS28+AU28)+(E27-F27+F31-E31)*100+(E27+F31)</f>
        <v>30002</v>
      </c>
      <c r="BB28" s="45">
        <f>10000*(AT28+AU28)+(F31-E31+E30-F30)*100+(F31+E30)</f>
        <v>30204</v>
      </c>
      <c r="BC28" s="46" t="s">
        <v>73</v>
      </c>
      <c r="BD28" s="45" t="s">
        <v>73</v>
      </c>
      <c r="BE28" s="47">
        <f>IF($AN28&gt;$AN29,-0.5,IF($AN29&gt;$AN28,0.5,IF(AW28,-0.5,IF(AV29,0.5,BU28))))</f>
        <v>-0.5</v>
      </c>
      <c r="BF28" s="47">
        <f>IF($AN28&gt;$AN30,-0.5,IF($AN30&gt;$AN28,0.5,IF(AX28,-0.5,IF(AV30,0.5,BV28))))</f>
        <v>-0.5</v>
      </c>
      <c r="BG28" s="46">
        <f>IF($AN28&gt;$AN31,-0.5,IF($AN31&gt;$AN28,0.5,IF(AY28,-0.5,IF(AV31,0.5,BW28))))</f>
        <v>0.5</v>
      </c>
      <c r="BH28" s="48" t="b">
        <f>AND(AND(AN28=AN29,AN29=AN30,AN30=AN31),AND(AO28=AO29,AO29=AO30,AO30=AO31),AND(AP28=AP29,AP29=AP30,AP30=AP31))</f>
        <v>0</v>
      </c>
      <c r="BI28" s="48" t="b">
        <f>AND(NOT(BH28),AN28=AN29,AN28=AN30,AO28=AO29,AO28=AO30,AP28=AP29,AP28=AP30)</f>
        <v>0</v>
      </c>
      <c r="BJ28" s="48" t="b">
        <f>AND(NOT(BH28),AN28=AN29,AN28=AN31,AO28=AO29,AO28=AO31,AP28=AP29,AP28=AP31)</f>
        <v>0</v>
      </c>
      <c r="BK28" s="48" t="b">
        <f>AND(NOT(BH28),AN28=AN30,AN28=AN31,AO28=AO30,AO28=AO31,AP28=AP30,AP28=AP31)</f>
        <v>0</v>
      </c>
      <c r="BL28" s="48" t="b">
        <f>AND(NOT(BH28),AN29=AN30,AN29=AN31,AO29=AO30,AO29=AO31,AP29=AP30,AP29=AP31)</f>
        <v>0</v>
      </c>
      <c r="BM28" s="48" t="b">
        <f>AND(NOT(BH28),NOT(BI28),NOT(BJ28),AN28=AN29,AO28=AO29,AP28=AP29)</f>
        <v>0</v>
      </c>
      <c r="BN28" s="48" t="b">
        <f>AND(NOT(BH28),NOT(BI28),NOT(BK28),AN28=AN30,AO28=AO30,AP28=AP30)</f>
        <v>0</v>
      </c>
      <c r="BO28" s="48" t="b">
        <f>AND(NOT(BH28),NOT(BJ28),NOT(BK28),AN28=AN31,AO28=AO31,AP28=AP31)</f>
        <v>0</v>
      </c>
      <c r="BP28" s="48" t="b">
        <f>AND(NOT(BH28),NOT(BI28),NOT(BL28),AN29=AN30,AO29=AO30)</f>
        <v>0</v>
      </c>
      <c r="BQ28" s="48" t="b">
        <f>AND(NOT(BH28),NOT(BJ28),NOT(BL28),AN29=AN31,AO29=AO31,AP29=AP31)</f>
        <v>0</v>
      </c>
      <c r="BR28" s="48" t="b">
        <f>AND(NOT(BH28),NOT(BK28),NOT(BL28),AN30=AN31,AO30=AO31,AP30=AP31)</f>
        <v>0</v>
      </c>
      <c r="BS28" s="49" t="b">
        <f t="array" ref="BS28">AND(NOT(BH28:BR28))</f>
        <v>1</v>
      </c>
      <c r="BT28" s="45" t="s">
        <v>73</v>
      </c>
      <c r="BU28" s="45">
        <f>IF($BM28,IF(F27-E27&lt;0,-0.5,IF(E27-F27&lt;0,0.5,0)),IF($BI28,IF($AZ28&gt;$AZ29,-0.5,IF($AZ28&lt;$AZ29,0.5,0)),IF($BJ28,IF($BA28&gt;$BA29,-0.5, IF($BA28&lt;$BA29,0.5,0)),0)))</f>
        <v>0</v>
      </c>
      <c r="BV28" s="45">
        <f>IF($BN28,IF(F29-E29&lt;0,-0.5,IF(E29-F29&lt;0,0.5,0)),IF($BI28,IF($AZ28&gt;$AZ30,-0.5,IF($AZ28&lt;$AZ30,0.5,0)),IF($BK28,IF($BB28&gt;$BB30,-0.5,IF($BB28&lt;$BB30,0.5,0)),0)))</f>
        <v>0</v>
      </c>
      <c r="BW28" s="44">
        <f>IF($BO28,IF(E31-F31&lt;0,-0.5,IF(F31-E31&lt;0,0.5,0)),IF($BJ28,IF($BA28&gt;$BA31,-0.5,IF($BA28&lt;$BA31,0.5,0)),IF($BK28,IF($BB28&gt;$BB31,-0.5, IF($BB28&lt;$BB31,0.5,0)),0)))</f>
        <v>0</v>
      </c>
      <c r="BX28" s="1"/>
      <c r="BY28" s="1"/>
      <c r="BZ28" s="1"/>
      <c r="CA28" s="1"/>
      <c r="CB28" s="1"/>
      <c r="CC28" s="6"/>
      <c r="CD28" s="8"/>
    </row>
    <row r="29" spans="1:82">
      <c r="A29" s="10"/>
      <c r="B29" s="92">
        <v>42538</v>
      </c>
      <c r="C29" s="93">
        <v>0.75</v>
      </c>
      <c r="D29" s="80" t="s">
        <v>87</v>
      </c>
      <c r="E29" s="24">
        <v>2</v>
      </c>
      <c r="F29" s="24">
        <v>2</v>
      </c>
      <c r="G29" s="25" t="s">
        <v>89</v>
      </c>
      <c r="H29" s="26"/>
      <c r="I29" s="36">
        <f>AI29</f>
        <v>2</v>
      </c>
      <c r="J29" s="94" t="str">
        <f t="array" ref="J29">INDEX(AM28:AM31,MATCH(AK29,$AL28:$AL31,0))</f>
        <v>Espagne</v>
      </c>
      <c r="K29" s="38">
        <f t="array" ref="K29">INDEX(AN28:AN31,MATCH(AK29,$AL28:$AL31,0))</f>
        <v>6</v>
      </c>
      <c r="L29" s="38">
        <f t="array" ref="L29">INDEX(AO28:AO31,MATCH(AK29,$AL28:$AL31,0))</f>
        <v>5</v>
      </c>
      <c r="M29" s="38">
        <f t="array" ref="M29">INDEX(AP28:AP31,MATCH(AK29,$AL28:$AL31,0))</f>
        <v>2</v>
      </c>
      <c r="N29" s="38">
        <f t="array" ref="N29">INDEX(AQ28:AQ31,MATCH(AK29,$AL28:$AL31,0))</f>
        <v>3</v>
      </c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30"/>
      <c r="AI29" s="40">
        <f>IF(ROUND(AK29,0)=ROUND(AK28,0),AI28,2)</f>
        <v>2</v>
      </c>
      <c r="AJ29" s="40">
        <f>ROUND(AK29,0)</f>
        <v>2</v>
      </c>
      <c r="AK29" s="41">
        <f>MAX(MIN(AL28:AL30),MIN(AL28,AL29,AL31),MIN(AL28,AL30,AL31),MIN(AL29:AL31))</f>
        <v>1.9500000000000002</v>
      </c>
      <c r="AL29" s="42">
        <f>SUM(BD29:BG29)+2.46</f>
        <v>3.96</v>
      </c>
      <c r="AM29" s="43" t="str">
        <f>G27</f>
        <v>Rép. Tchèque</v>
      </c>
      <c r="AN29" s="44">
        <f>SUM(AR29:AU29)</f>
        <v>1</v>
      </c>
      <c r="AO29" s="45">
        <f>F27+E29+E32</f>
        <v>2</v>
      </c>
      <c r="AP29" s="45">
        <f>E27+F29+F32</f>
        <v>4</v>
      </c>
      <c r="AQ29" s="44">
        <f>AO29-AP29</f>
        <v>-2</v>
      </c>
      <c r="AR29" s="45">
        <f>IF(ISBLANK(F27),0,IF(AS28=3,0,IF(AS28=1,1,3)))</f>
        <v>0</v>
      </c>
      <c r="AS29" s="45" t="s">
        <v>73</v>
      </c>
      <c r="AT29" s="45">
        <f>IF(ISBLANK(E32),0,IF(AS30=3,0,IF(AS30=1,1,3)))</f>
        <v>0</v>
      </c>
      <c r="AU29" s="44">
        <f>IF(ISBLANK(E29),0,IF(E29&gt;F29,3,IF(E29=F29,1,0)))</f>
        <v>1</v>
      </c>
      <c r="AV29" s="45" t="b">
        <f>(10*(AQ28-AQ29)+AO28-AO29&lt;0)</f>
        <v>0</v>
      </c>
      <c r="AW29" s="45" t="s">
        <v>73</v>
      </c>
      <c r="AX29" s="45" t="b">
        <f>10*(AQ29-AQ30)+AO29-AO30&gt;0</f>
        <v>1</v>
      </c>
      <c r="AY29" s="44" t="b">
        <f>10*(AQ29-AQ31)+AO29-AO31&gt;0</f>
        <v>0</v>
      </c>
      <c r="AZ29" s="45">
        <f>10000*(AR29+AT29)+(F27-E27+E32-F32)*100+(F27+E32)</f>
        <v>-200</v>
      </c>
      <c r="BA29" s="45">
        <f>10000*(AR29+AU29)+(F27-E27+F29-E29)*100+(F27+F29)</f>
        <v>9902</v>
      </c>
      <c r="BB29" s="45" t="s">
        <v>73</v>
      </c>
      <c r="BC29" s="44">
        <f>10000*(AT29+AU29)+(F29-E29+E32-F32)*100+(F29+E32)</f>
        <v>9902</v>
      </c>
      <c r="BD29" s="47">
        <f>-BE28</f>
        <v>0.5</v>
      </c>
      <c r="BE29" s="47" t="s">
        <v>73</v>
      </c>
      <c r="BF29" s="47">
        <f>IF($AN29&gt;$AN30,-0.5,IF($AN30&gt;$AN29,0.5,IF(AX29,-0.5,IF(AW30,0.5,BV29))))</f>
        <v>0.5</v>
      </c>
      <c r="BG29" s="46">
        <f>IF($AN29&gt;$AN31,-0.5,IF($AN31&gt;$AN29,0.5,IF(AY29,-0.5,IF(AW31,0.5,BW29))))</f>
        <v>0.5</v>
      </c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51"/>
      <c r="BT29" s="1"/>
      <c r="BU29" s="45" t="s">
        <v>73</v>
      </c>
      <c r="BV29" s="45">
        <f>IF($BP28,IF(F32-E32&lt;0,-0.5,IF(E32-F32&lt;0,0.5,0)),IF($BI28,IF($AZ29&gt;$AZ30,-0.5,IF($AZ29&lt;$AZ30,0.5,0)),IF($BL28,IF($BC29&gt;$BC30,-0.5,IF($BC29&lt;$BC30,0.5,0)),0)))</f>
        <v>0</v>
      </c>
      <c r="BW29" s="44">
        <f>IF($BQ28,IF(E30-F30&lt;0,-0.5,IF(F30-E30&lt;0,0.5,0)),IF($BJ28,IF($BA29&gt;$BA31,-0.5,IF($BA29&lt;$BA31,0.5,0)),IF($BL28,IF($BC29&gt;$BC31,-0.5,IF($BC29&lt;$BC31,0.5,0)),0)))</f>
        <v>0</v>
      </c>
      <c r="BX29" s="1"/>
      <c r="BY29" s="1"/>
      <c r="BZ29" s="1"/>
      <c r="CA29" s="1"/>
      <c r="CB29" s="1"/>
      <c r="CC29" s="6"/>
      <c r="CD29" s="8"/>
    </row>
    <row r="30" spans="1:82">
      <c r="A30" s="10"/>
      <c r="B30" s="92">
        <v>42538</v>
      </c>
      <c r="C30" s="93">
        <v>0.875</v>
      </c>
      <c r="D30" s="80" t="s">
        <v>86</v>
      </c>
      <c r="E30" s="24">
        <v>3</v>
      </c>
      <c r="F30" s="24">
        <v>0</v>
      </c>
      <c r="G30" s="25" t="s">
        <v>88</v>
      </c>
      <c r="H30" s="26"/>
      <c r="I30" s="36">
        <f>AI30</f>
        <v>3</v>
      </c>
      <c r="J30" s="95" t="str">
        <f t="array" ref="J30">INDEX(AM28:AM31,MATCH(AK30,$AL28:$AL31,0))</f>
        <v>Turquie</v>
      </c>
      <c r="K30" s="96">
        <f t="array" ref="K30">INDEX(AN28:AN31,MATCH(AK30,$AL28:$AL31,0))</f>
        <v>3</v>
      </c>
      <c r="L30" s="96">
        <f t="array" ref="L30">INDEX(AO28:AO31,MATCH(AK30,$AL28:$AL31,0))</f>
        <v>1</v>
      </c>
      <c r="M30" s="96">
        <f t="array" ref="M30">INDEX(AP28:AP31,MATCH(AK30,$AL28:$AL31,0))</f>
        <v>4</v>
      </c>
      <c r="N30" s="97">
        <f t="array" ref="N30">INDEX(AQ28:AQ31,MATCH(AK30,$AL28:$AL31,0))</f>
        <v>-3</v>
      </c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30"/>
      <c r="AI30" s="40">
        <f>IF(ROUND(AK30,0)=ROUND(AK29,0),AI29,3)</f>
        <v>3</v>
      </c>
      <c r="AJ30" s="40">
        <f>ROUND(AK30,0)</f>
        <v>3</v>
      </c>
      <c r="AK30" s="41">
        <f>MIN(MAX(AL28:AL30),MAX(AL28,AL29,AL31),MAX(AL28,AL30,AL31),MAX(AL29:AL31))</f>
        <v>2.97</v>
      </c>
      <c r="AL30" s="42">
        <f>SUM(BD30:BG30)+2.47</f>
        <v>2.97</v>
      </c>
      <c r="AM30" s="43" t="str">
        <f>D28</f>
        <v>Turquie</v>
      </c>
      <c r="AN30" s="44">
        <f>SUM(AR30:AU30)</f>
        <v>3</v>
      </c>
      <c r="AO30" s="45">
        <f>E28+F30+F32</f>
        <v>1</v>
      </c>
      <c r="AP30" s="45">
        <f>F28+E30+E32</f>
        <v>4</v>
      </c>
      <c r="AQ30" s="44">
        <f>AO30-AP30</f>
        <v>-3</v>
      </c>
      <c r="AR30" s="45">
        <f>IF(ISBLANK(F30),0,IF(AT28=3,0,IF(AT28=1,1,3)))</f>
        <v>0</v>
      </c>
      <c r="AS30" s="45">
        <f>IF(ISBLANK(F32),0,IF(F32&gt;E32,3,IF(F32=E32,1,0)))</f>
        <v>3</v>
      </c>
      <c r="AT30" s="45" t="s">
        <v>73</v>
      </c>
      <c r="AU30" s="44">
        <f>IF(ISBLANK(E28),0,IF(E28&gt;F28,3,IF(E28=F28,1,0)))</f>
        <v>0</v>
      </c>
      <c r="AV30" s="45" t="b">
        <f>10*(AQ28-AQ30)+AO28-AO30&lt;0</f>
        <v>0</v>
      </c>
      <c r="AW30" s="45" t="b">
        <f>10*(AQ29-AQ30)+AO29-AO30&lt;0</f>
        <v>0</v>
      </c>
      <c r="AX30" s="45" t="s">
        <v>73</v>
      </c>
      <c r="AY30" s="44" t="b">
        <f>10*(AQ30-AQ31)+AO30-AO31&gt;0</f>
        <v>0</v>
      </c>
      <c r="AZ30" s="45">
        <f>10000*(AR30+AS30)+(F30-E30+F32-E32)*100+(F30+F32)</f>
        <v>29801</v>
      </c>
      <c r="BA30" s="45" t="s">
        <v>73</v>
      </c>
      <c r="BB30" s="45">
        <f>10000*(AR30+AU30)+(E28-F28+F30-E30)*100+(E28+F30)</f>
        <v>-400</v>
      </c>
      <c r="BC30" s="44">
        <f>10000*(AS30+AU30)+(E28-F28+F32-E32)*100+(E28+F32)</f>
        <v>30001</v>
      </c>
      <c r="BD30" s="47">
        <f>-BF28</f>
        <v>0.5</v>
      </c>
      <c r="BE30" s="47">
        <f>-BF29</f>
        <v>-0.5</v>
      </c>
      <c r="BF30" s="47" t="s">
        <v>73</v>
      </c>
      <c r="BG30" s="46">
        <f>IF($AN30&gt;$AN31,-0.5,IF($AN31&gt;$AN30,0.5,IF(AY30,-0.5,IF(AX31,0.5,BW30))))</f>
        <v>0.5</v>
      </c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51"/>
      <c r="BT30" s="1"/>
      <c r="BU30" s="1"/>
      <c r="BV30" s="45" t="s">
        <v>73</v>
      </c>
      <c r="BW30" s="44">
        <f>IF($BR28,IF(F28-E28&lt;0,-0.5,IF(E28-F28&lt;0,0.5,0)),IF($BK28,IF($BB30&gt;$BB31,-0.5,IF($BB30&lt;$BB31,0.5,0)),IF($BL28,IF($BC30&gt;$BC31,-0.5,IF($BC30&lt;$BC31,0.5,0)),0)))</f>
        <v>0</v>
      </c>
      <c r="BX30" s="1"/>
      <c r="BY30" s="1"/>
      <c r="BZ30" s="1"/>
      <c r="CA30" s="1"/>
      <c r="CB30" s="1"/>
      <c r="CC30" s="6"/>
      <c r="CD30" s="8"/>
    </row>
    <row r="31" spans="1:82">
      <c r="A31" s="10"/>
      <c r="B31" s="21">
        <v>42542</v>
      </c>
      <c r="C31" s="22">
        <v>0.875</v>
      </c>
      <c r="D31" s="23" t="s">
        <v>89</v>
      </c>
      <c r="E31" s="24">
        <v>2</v>
      </c>
      <c r="F31" s="24">
        <v>1</v>
      </c>
      <c r="G31" s="25" t="s">
        <v>86</v>
      </c>
      <c r="H31" s="26"/>
      <c r="I31" s="53">
        <f>AI31</f>
        <v>4</v>
      </c>
      <c r="J31" s="98" t="str">
        <f t="array" ref="J31">INDEX(AM28:AM31,MATCH(AK31,$AL28:$AL31,0))</f>
        <v>Rép. Tchèque</v>
      </c>
      <c r="K31" s="99">
        <f t="array" ref="K31">INDEX(AN28:AN31,MATCH(AK31,$AL28:$AL31,0))</f>
        <v>1</v>
      </c>
      <c r="L31" s="99">
        <f t="array" ref="L31">INDEX(AO28:AO31,MATCH(AK31,$AL28:$AL31,0))</f>
        <v>2</v>
      </c>
      <c r="M31" s="99">
        <f t="array" ref="M31">INDEX(AP28:AP31,MATCH(AK31,$AL28:$AL31,0))</f>
        <v>4</v>
      </c>
      <c r="N31" s="100">
        <f t="array" ref="N31">INDEX(AQ28:AQ31,MATCH(AK31,$AL28:$AL31,0))</f>
        <v>-2</v>
      </c>
      <c r="O31" s="1" t="s">
        <v>74</v>
      </c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40">
        <f>IF(ROUND(AK31,0)=ROUND(AK30,0),AI30,4)</f>
        <v>4</v>
      </c>
      <c r="AJ31" s="40">
        <f>ROUND(AK31,0)</f>
        <v>4</v>
      </c>
      <c r="AK31" s="41">
        <f>MAX(AL28:AL31)</f>
        <v>3.96</v>
      </c>
      <c r="AL31" s="56">
        <f>SUM(BD31:BG31)+2.48</f>
        <v>0.98</v>
      </c>
      <c r="AM31" s="57" t="str">
        <f>G28</f>
        <v>Croatie</v>
      </c>
      <c r="AN31" s="49">
        <f>SUM(AR31:AU31)</f>
        <v>7</v>
      </c>
      <c r="AO31" s="48">
        <f>F28+F29+E31</f>
        <v>5</v>
      </c>
      <c r="AP31" s="48">
        <f>E28+E29+F31</f>
        <v>3</v>
      </c>
      <c r="AQ31" s="49">
        <f>AO31-AP31</f>
        <v>2</v>
      </c>
      <c r="AR31" s="48">
        <f>IF(ISBLANK(E31),0,IF(AU28=3,0,IF(AU28=1,1,3)))</f>
        <v>3</v>
      </c>
      <c r="AS31" s="48">
        <f>IF(ISBLANK(F29),0,IF(AU29=3,0,IF(AU29=1,1,3)))</f>
        <v>1</v>
      </c>
      <c r="AT31" s="48">
        <f>IF(ISBLANK(F28),0,IF(AU30=3,0,IF(AU30=1,1,3)))</f>
        <v>3</v>
      </c>
      <c r="AU31" s="49" t="s">
        <v>73</v>
      </c>
      <c r="AV31" s="48" t="b">
        <f>10*(AQ28-AQ31)+AO28-AO31&lt;0</f>
        <v>0</v>
      </c>
      <c r="AW31" s="48" t="b">
        <f>10*(AQ29-AQ31)+AO29-AO31&lt;0</f>
        <v>1</v>
      </c>
      <c r="AX31" s="48" t="b">
        <f>10*(AQ30-AQ31)+AO30-AO31&lt;0</f>
        <v>1</v>
      </c>
      <c r="AY31" s="49" t="s">
        <v>73</v>
      </c>
      <c r="AZ31" s="48" t="s">
        <v>73</v>
      </c>
      <c r="BA31" s="48">
        <f>10000*(AR31+AS31)+(E29-F29+E31-F31)*100+(E29+E31)</f>
        <v>40104</v>
      </c>
      <c r="BB31" s="48">
        <f>10000*(AR31+AT31)+(E31-F31+F28-E28)*100+(E31+F28)</f>
        <v>60203</v>
      </c>
      <c r="BC31" s="49">
        <f>10000*(AS31+AT31)+(E29-F29+F28-E28)*100+(E29+F28)</f>
        <v>40103</v>
      </c>
      <c r="BD31" s="58">
        <f>-BG28</f>
        <v>-0.5</v>
      </c>
      <c r="BE31" s="58">
        <f>-BG29</f>
        <v>-0.5</v>
      </c>
      <c r="BF31" s="58">
        <f>-BG30</f>
        <v>-0.5</v>
      </c>
      <c r="BG31" s="49" t="s">
        <v>73</v>
      </c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51"/>
      <c r="BT31" s="17"/>
      <c r="BU31" s="17"/>
      <c r="BV31" s="17"/>
      <c r="BW31" s="49" t="s">
        <v>73</v>
      </c>
      <c r="BX31" s="1"/>
      <c r="BY31" s="1"/>
      <c r="BZ31" s="1"/>
      <c r="CA31" s="1"/>
      <c r="CB31" s="1"/>
      <c r="CC31" s="6"/>
      <c r="CD31" s="8"/>
    </row>
    <row r="32" spans="1:82" ht="15.75" thickBot="1">
      <c r="A32" s="59"/>
      <c r="B32" s="60">
        <v>42542</v>
      </c>
      <c r="C32" s="61">
        <v>0.875</v>
      </c>
      <c r="D32" s="62" t="s">
        <v>87</v>
      </c>
      <c r="E32" s="63">
        <v>0</v>
      </c>
      <c r="F32" s="63">
        <v>1</v>
      </c>
      <c r="G32" s="64" t="s">
        <v>88</v>
      </c>
      <c r="H32" s="26"/>
      <c r="I32" s="1"/>
      <c r="J32" s="65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6"/>
      <c r="CD32" s="8"/>
    </row>
    <row r="33" spans="1:82" ht="15.75" thickBot="1">
      <c r="A33" s="1"/>
      <c r="B33" s="2"/>
      <c r="C33" s="3"/>
      <c r="D33" s="3"/>
      <c r="E33" s="5"/>
      <c r="F33" s="5"/>
      <c r="G33" s="3"/>
      <c r="H33" s="6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6"/>
      <c r="CD33" s="8"/>
    </row>
    <row r="34" spans="1:82" ht="15.75" thickBot="1">
      <c r="A34" s="10"/>
      <c r="B34" s="101" t="s">
        <v>90</v>
      </c>
      <c r="C34" s="102"/>
      <c r="D34" s="103"/>
      <c r="E34" s="104"/>
      <c r="F34" s="104"/>
      <c r="G34" s="105"/>
      <c r="H34" s="106"/>
      <c r="I34" s="1"/>
      <c r="J34" s="17"/>
      <c r="K34" s="17"/>
      <c r="L34" s="17"/>
      <c r="M34" s="17"/>
      <c r="N34" s="17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"/>
      <c r="BY34" s="1"/>
      <c r="BZ34" s="1"/>
      <c r="CA34" s="1"/>
      <c r="CB34" s="1"/>
      <c r="CC34" s="6"/>
      <c r="CD34" s="8"/>
    </row>
    <row r="35" spans="1:82">
      <c r="A35" s="10"/>
      <c r="B35" s="21">
        <v>42534</v>
      </c>
      <c r="C35" s="22">
        <v>0.875</v>
      </c>
      <c r="D35" s="23" t="s">
        <v>91</v>
      </c>
      <c r="E35" s="24">
        <v>0</v>
      </c>
      <c r="F35" s="24">
        <v>2</v>
      </c>
      <c r="G35" s="25" t="s">
        <v>92</v>
      </c>
      <c r="H35" s="26"/>
      <c r="I35" s="27"/>
      <c r="J35" s="28" t="s">
        <v>90</v>
      </c>
      <c r="K35" s="28" t="s">
        <v>37</v>
      </c>
      <c r="L35" s="28" t="s">
        <v>34</v>
      </c>
      <c r="M35" s="28" t="s">
        <v>21</v>
      </c>
      <c r="N35" s="29" t="str">
        <f>"+/-"</f>
        <v>+/-</v>
      </c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30"/>
      <c r="AI35" s="30"/>
      <c r="AJ35" s="31"/>
      <c r="AK35" s="32"/>
      <c r="AL35" s="33" t="s">
        <v>38</v>
      </c>
      <c r="AM35" s="33" t="s">
        <v>39</v>
      </c>
      <c r="AN35" s="33" t="s">
        <v>37</v>
      </c>
      <c r="AO35" s="34" t="s">
        <v>40</v>
      </c>
      <c r="AP35" s="34" t="s">
        <v>41</v>
      </c>
      <c r="AQ35" s="33" t="s">
        <v>42</v>
      </c>
      <c r="AR35" s="34" t="s">
        <v>43</v>
      </c>
      <c r="AS35" s="34" t="s">
        <v>44</v>
      </c>
      <c r="AT35" s="34" t="s">
        <v>45</v>
      </c>
      <c r="AU35" s="33" t="s">
        <v>46</v>
      </c>
      <c r="AV35" s="34" t="s">
        <v>47</v>
      </c>
      <c r="AW35" s="34" t="s">
        <v>48</v>
      </c>
      <c r="AX35" s="34" t="s">
        <v>49</v>
      </c>
      <c r="AY35" s="33" t="s">
        <v>50</v>
      </c>
      <c r="AZ35" s="34" t="s">
        <v>51</v>
      </c>
      <c r="BA35" s="34" t="s">
        <v>52</v>
      </c>
      <c r="BB35" s="34" t="s">
        <v>53</v>
      </c>
      <c r="BC35" s="33" t="s">
        <v>54</v>
      </c>
      <c r="BD35" s="35" t="s">
        <v>55</v>
      </c>
      <c r="BE35" s="35" t="s">
        <v>56</v>
      </c>
      <c r="BF35" s="35" t="s">
        <v>57</v>
      </c>
      <c r="BG35" s="33" t="s">
        <v>58</v>
      </c>
      <c r="BH35" s="34" t="s">
        <v>59</v>
      </c>
      <c r="BI35" s="34" t="s">
        <v>51</v>
      </c>
      <c r="BJ35" s="34" t="s">
        <v>52</v>
      </c>
      <c r="BK35" s="34" t="s">
        <v>53</v>
      </c>
      <c r="BL35" s="34" t="s">
        <v>54</v>
      </c>
      <c r="BM35" s="34" t="s">
        <v>60</v>
      </c>
      <c r="BN35" s="34" t="s">
        <v>61</v>
      </c>
      <c r="BO35" s="34" t="s">
        <v>62</v>
      </c>
      <c r="BP35" s="34" t="s">
        <v>63</v>
      </c>
      <c r="BQ35" s="34" t="s">
        <v>64</v>
      </c>
      <c r="BR35" s="34" t="s">
        <v>65</v>
      </c>
      <c r="BS35" s="33" t="s">
        <v>66</v>
      </c>
      <c r="BT35" s="34" t="s">
        <v>67</v>
      </c>
      <c r="BU35" s="34" t="s">
        <v>68</v>
      </c>
      <c r="BV35" s="34" t="s">
        <v>69</v>
      </c>
      <c r="BW35" s="33" t="s">
        <v>70</v>
      </c>
      <c r="BX35" s="1"/>
      <c r="BY35" s="1"/>
      <c r="BZ35" s="1"/>
      <c r="CA35" s="1"/>
      <c r="CB35" s="1"/>
      <c r="CC35" s="6"/>
      <c r="CD35" s="8"/>
    </row>
    <row r="36" spans="1:82">
      <c r="A36" s="10"/>
      <c r="B36" s="21">
        <v>42534</v>
      </c>
      <c r="C36" s="22">
        <v>0.75</v>
      </c>
      <c r="D36" s="23" t="s">
        <v>93</v>
      </c>
      <c r="E36" s="24">
        <v>1</v>
      </c>
      <c r="F36" s="24">
        <v>1</v>
      </c>
      <c r="G36" s="25" t="s">
        <v>94</v>
      </c>
      <c r="H36" s="26"/>
      <c r="I36" s="36">
        <f>AI36</f>
        <v>1</v>
      </c>
      <c r="J36" s="90" t="str">
        <f t="array" ref="J36">INDEX(AM36:AM39,MATCH(AK36,$AL36:$AL39,0))</f>
        <v>Belgique</v>
      </c>
      <c r="K36" s="107">
        <f t="array" ref="K36">INDEX(AN36:AN39,MATCH(AK36,$AL36:$AL39,0))</f>
        <v>6</v>
      </c>
      <c r="L36" s="107">
        <f t="array" ref="L36">INDEX(AO36:AO39,MATCH(AK36,$AL36:$AL39,0))</f>
        <v>4</v>
      </c>
      <c r="M36" s="107">
        <f t="array" ref="M36">INDEX(AP36:AP39,MATCH(AK36,$AL36:$AL39,0))</f>
        <v>2</v>
      </c>
      <c r="N36" s="107">
        <f t="array" ref="N36">INDEX(AQ36:AQ39,MATCH(AK36,$AL36:$AL39,0))</f>
        <v>2</v>
      </c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30"/>
      <c r="AI36" s="40">
        <v>1</v>
      </c>
      <c r="AJ36" s="40">
        <f>ROUND(AK36,0)</f>
        <v>1</v>
      </c>
      <c r="AK36" s="41">
        <f>MIN(AL36:AL39)</f>
        <v>0.95000000000000018</v>
      </c>
      <c r="AL36" s="42">
        <f>SUM(BD36:BG36)+2.45</f>
        <v>0.95000000000000018</v>
      </c>
      <c r="AM36" s="43" t="str">
        <f>D35</f>
        <v>Belgique</v>
      </c>
      <c r="AN36" s="44">
        <f>SUM(AR36:AU36)</f>
        <v>6</v>
      </c>
      <c r="AO36" s="45">
        <f>E35+E38+F39</f>
        <v>4</v>
      </c>
      <c r="AP36" s="45">
        <f>F35+F38+E39</f>
        <v>2</v>
      </c>
      <c r="AQ36" s="44">
        <f>AO36-AP36</f>
        <v>2</v>
      </c>
      <c r="AR36" s="45" t="s">
        <v>73</v>
      </c>
      <c r="AS36" s="45">
        <f>IF(ISBLANK(E35),0,IF(E35&gt;F35,3,IF(E35=F35,1,0)))</f>
        <v>0</v>
      </c>
      <c r="AT36" s="45">
        <f>IF(ISBLANK(E38),0,IF(E38&gt;F38,3,IF(E38=F38,1,0)))</f>
        <v>3</v>
      </c>
      <c r="AU36" s="44">
        <f>IF(ISBLANK(F39),0,IF(F39&gt;E39,3,IF(F39=E39,1,0)))</f>
        <v>3</v>
      </c>
      <c r="AV36" s="45" t="s">
        <v>73</v>
      </c>
      <c r="AW36" s="45" t="b">
        <f>(10*(AQ36-AQ37)+AO36-AO37&gt;0)</f>
        <v>1</v>
      </c>
      <c r="AX36" s="45" t="b">
        <f>10*(AQ36-AQ38)+AO36-AO38&gt;0</f>
        <v>1</v>
      </c>
      <c r="AY36" s="44" t="b">
        <f>10*(AQ36-AQ39)+AO36-AO39&gt;0</f>
        <v>1</v>
      </c>
      <c r="AZ36" s="45">
        <f>10000*(AS36+AT36)+(E38-F38+E35-F35)*100+(E38+E35)</f>
        <v>30103</v>
      </c>
      <c r="BA36" s="45">
        <f>10000*(AS36+AU36)+(E35-F35+F39-E39)*100+(E35+F39)</f>
        <v>29901</v>
      </c>
      <c r="BB36" s="45">
        <f>10000*(AT36+AU36)+(F39-E39+E38-F38)*100+(F39+E38)</f>
        <v>60404</v>
      </c>
      <c r="BC36" s="46" t="s">
        <v>73</v>
      </c>
      <c r="BD36" s="45" t="s">
        <v>73</v>
      </c>
      <c r="BE36" s="47">
        <f>IF($AN36&gt;$AN37,-0.5,IF($AN37&gt;$AN36,0.5,IF(AW36,-0.5,IF(AV37,0.5,BU36))))</f>
        <v>-0.5</v>
      </c>
      <c r="BF36" s="47">
        <f>IF($AN36&gt;$AN38,-0.5,IF($AN38&gt;$AN36,0.5,IF(AX36,-0.5,IF(AV38,0.5,BV36))))</f>
        <v>-0.5</v>
      </c>
      <c r="BG36" s="46">
        <f>IF($AN36&gt;$AN39,-0.5,IF($AN39&gt;$AN36,0.5,IF(AY36,-0.5,IF(AV39,0.5,BW36))))</f>
        <v>-0.5</v>
      </c>
      <c r="BH36" s="48" t="b">
        <f>AND(AND(AN36=AN37,AN37=AN38,AN38=AN39),AND(AO36=AO37,AO37=AO38,AO38=AO39),AND(AP36=AP37,AP37=AP38,AP38=AP39))</f>
        <v>0</v>
      </c>
      <c r="BI36" s="48" t="b">
        <f>AND(NOT(BH36),AN36=AN37,AN36=AN38,AO36=AO37,AO36=AO38,AP36=AP37,AP36=AP38)</f>
        <v>0</v>
      </c>
      <c r="BJ36" s="48" t="b">
        <f>AND(NOT(BH36),AN36=AN37,AN36=AN39,AO36=AO37,AO36=AO39,AP36=AP37,AP36=AP39)</f>
        <v>0</v>
      </c>
      <c r="BK36" s="48" t="b">
        <f>AND(NOT(BH36),AN36=AN38,AN36=AN39,AO36=AO38,AO36=AO39,AP36=AP38,AP36=AP39)</f>
        <v>0</v>
      </c>
      <c r="BL36" s="48" t="b">
        <f>AND(NOT(BH36),AN37=AN38,AN37=AN39,AO37=AO38,AO37=AO39,AP37=AP38,AP37=AP39)</f>
        <v>0</v>
      </c>
      <c r="BM36" s="48" t="b">
        <f>AND(NOT(BH36),NOT(BI36),NOT(BJ36),AN36=AN37,AO36=AO37,AP36=AP37)</f>
        <v>0</v>
      </c>
      <c r="BN36" s="48" t="b">
        <f>AND(NOT(BH36),NOT(BI36),NOT(BK36),AN36=AN38,AO36=AO38,AP36=AP38)</f>
        <v>0</v>
      </c>
      <c r="BO36" s="48" t="b">
        <f>AND(NOT(BH36),NOT(BJ36),NOT(BK36),AN36=AN39,AO36=AO39,AP36=AP39)</f>
        <v>0</v>
      </c>
      <c r="BP36" s="48" t="b">
        <f>AND(NOT(BH36),NOT(BI36),NOT(BL36),AN37=AN38,AO37=AO38)</f>
        <v>0</v>
      </c>
      <c r="BQ36" s="48" t="b">
        <f>AND(NOT(BH36),NOT(BJ36),NOT(BL36),AN37=AN39,AO37=AO39,AP37=AP39)</f>
        <v>0</v>
      </c>
      <c r="BR36" s="48" t="b">
        <f>AND(NOT(BH36),NOT(BK36),NOT(BL36),AN38=AN39,AO38=AO39,AP38=AP39)</f>
        <v>0</v>
      </c>
      <c r="BS36" s="49" t="b">
        <f t="array" ref="BS36">AND(NOT(BH36:BR36))</f>
        <v>1</v>
      </c>
      <c r="BT36" s="45" t="s">
        <v>73</v>
      </c>
      <c r="BU36" s="45">
        <f>IF($BM36,IF(F35-E35&lt;0,-0.5,IF(E35-F35&lt;0,0.5,0)),IF($BI36,IF($AZ36&gt;$AZ37,-0.5,IF($AZ36&lt;$AZ37,0.5,0)),IF($BJ36,IF($BA36&gt;$BA37,-0.5, IF($BA36&lt;$BA37,0.5,0)),0)))</f>
        <v>0</v>
      </c>
      <c r="BV36" s="45">
        <f>IF($BN36,IF(F37-E37&lt;0,-0.5,IF(E37-F37&lt;0,0.5,0)),IF($BI36,IF($AZ36&gt;$AZ38,-0.5,IF($AZ36&lt;$AZ38,0.5,0)),IF($BK36,IF($BB36&gt;$BB38,-0.5,IF($BB36&lt;$BB38,0.5,0)),0)))</f>
        <v>0</v>
      </c>
      <c r="BW36" s="44">
        <f>IF($BO36,IF(E39-F39&lt;0,-0.5,IF(F39-E39&lt;0,0.5,0)),IF($BJ36,IF($BA36&gt;$BA39,-0.5,IF($BA36&lt;$BA39,0.5,0)),IF($BK36,IF($BB36&gt;$BB39,-0.5, IF($BB36&lt;$BB39,0.5,0)),0)))</f>
        <v>0</v>
      </c>
      <c r="BX36" s="1"/>
      <c r="BY36" s="1"/>
      <c r="BZ36" s="1"/>
      <c r="CA36" s="1"/>
      <c r="CB36" s="1"/>
      <c r="CC36" s="6"/>
      <c r="CD36" s="8"/>
    </row>
    <row r="37" spans="1:82">
      <c r="A37" s="10"/>
      <c r="B37" s="92">
        <v>42538</v>
      </c>
      <c r="C37" s="93">
        <v>0.625</v>
      </c>
      <c r="D37" s="80" t="s">
        <v>92</v>
      </c>
      <c r="E37" s="24">
        <v>1</v>
      </c>
      <c r="F37" s="24">
        <v>0</v>
      </c>
      <c r="G37" s="25" t="s">
        <v>94</v>
      </c>
      <c r="H37" s="26"/>
      <c r="I37" s="36">
        <f>AI37</f>
        <v>2</v>
      </c>
      <c r="J37" s="94" t="str">
        <f t="array" ref="J37">INDEX(AM36:AM39,MATCH(AK37,$AL36:$AL39,0))</f>
        <v>Italie</v>
      </c>
      <c r="K37" s="108">
        <f t="array" ref="K37">INDEX(AN36:AN39,MATCH(AK37,$AL36:$AL39,0))</f>
        <v>6</v>
      </c>
      <c r="L37" s="108">
        <f t="array" ref="L37">INDEX(AO36:AO39,MATCH(AK37,$AL36:$AL39,0))</f>
        <v>3</v>
      </c>
      <c r="M37" s="108">
        <f t="array" ref="M37">INDEX(AP36:AP39,MATCH(AK37,$AL36:$AL39,0))</f>
        <v>1</v>
      </c>
      <c r="N37" s="108">
        <f t="array" ref="N37">INDEX(AQ36:AQ39,MATCH(AK37,$AL36:$AL39,0))</f>
        <v>2</v>
      </c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30"/>
      <c r="AI37" s="40">
        <f>IF(ROUND(AK37,0)=ROUND(AK36,0),AI36,2)</f>
        <v>2</v>
      </c>
      <c r="AJ37" s="40">
        <f>ROUND(AK37,0)</f>
        <v>2</v>
      </c>
      <c r="AK37" s="41">
        <f>MAX(MIN(AL36:AL38),MIN(AL36,AL37,AL39),MIN(AL36,AL38,AL39),MIN(AL37:AL39))</f>
        <v>1.96</v>
      </c>
      <c r="AL37" s="42">
        <f>SUM(BD37:BG37)+2.46</f>
        <v>1.96</v>
      </c>
      <c r="AM37" s="43" t="str">
        <f>G35</f>
        <v>Italie</v>
      </c>
      <c r="AN37" s="44">
        <f>SUM(AR37:AU37)</f>
        <v>6</v>
      </c>
      <c r="AO37" s="45">
        <f>F35+E37+E40</f>
        <v>3</v>
      </c>
      <c r="AP37" s="45">
        <f>E35+F37+F40</f>
        <v>1</v>
      </c>
      <c r="AQ37" s="44">
        <f>AO37-AP37</f>
        <v>2</v>
      </c>
      <c r="AR37" s="45">
        <f>IF(ISBLANK(F35),0,IF(AS36=3,0,IF(AS36=1,1,3)))</f>
        <v>3</v>
      </c>
      <c r="AS37" s="45" t="s">
        <v>73</v>
      </c>
      <c r="AT37" s="45">
        <f>IF(ISBLANK(E40),0,IF(AS38=3,0,IF(AS38=1,1,3)))</f>
        <v>0</v>
      </c>
      <c r="AU37" s="44">
        <f>IF(ISBLANK(E37),0,IF(E37&gt;F37,3,IF(E37=F37,1,0)))</f>
        <v>3</v>
      </c>
      <c r="AV37" s="45" t="b">
        <f>(10*(AQ36-AQ37)+AO36-AO37&lt;0)</f>
        <v>0</v>
      </c>
      <c r="AW37" s="45" t="s">
        <v>73</v>
      </c>
      <c r="AX37" s="45" t="b">
        <f>10*(AQ37-AQ38)+AO37-AO38&gt;0</f>
        <v>1</v>
      </c>
      <c r="AY37" s="44" t="b">
        <f>10*(AQ37-AQ39)+AO37-AO39&gt;0</f>
        <v>1</v>
      </c>
      <c r="AZ37" s="45">
        <f>10000*(AR37+AT37)+(F35-E35+E40-F40)*100+(F35+E40)</f>
        <v>30102</v>
      </c>
      <c r="BA37" s="45">
        <f>10000*(AR37+AU37)+(F35-E35+F37-E37)*100+(F35+F37)</f>
        <v>60102</v>
      </c>
      <c r="BB37" s="45" t="s">
        <v>73</v>
      </c>
      <c r="BC37" s="44">
        <f>10000*(AT37+AU37)+(F37-E37+E40-F40)*100+(F37+E40)</f>
        <v>29800</v>
      </c>
      <c r="BD37" s="47">
        <f>-BE36</f>
        <v>0.5</v>
      </c>
      <c r="BE37" s="47" t="s">
        <v>73</v>
      </c>
      <c r="BF37" s="47">
        <f>IF($AN37&gt;$AN38,-0.5,IF($AN38&gt;$AN37,0.5,IF(AX37,-0.5,IF(AW38,0.5,BV37))))</f>
        <v>-0.5</v>
      </c>
      <c r="BG37" s="46">
        <f>IF($AN37&gt;$AN39,-0.5,IF($AN39&gt;$AN37,0.5,IF(AY37,-0.5,IF(AW39,0.5,BW37))))</f>
        <v>-0.5</v>
      </c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51"/>
      <c r="BT37" s="1"/>
      <c r="BU37" s="45" t="s">
        <v>73</v>
      </c>
      <c r="BV37" s="45">
        <f>IF($BP36,IF(F40-E40&lt;0,-0.5,IF(E40-F40&lt;0,0.5,0)),IF($BI36,IF($AZ37&gt;$AZ38,-0.5,IF($AZ37&lt;$AZ38,0.5,0)),IF($BL36,IF($BC37&gt;$BC38,-0.5,IF($BC37&lt;$BC38,0.5,0)),0)))</f>
        <v>0</v>
      </c>
      <c r="BW37" s="44">
        <f>IF($BQ36,IF(E38-F38&lt;0,-0.5,IF(F38-E38&lt;0,0.5,0)),IF($BJ36,IF($BA37&gt;$BA39,-0.5,IF($BA37&lt;$BA39,0.5,0)),IF($BL36,IF($BC37&gt;$BC39,-0.5,IF($BC37&lt;$BC39,0.5,0)),0)))</f>
        <v>0</v>
      </c>
      <c r="BX37" s="1"/>
      <c r="BY37" s="1"/>
      <c r="BZ37" s="1"/>
      <c r="CA37" s="1"/>
      <c r="CB37" s="1"/>
      <c r="CC37" s="6"/>
      <c r="CD37" s="8"/>
    </row>
    <row r="38" spans="1:82">
      <c r="A38" s="10"/>
      <c r="B38" s="21">
        <v>42539</v>
      </c>
      <c r="C38" s="22">
        <v>0.625</v>
      </c>
      <c r="D38" s="23" t="s">
        <v>91</v>
      </c>
      <c r="E38" s="24">
        <v>3</v>
      </c>
      <c r="F38" s="24">
        <v>0</v>
      </c>
      <c r="G38" s="25" t="s">
        <v>93</v>
      </c>
      <c r="H38" s="26"/>
      <c r="I38" s="36">
        <f>AI38</f>
        <v>3</v>
      </c>
      <c r="J38" s="109" t="str">
        <f t="array" ref="J38">INDEX(AM36:AM39,MATCH(AK38,$AL36:$AL39,0))</f>
        <v>Irlande</v>
      </c>
      <c r="K38" s="110">
        <f t="array" ref="K38">INDEX(AN36:AN39,MATCH(AK38,$AL36:$AL39,0))</f>
        <v>4</v>
      </c>
      <c r="L38" s="110">
        <f t="array" ref="L38">INDEX(AO36:AO39,MATCH(AK38,$AL36:$AL39,0))</f>
        <v>2</v>
      </c>
      <c r="M38" s="110">
        <f t="array" ref="M38">INDEX(AP36:AP39,MATCH(AK38,$AL36:$AL39,0))</f>
        <v>4</v>
      </c>
      <c r="N38" s="110">
        <f t="array" ref="N38">INDEX(AQ36:AQ39,MATCH(AK38,$AL36:$AL39,0))</f>
        <v>-2</v>
      </c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30"/>
      <c r="AI38" s="40">
        <f>IF(ROUND(AK38,0)=ROUND(AK37,0),AI37,3)</f>
        <v>3</v>
      </c>
      <c r="AJ38" s="40">
        <f>ROUND(AK38,0)</f>
        <v>3</v>
      </c>
      <c r="AK38" s="41">
        <f>MIN(MAX(AL36:AL38),MAX(AL36,AL37,AL39),MAX(AL36,AL38,AL39),MAX(AL37:AL39))</f>
        <v>2.97</v>
      </c>
      <c r="AL38" s="42">
        <f>SUM(BD38:BG38)+2.47</f>
        <v>2.97</v>
      </c>
      <c r="AM38" s="43" t="str">
        <f>D36</f>
        <v>Irlande</v>
      </c>
      <c r="AN38" s="44">
        <f>SUM(AR38:AU38)</f>
        <v>4</v>
      </c>
      <c r="AO38" s="45">
        <f>E36+F38+F40</f>
        <v>2</v>
      </c>
      <c r="AP38" s="45">
        <f>F36+E38+E40</f>
        <v>4</v>
      </c>
      <c r="AQ38" s="44">
        <f>AO38-AP38</f>
        <v>-2</v>
      </c>
      <c r="AR38" s="45">
        <f>IF(ISBLANK(F38),0,IF(AT36=3,0,IF(AT36=1,1,3)))</f>
        <v>0</v>
      </c>
      <c r="AS38" s="45">
        <f>IF(ISBLANK(F40),0,IF(F40&gt;E40,3,IF(F40=E40,1,0)))</f>
        <v>3</v>
      </c>
      <c r="AT38" s="45" t="s">
        <v>73</v>
      </c>
      <c r="AU38" s="44">
        <f>IF(ISBLANK(E36),0,IF(E36&gt;F36,3,IF(E36=F36,1,0)))</f>
        <v>1</v>
      </c>
      <c r="AV38" s="45" t="b">
        <f>10*(AQ36-AQ38)+AO36-AO38&lt;0</f>
        <v>0</v>
      </c>
      <c r="AW38" s="45" t="b">
        <f>10*(AQ37-AQ38)+AO37-AO38&lt;0</f>
        <v>0</v>
      </c>
      <c r="AX38" s="45" t="s">
        <v>73</v>
      </c>
      <c r="AY38" s="44" t="b">
        <f>10*(AQ38-AQ39)+AO38-AO39&gt;0</f>
        <v>1</v>
      </c>
      <c r="AZ38" s="45">
        <f>10000*(AR38+AS38)+(F38-E38+F40-E40)*100+(F38+F40)</f>
        <v>29801</v>
      </c>
      <c r="BA38" s="45" t="s">
        <v>73</v>
      </c>
      <c r="BB38" s="45">
        <f>10000*(AR38+AU38)+(E36-F36+F38-E38)*100+(E36+F38)</f>
        <v>9701</v>
      </c>
      <c r="BC38" s="44">
        <f>10000*(AS38+AU38)+(E36-F36+F40-E40)*100+(E36+F40)</f>
        <v>40102</v>
      </c>
      <c r="BD38" s="47">
        <f>-BF36</f>
        <v>0.5</v>
      </c>
      <c r="BE38" s="47">
        <f>-BF37</f>
        <v>0.5</v>
      </c>
      <c r="BF38" s="47" t="s">
        <v>73</v>
      </c>
      <c r="BG38" s="46">
        <f>IF($AN38&gt;$AN39,-0.5,IF($AN39&gt;$AN38,0.5,IF(AY38,-0.5,IF(AX39,0.5,BW38))))</f>
        <v>-0.5</v>
      </c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51"/>
      <c r="BT38" s="1"/>
      <c r="BU38" s="1"/>
      <c r="BV38" s="45" t="s">
        <v>73</v>
      </c>
      <c r="BW38" s="44">
        <f>IF($BR36,IF(F36-E36&lt;0,-0.5,IF(E36-F36&lt;0,0.5,0)),IF($BK36,IF($BB38&gt;$BB39,-0.5,IF($BB38&lt;$BB39,0.5,0)),IF($BL36,IF($BC38&gt;$BC39,-0.5,IF($BC38&lt;$BC39,0.5,0)),0)))</f>
        <v>0</v>
      </c>
      <c r="BX38" s="1"/>
      <c r="BY38" s="1"/>
      <c r="BZ38" s="1"/>
      <c r="CA38" s="1"/>
      <c r="CB38" s="1"/>
      <c r="CC38" s="6"/>
      <c r="CD38" s="8"/>
    </row>
    <row r="39" spans="1:82">
      <c r="A39" s="10"/>
      <c r="B39" s="21">
        <v>42543</v>
      </c>
      <c r="C39" s="22">
        <v>0.875</v>
      </c>
      <c r="D39" s="23" t="s">
        <v>94</v>
      </c>
      <c r="E39" s="24">
        <v>0</v>
      </c>
      <c r="F39" s="24">
        <v>1</v>
      </c>
      <c r="G39" s="25" t="s">
        <v>91</v>
      </c>
      <c r="H39" s="26"/>
      <c r="I39" s="53">
        <f>AI39</f>
        <v>4</v>
      </c>
      <c r="J39" s="111" t="str">
        <f t="array" ref="J39">INDEX(AM36:AM39,MATCH(AK39,$AL36:$AL39,0))</f>
        <v>Suède</v>
      </c>
      <c r="K39" s="112">
        <f t="array" ref="K39">INDEX(AN36:AN39,MATCH(AK39,$AL36:$AL39,0))</f>
        <v>1</v>
      </c>
      <c r="L39" s="112">
        <f t="array" ref="L39">INDEX(AO36:AO39,MATCH(AK39,$AL36:$AL39,0))</f>
        <v>1</v>
      </c>
      <c r="M39" s="112">
        <f t="array" ref="M39">INDEX(AP36:AP39,MATCH(AK39,$AL36:$AL39,0))</f>
        <v>3</v>
      </c>
      <c r="N39" s="112">
        <f t="array" ref="N39">INDEX(AQ36:AQ39,MATCH(AK39,$AL36:$AL39,0))</f>
        <v>-2</v>
      </c>
      <c r="O39" s="1" t="s">
        <v>74</v>
      </c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40">
        <f>IF(ROUND(AK39,0)=ROUND(AK38,0),AI38,4)</f>
        <v>4</v>
      </c>
      <c r="AJ39" s="40">
        <f>ROUND(AK39,0)</f>
        <v>4</v>
      </c>
      <c r="AK39" s="41">
        <f>MAX(AL36:AL39)</f>
        <v>3.98</v>
      </c>
      <c r="AL39" s="56">
        <f>SUM(BD39:BG39)+2.48</f>
        <v>3.98</v>
      </c>
      <c r="AM39" s="57" t="str">
        <f>G36</f>
        <v>Suède</v>
      </c>
      <c r="AN39" s="49">
        <f>SUM(AR39:AU39)</f>
        <v>1</v>
      </c>
      <c r="AO39" s="48">
        <f>F36+F37+E39</f>
        <v>1</v>
      </c>
      <c r="AP39" s="48">
        <f>E36+E37+F39</f>
        <v>3</v>
      </c>
      <c r="AQ39" s="49">
        <f>AO39-AP39</f>
        <v>-2</v>
      </c>
      <c r="AR39" s="48">
        <f>IF(ISBLANK(E39),0,IF(AU36=3,0,IF(AU36=1,1,3)))</f>
        <v>0</v>
      </c>
      <c r="AS39" s="48">
        <f>IF(ISBLANK(F37),0,IF(AU37=3,0,IF(AU37=1,1,3)))</f>
        <v>0</v>
      </c>
      <c r="AT39" s="48">
        <f>IF(ISBLANK(F36),0,IF(AU38=3,0,IF(AU38=1,1,3)))</f>
        <v>1</v>
      </c>
      <c r="AU39" s="49" t="s">
        <v>73</v>
      </c>
      <c r="AV39" s="48" t="b">
        <f>10*(AQ36-AQ39)+AO36-AO39&lt;0</f>
        <v>0</v>
      </c>
      <c r="AW39" s="48" t="b">
        <f>10*(AQ37-AQ39)+AO37-AO39&lt;0</f>
        <v>0</v>
      </c>
      <c r="AX39" s="48" t="b">
        <f>10*(AQ38-AQ39)+AO38-AO39&lt;0</f>
        <v>0</v>
      </c>
      <c r="AY39" s="49" t="s">
        <v>73</v>
      </c>
      <c r="AZ39" s="48" t="s">
        <v>73</v>
      </c>
      <c r="BA39" s="48">
        <f>10000*(AR39+AS39)+(E37-F37+E39-F39)*100+(E37+E39)</f>
        <v>1</v>
      </c>
      <c r="BB39" s="48">
        <f>10000*(AR39+AT39)+(E39-F39+F36-E36)*100+(E39+F36)</f>
        <v>9901</v>
      </c>
      <c r="BC39" s="49">
        <f>10000*(AS39+AT39)+(E37-F37+F36-E36)*100+(E37+F36)</f>
        <v>10102</v>
      </c>
      <c r="BD39" s="58">
        <f>-BG36</f>
        <v>0.5</v>
      </c>
      <c r="BE39" s="58">
        <f>-BG37</f>
        <v>0.5</v>
      </c>
      <c r="BF39" s="58">
        <f>-BG38</f>
        <v>0.5</v>
      </c>
      <c r="BG39" s="49" t="s">
        <v>73</v>
      </c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51"/>
      <c r="BT39" s="17"/>
      <c r="BU39" s="17"/>
      <c r="BV39" s="17"/>
      <c r="BW39" s="49" t="s">
        <v>73</v>
      </c>
      <c r="BX39" s="1"/>
      <c r="BY39" s="1"/>
      <c r="BZ39" s="1"/>
      <c r="CA39" s="1"/>
      <c r="CB39" s="1"/>
      <c r="CC39" s="6"/>
      <c r="CD39" s="8"/>
    </row>
    <row r="40" spans="1:82" ht="15.75" thickBot="1">
      <c r="A40" s="59"/>
      <c r="B40" s="60">
        <v>42543</v>
      </c>
      <c r="C40" s="61">
        <v>0.875</v>
      </c>
      <c r="D40" s="62" t="s">
        <v>92</v>
      </c>
      <c r="E40" s="63">
        <v>0</v>
      </c>
      <c r="F40" s="63">
        <v>1</v>
      </c>
      <c r="G40" s="64" t="s">
        <v>93</v>
      </c>
      <c r="H40" s="26"/>
      <c r="I40" s="1"/>
      <c r="J40" s="65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6"/>
      <c r="CD40" s="8"/>
    </row>
    <row r="41" spans="1:82" ht="15.75" thickBot="1">
      <c r="A41" s="1"/>
      <c r="B41" s="2"/>
      <c r="C41" s="3"/>
      <c r="D41" s="3"/>
      <c r="E41" s="5"/>
      <c r="F41" s="5"/>
      <c r="G41" s="3"/>
      <c r="H41" s="6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6"/>
      <c r="CD41" s="8"/>
    </row>
    <row r="42" spans="1:82" ht="15.75" thickBot="1">
      <c r="A42" s="10"/>
      <c r="B42" s="113" t="s">
        <v>95</v>
      </c>
      <c r="C42" s="114"/>
      <c r="D42" s="115"/>
      <c r="E42" s="116"/>
      <c r="F42" s="116"/>
      <c r="G42" s="117"/>
      <c r="H42" s="50"/>
      <c r="I42" s="1"/>
      <c r="J42" s="17"/>
      <c r="K42" s="17"/>
      <c r="L42" s="17"/>
      <c r="M42" s="17"/>
      <c r="N42" s="17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"/>
      <c r="BY42" s="1"/>
      <c r="BZ42" s="1"/>
      <c r="CA42" s="1"/>
      <c r="CB42" s="1"/>
      <c r="CC42" s="6"/>
      <c r="CD42" s="8"/>
    </row>
    <row r="43" spans="1:82">
      <c r="A43" s="10"/>
      <c r="B43" s="21">
        <v>42535</v>
      </c>
      <c r="C43" s="22">
        <v>0.875</v>
      </c>
      <c r="D43" s="23" t="s">
        <v>96</v>
      </c>
      <c r="E43" s="24">
        <v>1</v>
      </c>
      <c r="F43" s="24">
        <v>1</v>
      </c>
      <c r="G43" s="25" t="s">
        <v>97</v>
      </c>
      <c r="H43" s="26"/>
      <c r="I43" s="27"/>
      <c r="J43" s="28" t="s">
        <v>95</v>
      </c>
      <c r="K43" s="28" t="s">
        <v>37</v>
      </c>
      <c r="L43" s="28" t="s">
        <v>34</v>
      </c>
      <c r="M43" s="28" t="s">
        <v>21</v>
      </c>
      <c r="N43" s="29" t="str">
        <f>"+/-"</f>
        <v>+/-</v>
      </c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30"/>
      <c r="AI43" s="30"/>
      <c r="AJ43" s="31"/>
      <c r="AK43" s="32"/>
      <c r="AL43" s="33" t="s">
        <v>38</v>
      </c>
      <c r="AM43" s="33" t="s">
        <v>39</v>
      </c>
      <c r="AN43" s="33" t="s">
        <v>37</v>
      </c>
      <c r="AO43" s="34" t="s">
        <v>40</v>
      </c>
      <c r="AP43" s="34" t="s">
        <v>41</v>
      </c>
      <c r="AQ43" s="33" t="s">
        <v>42</v>
      </c>
      <c r="AR43" s="34" t="s">
        <v>43</v>
      </c>
      <c r="AS43" s="34" t="s">
        <v>44</v>
      </c>
      <c r="AT43" s="34" t="s">
        <v>45</v>
      </c>
      <c r="AU43" s="33" t="s">
        <v>46</v>
      </c>
      <c r="AV43" s="34" t="s">
        <v>47</v>
      </c>
      <c r="AW43" s="34" t="s">
        <v>48</v>
      </c>
      <c r="AX43" s="34" t="s">
        <v>49</v>
      </c>
      <c r="AY43" s="33" t="s">
        <v>50</v>
      </c>
      <c r="AZ43" s="34" t="s">
        <v>51</v>
      </c>
      <c r="BA43" s="34" t="s">
        <v>52</v>
      </c>
      <c r="BB43" s="34" t="s">
        <v>53</v>
      </c>
      <c r="BC43" s="33" t="s">
        <v>54</v>
      </c>
      <c r="BD43" s="35" t="s">
        <v>55</v>
      </c>
      <c r="BE43" s="35" t="s">
        <v>56</v>
      </c>
      <c r="BF43" s="35" t="s">
        <v>57</v>
      </c>
      <c r="BG43" s="33" t="s">
        <v>58</v>
      </c>
      <c r="BH43" s="34" t="s">
        <v>59</v>
      </c>
      <c r="BI43" s="34" t="s">
        <v>51</v>
      </c>
      <c r="BJ43" s="34" t="s">
        <v>52</v>
      </c>
      <c r="BK43" s="34" t="s">
        <v>53</v>
      </c>
      <c r="BL43" s="34" t="s">
        <v>54</v>
      </c>
      <c r="BM43" s="34" t="s">
        <v>60</v>
      </c>
      <c r="BN43" s="34" t="s">
        <v>61</v>
      </c>
      <c r="BO43" s="34" t="s">
        <v>62</v>
      </c>
      <c r="BP43" s="34" t="s">
        <v>63</v>
      </c>
      <c r="BQ43" s="34" t="s">
        <v>64</v>
      </c>
      <c r="BR43" s="34" t="s">
        <v>65</v>
      </c>
      <c r="BS43" s="33" t="s">
        <v>66</v>
      </c>
      <c r="BT43" s="34" t="s">
        <v>67</v>
      </c>
      <c r="BU43" s="34" t="s">
        <v>68</v>
      </c>
      <c r="BV43" s="34" t="s">
        <v>69</v>
      </c>
      <c r="BW43" s="33" t="s">
        <v>70</v>
      </c>
      <c r="BX43" s="1"/>
      <c r="BY43" s="1"/>
      <c r="BZ43" s="1"/>
      <c r="CA43" s="1"/>
      <c r="CB43" s="1"/>
      <c r="CC43" s="6"/>
      <c r="CD43" s="8"/>
    </row>
    <row r="44" spans="1:82">
      <c r="A44" s="10"/>
      <c r="B44" s="21">
        <v>42535</v>
      </c>
      <c r="C44" s="22">
        <v>0.75</v>
      </c>
      <c r="D44" s="23" t="s">
        <v>98</v>
      </c>
      <c r="E44" s="24">
        <v>0</v>
      </c>
      <c r="F44" s="24">
        <v>2</v>
      </c>
      <c r="G44" s="25" t="s">
        <v>99</v>
      </c>
      <c r="H44" s="26"/>
      <c r="I44" s="36">
        <f>AI44</f>
        <v>1</v>
      </c>
      <c r="J44" s="90" t="str">
        <f t="array" ref="J44">INDEX(AM44:AM47,MATCH(AK44,$AL44:$AL47,0))</f>
        <v>Hongrie</v>
      </c>
      <c r="K44" s="107">
        <f t="array" ref="K44">INDEX(AN44:AN47,MATCH(AK44,$AL44:$AL47,0))</f>
        <v>5</v>
      </c>
      <c r="L44" s="107">
        <f t="array" ref="L44">INDEX(AO44:AO47,MATCH(AK44,$AL44:$AL47,0))</f>
        <v>6</v>
      </c>
      <c r="M44" s="107">
        <f t="array" ref="M44">INDEX(AP44:AP47,MATCH(AK44,$AL44:$AL47,0))</f>
        <v>4</v>
      </c>
      <c r="N44" s="107">
        <f t="array" ref="N44">INDEX(AQ44:AQ47,MATCH(AK44,$AL44:$AL47,0))</f>
        <v>2</v>
      </c>
      <c r="O44" s="1"/>
      <c r="P44" s="1"/>
      <c r="Q44" s="1"/>
      <c r="R44" s="1"/>
      <c r="S44" s="118"/>
      <c r="T44" s="119"/>
      <c r="U44" s="119"/>
      <c r="V44" s="119"/>
      <c r="W44" s="119"/>
      <c r="X44" s="119"/>
      <c r="Y44" s="1"/>
      <c r="Z44" s="1"/>
      <c r="AA44" s="1"/>
      <c r="AB44" s="1"/>
      <c r="AC44" s="1"/>
      <c r="AD44" s="1"/>
      <c r="AE44" s="1"/>
      <c r="AF44" s="1"/>
      <c r="AG44" s="1"/>
      <c r="AH44" s="30"/>
      <c r="AI44" s="40">
        <v>1</v>
      </c>
      <c r="AJ44" s="40">
        <f>ROUND(AK44,0)</f>
        <v>1</v>
      </c>
      <c r="AK44" s="41">
        <f>MIN(AL44:AL47)</f>
        <v>0.98</v>
      </c>
      <c r="AL44" s="42">
        <f>SUM(BD44:BG44)+2.45</f>
        <v>2.95</v>
      </c>
      <c r="AM44" s="43" t="str">
        <f>D43</f>
        <v>Portugal</v>
      </c>
      <c r="AN44" s="44">
        <f>SUM(AR44:AU44)</f>
        <v>3</v>
      </c>
      <c r="AO44" s="45">
        <f>E43+E46+F47</f>
        <v>4</v>
      </c>
      <c r="AP44" s="45">
        <f>F43+F46+E47</f>
        <v>4</v>
      </c>
      <c r="AQ44" s="44">
        <f>AO44-AP44</f>
        <v>0</v>
      </c>
      <c r="AR44" s="45" t="s">
        <v>73</v>
      </c>
      <c r="AS44" s="45">
        <f>IF(ISBLANK(E43),0,IF(E43&gt;F43,3,IF(E43=F43,1,0)))</f>
        <v>1</v>
      </c>
      <c r="AT44" s="45">
        <f>IF(ISBLANK(E46),0,IF(E46&gt;F46,3,IF(E46=F46,1,0)))</f>
        <v>1</v>
      </c>
      <c r="AU44" s="44">
        <f>IF(ISBLANK(F47),0,IF(F47&gt;E47,3,IF(F47=E47,1,0)))</f>
        <v>1</v>
      </c>
      <c r="AV44" s="45" t="s">
        <v>73</v>
      </c>
      <c r="AW44" s="45" t="b">
        <f>(10*(AQ44-AQ45)+AO44-AO45&gt;0)</f>
        <v>0</v>
      </c>
      <c r="AX44" s="45" t="b">
        <f>10*(AQ44-AQ46)+AO44-AO46&gt;0</f>
        <v>1</v>
      </c>
      <c r="AY44" s="44" t="b">
        <f>10*(AQ44-AQ47)+AO44-AO47&gt;0</f>
        <v>0</v>
      </c>
      <c r="AZ44" s="45">
        <f>10000*(AS44+AT44)+(E46-F46+E43-F43)*100+(E46+E43)</f>
        <v>20001</v>
      </c>
      <c r="BA44" s="45">
        <f>10000*(AS44+AU44)+(E43-F43+F47-E47)*100+(E43+F47)</f>
        <v>20004</v>
      </c>
      <c r="BB44" s="45">
        <f>10000*(AT44+AU44)+(F47-E47+E46-F46)*100+(F47+E46)</f>
        <v>20003</v>
      </c>
      <c r="BC44" s="46" t="s">
        <v>73</v>
      </c>
      <c r="BD44" s="45" t="s">
        <v>73</v>
      </c>
      <c r="BE44" s="47">
        <f>IF($AN44&gt;$AN45,-0.5,IF($AN45&gt;$AN44,0.5,IF(AW44,-0.5,IF(AV45,0.5,BU44))))</f>
        <v>0.5</v>
      </c>
      <c r="BF44" s="47">
        <f>IF($AN44&gt;$AN46,-0.5,IF($AN46&gt;$AN44,0.5,IF(AX44,-0.5,IF(AV46,0.5,BV44))))</f>
        <v>-0.5</v>
      </c>
      <c r="BG44" s="46">
        <f>IF($AN44&gt;$AN47,-0.5,IF($AN47&gt;$AN44,0.5,IF(AY44,-0.5,IF(AV47,0.5,BW44))))</f>
        <v>0.5</v>
      </c>
      <c r="BH44" s="48" t="b">
        <f>AND(AND(AN44=AN45,AN45=AN46,AN46=AN47),AND(AO44=AO45,AO45=AO46,AO46=AO47),AND(AP44=AP45,AP45=AP46,AP46=AP47))</f>
        <v>0</v>
      </c>
      <c r="BI44" s="48" t="b">
        <f>AND(NOT(BH44),AN44=AN45,AN44=AN46,AO44=AO45,AO44=AO46,AP44=AP45,AP44=AP46)</f>
        <v>0</v>
      </c>
      <c r="BJ44" s="48" t="b">
        <f>AND(NOT(BH44),AN44=AN45,AN44=AN47,AO44=AO45,AO44=AO47,AP44=AP45,AP44=AP47)</f>
        <v>0</v>
      </c>
      <c r="BK44" s="48" t="b">
        <f>AND(NOT(BH44),AN44=AN46,AN44=AN47,AO44=AO46,AO44=AO47,AP44=AP46,AP44=AP47)</f>
        <v>0</v>
      </c>
      <c r="BL44" s="48" t="b">
        <f>AND(NOT(BH44),AN45=AN46,AN45=AN47,AO45=AO46,AO45=AO47,AP45=AP46,AP45=AP47)</f>
        <v>0</v>
      </c>
      <c r="BM44" s="48" t="b">
        <f>AND(NOT(BH44),NOT(BI44),NOT(BJ44),AN44=AN45,AO44=AO45,AP44=AP45)</f>
        <v>0</v>
      </c>
      <c r="BN44" s="48" t="b">
        <f>AND(NOT(BH44),NOT(BI44),NOT(BK44),AN44=AN46,AO44=AO46,AP44=AP46)</f>
        <v>0</v>
      </c>
      <c r="BO44" s="48" t="b">
        <f>AND(NOT(BH44),NOT(BJ44),NOT(BK44),AN44=AN47,AO44=AO47,AP44=AP47)</f>
        <v>0</v>
      </c>
      <c r="BP44" s="48" t="b">
        <f>AND(NOT(BH44),NOT(BI44),NOT(BL44),AN45=AN46,AO45=AO46)</f>
        <v>0</v>
      </c>
      <c r="BQ44" s="48" t="b">
        <f>AND(NOT(BH44),NOT(BJ44),NOT(BL44),AN45=AN47,AO45=AO47,AP45=AP47)</f>
        <v>0</v>
      </c>
      <c r="BR44" s="48" t="b">
        <f>AND(NOT(BH44),NOT(BK44),NOT(BL44),AN46=AN47,AO46=AO47,AP46=AP47)</f>
        <v>0</v>
      </c>
      <c r="BS44" s="49" t="b">
        <f t="array" ref="BS44">AND(NOT(BH44:BR44))</f>
        <v>1</v>
      </c>
      <c r="BT44" s="45" t="s">
        <v>73</v>
      </c>
      <c r="BU44" s="45">
        <f>IF($BM44,IF(F43-E43&lt;0,-0.5,IF(E43-F43&lt;0,0.5,0)),IF($BI44,IF($AZ44&gt;$AZ45,-0.5,IF($AZ44&lt;$AZ45,0.5,0)),IF($BJ44,IF($BA44&gt;$BA45,-0.5, IF($BA44&lt;$BA45,0.5,0)),0)))</f>
        <v>0</v>
      </c>
      <c r="BV44" s="45">
        <f>IF($BN44,IF(F45-E45&lt;0,-0.5,IF(E45-F45&lt;0,0.5,0)),IF($BI44,IF($AZ44&gt;$AZ46,-0.5,IF($AZ44&lt;$AZ46,0.5,0)),IF($BK44,IF($BB44&gt;$BB46,-0.5,IF($BB44&lt;$BB46,0.5,0)),0)))</f>
        <v>0</v>
      </c>
      <c r="BW44" s="44">
        <f>IF($BO44,IF(E47-F47&lt;0,-0.5,IF(F47-E47&lt;0,0.5,0)),IF($BJ44,IF($BA44&gt;$BA47,-0.5,IF($BA44&lt;$BA47,0.5,0)),IF($BK44,IF($BB44&gt;$BB47,-0.5, IF($BB44&lt;$BB47,0.5,0)),0)))</f>
        <v>0</v>
      </c>
      <c r="BX44" s="1"/>
      <c r="BY44" s="1"/>
      <c r="BZ44" s="1"/>
      <c r="CA44" s="1"/>
      <c r="CB44" s="1"/>
      <c r="CC44" s="6"/>
      <c r="CD44" s="8"/>
    </row>
    <row r="45" spans="1:82">
      <c r="A45" s="10"/>
      <c r="B45" s="21">
        <v>42539</v>
      </c>
      <c r="C45" s="22">
        <v>0.75</v>
      </c>
      <c r="D45" s="23" t="s">
        <v>97</v>
      </c>
      <c r="E45" s="24">
        <v>1</v>
      </c>
      <c r="F45" s="24">
        <v>1</v>
      </c>
      <c r="G45" s="25" t="s">
        <v>99</v>
      </c>
      <c r="H45" s="26"/>
      <c r="I45" s="36">
        <f>AI45</f>
        <v>2</v>
      </c>
      <c r="J45" s="94" t="str">
        <f t="array" ref="J45">INDEX(AM44:AM47,MATCH(AK45,$AL44:$AL47,0))</f>
        <v>Islande</v>
      </c>
      <c r="K45" s="108">
        <f t="array" ref="K45">INDEX(AN44:AN47,MATCH(AK45,$AL44:$AL47,0))</f>
        <v>5</v>
      </c>
      <c r="L45" s="108">
        <f t="array" ref="L45">INDEX(AO44:AO47,MATCH(AK45,$AL44:$AL47,0))</f>
        <v>4</v>
      </c>
      <c r="M45" s="108">
        <f t="array" ref="M45">INDEX(AP44:AP47,MATCH(AK45,$AL44:$AL47,0))</f>
        <v>3</v>
      </c>
      <c r="N45" s="108">
        <f t="array" ref="N45">INDEX(AQ44:AQ47,MATCH(AK45,$AL44:$AL47,0))</f>
        <v>1</v>
      </c>
      <c r="O45" s="1"/>
      <c r="P45" s="1"/>
      <c r="Q45" s="1"/>
      <c r="R45" s="1"/>
      <c r="S45" s="120"/>
      <c r="T45" s="119"/>
      <c r="U45" s="119"/>
      <c r="V45" s="119"/>
      <c r="W45" s="119"/>
      <c r="X45" s="119"/>
      <c r="Y45" s="1"/>
      <c r="Z45" s="1"/>
      <c r="AA45" s="1"/>
      <c r="AB45" s="1"/>
      <c r="AC45" s="1"/>
      <c r="AD45" s="1"/>
      <c r="AE45" s="1"/>
      <c r="AF45" s="1"/>
      <c r="AG45" s="1"/>
      <c r="AH45" s="30"/>
      <c r="AI45" s="40">
        <f>IF(ROUND(AK45,0)=ROUND(AK44,0),AI44,2)</f>
        <v>2</v>
      </c>
      <c r="AJ45" s="40">
        <f>ROUND(AK45,0)</f>
        <v>2</v>
      </c>
      <c r="AK45" s="41">
        <f>MAX(MIN(AL44:AL46),MIN(AL44,AL45,AL47),MIN(AL44,AL46,AL47),MIN(AL45:AL47))</f>
        <v>1.96</v>
      </c>
      <c r="AL45" s="42">
        <f>SUM(BD45:BG45)+2.46</f>
        <v>1.96</v>
      </c>
      <c r="AM45" s="43" t="str">
        <f>G43</f>
        <v>Islande</v>
      </c>
      <c r="AN45" s="44">
        <f>SUM(AR45:AU45)</f>
        <v>5</v>
      </c>
      <c r="AO45" s="45">
        <f>F43+E45+E48</f>
        <v>4</v>
      </c>
      <c r="AP45" s="45">
        <f>E43+F45+F48</f>
        <v>3</v>
      </c>
      <c r="AQ45" s="44">
        <f>AO45-AP45</f>
        <v>1</v>
      </c>
      <c r="AR45" s="45">
        <f>IF(ISBLANK(F43),0,IF(AS44=3,0,IF(AS44=1,1,3)))</f>
        <v>1</v>
      </c>
      <c r="AS45" s="45" t="s">
        <v>73</v>
      </c>
      <c r="AT45" s="45">
        <f>IF(ISBLANK(E48),0,IF(AS46=3,0,IF(AS46=1,1,3)))</f>
        <v>3</v>
      </c>
      <c r="AU45" s="44">
        <f>IF(ISBLANK(E45),0,IF(E45&gt;F45,3,IF(E45=F45,1,0)))</f>
        <v>1</v>
      </c>
      <c r="AV45" s="45" t="b">
        <f>(10*(AQ44-AQ45)+AO44-AO45&lt;0)</f>
        <v>1</v>
      </c>
      <c r="AW45" s="45" t="s">
        <v>73</v>
      </c>
      <c r="AX45" s="45" t="b">
        <f>10*(AQ45-AQ46)+AO45-AO46&gt;0</f>
        <v>1</v>
      </c>
      <c r="AY45" s="44" t="b">
        <f>10*(AQ45-AQ47)+AO45-AO47&gt;0</f>
        <v>0</v>
      </c>
      <c r="AZ45" s="45">
        <f>10000*(AR45+AT45)+(F43-E43+E48-F48)*100+(F43+E48)</f>
        <v>40103</v>
      </c>
      <c r="BA45" s="45">
        <f>10000*(AR45+AU45)+(F43-E43+F45-E45)*100+(F43+F45)</f>
        <v>20002</v>
      </c>
      <c r="BB45" s="45" t="s">
        <v>73</v>
      </c>
      <c r="BC45" s="44">
        <f>10000*(AT45+AU45)+(F45-E45+E48-F48)*100+(F45+E48)</f>
        <v>40103</v>
      </c>
      <c r="BD45" s="47">
        <f>-BE44</f>
        <v>-0.5</v>
      </c>
      <c r="BE45" s="47" t="s">
        <v>73</v>
      </c>
      <c r="BF45" s="47">
        <f>IF($AN45&gt;$AN46,-0.5,IF($AN46&gt;$AN45,0.5,IF(AX45,-0.5,IF(AW46,0.5,BV45))))</f>
        <v>-0.5</v>
      </c>
      <c r="BG45" s="46">
        <f>IF($AN45&gt;$AN47,-0.5,IF($AN47&gt;$AN45,0.5,IF(AY45,-0.5,IF(AW47,0.5,BW45))))</f>
        <v>0.5</v>
      </c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51"/>
      <c r="BT45" s="1"/>
      <c r="BU45" s="45" t="s">
        <v>73</v>
      </c>
      <c r="BV45" s="45">
        <f>IF($BP44,IF(F48-E48&lt;0,-0.5,IF(E48-F48&lt;0,0.5,0)),IF($BI44,IF($AZ45&gt;$AZ46,-0.5,IF($AZ45&lt;$AZ46,0.5,0)),IF($BL44,IF($BC45&gt;$BC46,-0.5,IF($BC45&lt;$BC46,0.5,0)),0)))</f>
        <v>0</v>
      </c>
      <c r="BW45" s="44">
        <f>IF($BQ44,IF(E46-F46&lt;0,-0.5,IF(F46-E46&lt;0,0.5,0)),IF($BJ44,IF($BA45&gt;$BA47,-0.5,IF($BA45&lt;$BA47,0.5,0)),IF($BL44,IF($BC45&gt;$BC47,-0.5,IF($BC45&lt;$BC47,0.5,0)),0)))</f>
        <v>0</v>
      </c>
      <c r="BX45" s="1"/>
      <c r="BY45" s="1"/>
      <c r="BZ45" s="1"/>
      <c r="CA45" s="1"/>
      <c r="CB45" s="1"/>
      <c r="CC45" s="6"/>
      <c r="CD45" s="8"/>
    </row>
    <row r="46" spans="1:82">
      <c r="A46" s="10"/>
      <c r="B46" s="21">
        <v>42539</v>
      </c>
      <c r="C46" s="22">
        <v>0.875</v>
      </c>
      <c r="D46" s="23" t="s">
        <v>96</v>
      </c>
      <c r="E46" s="24">
        <v>0</v>
      </c>
      <c r="F46" s="24">
        <v>0</v>
      </c>
      <c r="G46" s="25" t="s">
        <v>98</v>
      </c>
      <c r="H46" s="26"/>
      <c r="I46" s="36">
        <f>AI46</f>
        <v>3</v>
      </c>
      <c r="J46" s="121" t="str">
        <f t="array" ref="J46">INDEX(AM44:AM47,MATCH(AK46,$AL44:$AL47,0))</f>
        <v>Portugal</v>
      </c>
      <c r="K46" s="122">
        <f t="array" ref="K46">INDEX(AN44:AN47,MATCH(AK46,$AL44:$AL47,0))</f>
        <v>3</v>
      </c>
      <c r="L46" s="122">
        <f t="array" ref="L46">INDEX(AO44:AO47,MATCH(AK46,$AL44:$AL47,0))</f>
        <v>4</v>
      </c>
      <c r="M46" s="122">
        <f t="array" ref="M46">INDEX(AP44:AP47,MATCH(AK46,$AL44:$AL47,0))</f>
        <v>4</v>
      </c>
      <c r="N46" s="122">
        <f t="array" ref="N46">INDEX(AQ44:AQ47,MATCH(AK46,$AL44:$AL47,0))</f>
        <v>0</v>
      </c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30"/>
      <c r="AI46" s="40">
        <f>IF(ROUND(AK46,0)=ROUND(AK45,0),AI45,3)</f>
        <v>3</v>
      </c>
      <c r="AJ46" s="40">
        <f>ROUND(AK46,0)</f>
        <v>3</v>
      </c>
      <c r="AK46" s="41">
        <f>MIN(MAX(AL44:AL46),MAX(AL44,AL45,AL47),MAX(AL44,AL46,AL47),MAX(AL45:AL47))</f>
        <v>2.95</v>
      </c>
      <c r="AL46" s="42">
        <f>SUM(BD46:BG46)+2.47</f>
        <v>3.97</v>
      </c>
      <c r="AM46" s="43" t="str">
        <f>D44</f>
        <v>Autriche</v>
      </c>
      <c r="AN46" s="44">
        <f>SUM(AR46:AU46)</f>
        <v>1</v>
      </c>
      <c r="AO46" s="45">
        <f>E44+F46+F48</f>
        <v>1</v>
      </c>
      <c r="AP46" s="45">
        <f>F44+E46+E48</f>
        <v>4</v>
      </c>
      <c r="AQ46" s="44">
        <f>AO46-AP46</f>
        <v>-3</v>
      </c>
      <c r="AR46" s="45">
        <f>IF(ISBLANK(F46),0,IF(AT44=3,0,IF(AT44=1,1,3)))</f>
        <v>1</v>
      </c>
      <c r="AS46" s="45">
        <f>IF(ISBLANK(F48),0,IF(F48&gt;E48,3,IF(F48=E48,1,0)))</f>
        <v>0</v>
      </c>
      <c r="AT46" s="45" t="s">
        <v>73</v>
      </c>
      <c r="AU46" s="44">
        <f>IF(ISBLANK(E44),0,IF(E44&gt;F44,3,IF(E44=F44,1,0)))</f>
        <v>0</v>
      </c>
      <c r="AV46" s="45" t="b">
        <f>10*(AQ44-AQ46)+AO44-AO46&lt;0</f>
        <v>0</v>
      </c>
      <c r="AW46" s="45" t="b">
        <f>10*(AQ45-AQ46)+AO45-AO46&lt;0</f>
        <v>0</v>
      </c>
      <c r="AX46" s="45" t="s">
        <v>73</v>
      </c>
      <c r="AY46" s="44" t="b">
        <f>10*(AQ46-AQ47)+AO46-AO47&gt;0</f>
        <v>0</v>
      </c>
      <c r="AZ46" s="45">
        <f>10000*(AR46+AS46)+(F46-E46+F48-E48)*100+(F46+F48)</f>
        <v>9901</v>
      </c>
      <c r="BA46" s="45" t="s">
        <v>73</v>
      </c>
      <c r="BB46" s="45">
        <f>10000*(AR46+AU46)+(E44-F44+F46-E46)*100+(E44+F46)</f>
        <v>9800</v>
      </c>
      <c r="BC46" s="44">
        <f>10000*(AS46+AU46)+(E44-F44+F48-E48)*100+(E44+F48)</f>
        <v>-299</v>
      </c>
      <c r="BD46" s="47">
        <f>-BF44</f>
        <v>0.5</v>
      </c>
      <c r="BE46" s="47">
        <f>-BF45</f>
        <v>0.5</v>
      </c>
      <c r="BF46" s="47" t="s">
        <v>73</v>
      </c>
      <c r="BG46" s="46">
        <f>IF($AN46&gt;$AN47,-0.5,IF($AN47&gt;$AN46,0.5,IF(AY46,-0.5,IF(AX47,0.5,BW46))))</f>
        <v>0.5</v>
      </c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51"/>
      <c r="BT46" s="1"/>
      <c r="BU46" s="1"/>
      <c r="BV46" s="45" t="s">
        <v>73</v>
      </c>
      <c r="BW46" s="44">
        <f>IF($BR44,IF(F44-E44&lt;0,-0.5,IF(E44-F44&lt;0,0.5,0)),IF($BK44,IF($BB46&gt;$BB47,-0.5,IF($BB46&lt;$BB47,0.5,0)),IF($BL44,IF($BC46&gt;$BC47,-0.5,IF($BC46&lt;$BC47,0.5,0)),0)))</f>
        <v>0</v>
      </c>
      <c r="BX46" s="1"/>
      <c r="BY46" s="1"/>
      <c r="BZ46" s="1"/>
      <c r="CA46" s="1"/>
      <c r="CB46" s="1"/>
      <c r="CC46" s="6"/>
      <c r="CD46" s="8"/>
    </row>
    <row r="47" spans="1:82">
      <c r="A47" s="59"/>
      <c r="B47" s="21">
        <v>42543</v>
      </c>
      <c r="C47" s="22">
        <v>0.75</v>
      </c>
      <c r="D47" s="23" t="s">
        <v>99</v>
      </c>
      <c r="E47" s="24">
        <v>3</v>
      </c>
      <c r="F47" s="24">
        <v>3</v>
      </c>
      <c r="G47" s="25" t="s">
        <v>96</v>
      </c>
      <c r="H47" s="26"/>
      <c r="I47" s="53">
        <f>AI47</f>
        <v>4</v>
      </c>
      <c r="J47" s="111" t="str">
        <f t="array" ref="J47">INDEX(AM44:AM47,MATCH(AK47,$AL44:$AL47,0))</f>
        <v>Autriche</v>
      </c>
      <c r="K47" s="112">
        <f t="array" ref="K47">INDEX(AN44:AN47,MATCH(AK47,$AL44:$AL47,0))</f>
        <v>1</v>
      </c>
      <c r="L47" s="112">
        <f t="array" ref="L47">INDEX(AO44:AO47,MATCH(AK47,$AL44:$AL47,0))</f>
        <v>1</v>
      </c>
      <c r="M47" s="112">
        <f t="array" ref="M47">INDEX(AP44:AP47,MATCH(AK47,$AL44:$AL47,0))</f>
        <v>4</v>
      </c>
      <c r="N47" s="112">
        <f t="array" ref="N47">INDEX(AQ44:AQ47,MATCH(AK47,$AL44:$AL47,0))</f>
        <v>-3</v>
      </c>
      <c r="O47" s="1" t="s">
        <v>74</v>
      </c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40">
        <f>IF(ROUND(AK47,0)=ROUND(AK46,0),AI46,4)</f>
        <v>4</v>
      </c>
      <c r="AJ47" s="40">
        <f>ROUND(AK47,0)</f>
        <v>4</v>
      </c>
      <c r="AK47" s="41">
        <f>MAX(AL44:AL47)</f>
        <v>3.97</v>
      </c>
      <c r="AL47" s="56">
        <f>SUM(BD47:BG47)+2.48</f>
        <v>0.98</v>
      </c>
      <c r="AM47" s="57" t="str">
        <f>G44</f>
        <v>Hongrie</v>
      </c>
      <c r="AN47" s="49">
        <f>SUM(AR47:AU47)</f>
        <v>5</v>
      </c>
      <c r="AO47" s="48">
        <f>F44+F45+E47</f>
        <v>6</v>
      </c>
      <c r="AP47" s="48">
        <f>E44+E45+F47</f>
        <v>4</v>
      </c>
      <c r="AQ47" s="49">
        <f>AO47-AP47</f>
        <v>2</v>
      </c>
      <c r="AR47" s="48">
        <f>IF(ISBLANK(E47),0,IF(AU44=3,0,IF(AU44=1,1,3)))</f>
        <v>1</v>
      </c>
      <c r="AS47" s="48">
        <f>IF(ISBLANK(F45),0,IF(AU45=3,0,IF(AU45=1,1,3)))</f>
        <v>1</v>
      </c>
      <c r="AT47" s="48">
        <f>IF(ISBLANK(F44),0,IF(AU46=3,0,IF(AU46=1,1,3)))</f>
        <v>3</v>
      </c>
      <c r="AU47" s="49" t="s">
        <v>73</v>
      </c>
      <c r="AV47" s="48" t="b">
        <f>10*(AQ44-AQ47)+AO44-AO47&lt;0</f>
        <v>1</v>
      </c>
      <c r="AW47" s="48" t="b">
        <f>10*(AQ45-AQ47)+AO45-AO47&lt;0</f>
        <v>1</v>
      </c>
      <c r="AX47" s="48" t="b">
        <f>10*(AQ46-AQ47)+AO46-AO47&lt;0</f>
        <v>1</v>
      </c>
      <c r="AY47" s="49" t="s">
        <v>73</v>
      </c>
      <c r="AZ47" s="48" t="s">
        <v>73</v>
      </c>
      <c r="BA47" s="48">
        <f>10000*(AR47+AS47)+(E45-F45+E47-F47)*100+(E45+E47)</f>
        <v>20004</v>
      </c>
      <c r="BB47" s="48">
        <f>10000*(AR47+AT47)+(E47-F47+F44-E44)*100+(E47+F44)</f>
        <v>40205</v>
      </c>
      <c r="BC47" s="49">
        <f>10000*(AS47+AT47)+(E45-F45+F44-E44)*100+(E45+F44)</f>
        <v>40203</v>
      </c>
      <c r="BD47" s="58">
        <f>-BG44</f>
        <v>-0.5</v>
      </c>
      <c r="BE47" s="58">
        <f>-BG45</f>
        <v>-0.5</v>
      </c>
      <c r="BF47" s="58">
        <f>-BG46</f>
        <v>-0.5</v>
      </c>
      <c r="BG47" s="49" t="s">
        <v>73</v>
      </c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51"/>
      <c r="BT47" s="17"/>
      <c r="BU47" s="17"/>
      <c r="BV47" s="17"/>
      <c r="BW47" s="49" t="s">
        <v>73</v>
      </c>
      <c r="BX47" s="1"/>
      <c r="BY47" s="1"/>
      <c r="BZ47" s="1"/>
      <c r="CA47" s="1"/>
      <c r="CB47" s="1"/>
      <c r="CC47" s="6"/>
      <c r="CD47" s="8"/>
    </row>
    <row r="48" spans="1:82" ht="15.75" thickBot="1">
      <c r="A48" s="59"/>
      <c r="B48" s="60">
        <v>42543</v>
      </c>
      <c r="C48" s="61">
        <v>0.75</v>
      </c>
      <c r="D48" s="62" t="s">
        <v>97</v>
      </c>
      <c r="E48" s="63">
        <v>2</v>
      </c>
      <c r="F48" s="63">
        <v>1</v>
      </c>
      <c r="G48" s="64" t="s">
        <v>98</v>
      </c>
      <c r="H48" s="26"/>
      <c r="I48" s="1"/>
      <c r="J48" s="65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6"/>
      <c r="CD48" s="8"/>
    </row>
    <row r="49" spans="1:82">
      <c r="A49" s="1"/>
      <c r="B49" s="1"/>
      <c r="C49" s="1"/>
      <c r="D49" s="1"/>
      <c r="E49" s="123"/>
      <c r="F49" s="123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6"/>
      <c r="CD49" s="8"/>
    </row>
    <row r="50" spans="1:82">
      <c r="A50" s="1"/>
      <c r="B50" s="1"/>
      <c r="C50" s="124"/>
      <c r="D50" s="1"/>
      <c r="E50" s="123"/>
      <c r="F50" s="123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6"/>
      <c r="CD50" s="8"/>
    </row>
    <row r="51" spans="1:82">
      <c r="A51" s="1"/>
      <c r="B51" s="1"/>
      <c r="C51" s="124"/>
      <c r="D51" s="1"/>
      <c r="E51" s="125" t="s">
        <v>100</v>
      </c>
      <c r="F51" s="126"/>
      <c r="G51" s="127"/>
      <c r="H51" s="127"/>
      <c r="I51" s="128"/>
      <c r="J51" s="128"/>
      <c r="K51" s="128"/>
      <c r="L51" s="128"/>
      <c r="M51" s="128"/>
      <c r="N51" s="128"/>
      <c r="O51" s="128"/>
      <c r="P51" s="1"/>
      <c r="Q51" s="1"/>
      <c r="R51" s="1"/>
      <c r="S51" s="1"/>
      <c r="T51" s="1"/>
      <c r="U51" s="1"/>
      <c r="V51" s="1"/>
      <c r="W51" s="1"/>
      <c r="X51" s="1"/>
      <c r="Y51" s="118"/>
      <c r="Z51" s="119"/>
      <c r="AA51" s="119"/>
      <c r="AB51" s="119"/>
      <c r="AC51" s="119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6"/>
      <c r="CD51" s="8"/>
    </row>
    <row r="52" spans="1:82">
      <c r="A52" s="1"/>
      <c r="B52" s="1"/>
      <c r="C52" s="124"/>
      <c r="D52" s="1"/>
      <c r="E52" s="123"/>
      <c r="F52" s="123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19"/>
      <c r="Z52" s="119"/>
      <c r="AA52" s="119"/>
      <c r="AB52" s="119"/>
      <c r="AC52" s="119"/>
      <c r="AD52" s="1"/>
      <c r="AE52" s="1"/>
      <c r="AF52" s="1"/>
      <c r="AG52" s="1"/>
      <c r="AH52" s="1"/>
      <c r="AI52" s="30"/>
      <c r="AJ52" s="30"/>
      <c r="AK52" s="31"/>
      <c r="AL52" s="3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30"/>
      <c r="BF52" s="30"/>
      <c r="BG52" s="30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6"/>
      <c r="CD52" s="8"/>
    </row>
    <row r="53" spans="1:82">
      <c r="A53" s="1"/>
      <c r="B53" s="1"/>
      <c r="C53" s="124"/>
      <c r="D53" s="1"/>
      <c r="E53" s="123"/>
      <c r="F53" s="123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30"/>
      <c r="AJ53" s="30"/>
      <c r="AK53" s="31"/>
      <c r="AL53" s="3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30"/>
      <c r="BE53" s="1"/>
      <c r="BF53" s="30"/>
      <c r="BG53" s="30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6"/>
      <c r="CD53" s="8"/>
    </row>
    <row r="54" spans="1:82">
      <c r="A54" s="1"/>
      <c r="B54" s="1"/>
      <c r="C54" s="124"/>
      <c r="D54" s="1"/>
      <c r="E54" s="123"/>
      <c r="F54" s="123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30"/>
      <c r="AJ54" s="30"/>
      <c r="AK54" s="31"/>
      <c r="AL54" s="3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30"/>
      <c r="BE54" s="30"/>
      <c r="BF54" s="30"/>
      <c r="BG54" s="30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6"/>
      <c r="CD54" s="8"/>
    </row>
    <row r="55" spans="1:82">
      <c r="A55" s="1"/>
      <c r="B55" s="1"/>
      <c r="C55" s="124"/>
      <c r="D55" s="1"/>
      <c r="E55" s="123"/>
      <c r="F55" s="123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30"/>
      <c r="AJ55" s="30"/>
      <c r="AK55" s="31"/>
      <c r="AL55" s="3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30"/>
      <c r="BE55" s="30"/>
      <c r="BF55" s="30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6"/>
      <c r="CD55" s="8"/>
    </row>
    <row r="56" spans="1:82">
      <c r="A56" s="1"/>
      <c r="B56" s="1"/>
      <c r="C56" s="124"/>
      <c r="D56" s="1"/>
      <c r="E56" s="123"/>
      <c r="F56" s="123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30"/>
      <c r="AJ56" s="30"/>
      <c r="AK56" s="31"/>
      <c r="AL56" s="3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6"/>
      <c r="CD56" s="8"/>
    </row>
    <row r="57" spans="1:82">
      <c r="A57" s="6"/>
      <c r="B57" s="1"/>
      <c r="C57" s="124"/>
      <c r="D57" s="1"/>
      <c r="E57" s="123"/>
      <c r="F57" s="123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30"/>
      <c r="AJ57" s="30"/>
      <c r="AK57" s="31"/>
      <c r="AL57" s="3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6"/>
      <c r="CD57" s="8"/>
    </row>
    <row r="58" spans="1:82">
      <c r="A58" s="8"/>
      <c r="B58" s="1"/>
      <c r="C58" s="124"/>
      <c r="D58" s="1"/>
      <c r="E58" s="123"/>
      <c r="F58" s="123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6"/>
      <c r="CD58" s="8"/>
    </row>
    <row r="59" spans="1:82">
      <c r="A59" s="8"/>
      <c r="B59" s="1"/>
      <c r="C59" s="124"/>
      <c r="D59" s="1"/>
      <c r="E59" s="123"/>
      <c r="F59" s="123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6"/>
      <c r="CD59" s="8"/>
    </row>
    <row r="60" spans="1:82">
      <c r="A60" s="8"/>
      <c r="B60" s="6"/>
      <c r="C60" s="129"/>
      <c r="D60" s="6"/>
      <c r="E60" s="130"/>
      <c r="F60" s="130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6"/>
      <c r="CD60" s="8"/>
    </row>
    <row r="61" spans="1:82">
      <c r="A61" s="8"/>
      <c r="B61" s="8"/>
      <c r="C61" s="131"/>
      <c r="D61" s="8"/>
      <c r="E61" s="132"/>
      <c r="F61" s="132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6"/>
      <c r="CD61" s="8"/>
    </row>
    <row r="62" spans="1:82">
      <c r="A62" s="8"/>
      <c r="B62" s="8"/>
      <c r="C62" s="131"/>
      <c r="D62" s="8"/>
      <c r="E62" s="132"/>
      <c r="F62" s="132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8"/>
    </row>
    <row r="63" spans="1:82">
      <c r="A63" s="8"/>
      <c r="B63" s="8"/>
      <c r="C63" s="131"/>
      <c r="D63" s="8"/>
      <c r="E63" s="132"/>
      <c r="F63" s="132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</row>
    <row r="64" spans="1:82">
      <c r="A64" s="1"/>
      <c r="B64" s="1"/>
      <c r="C64" s="1"/>
      <c r="D64" s="1"/>
      <c r="E64" s="123"/>
      <c r="F64" s="123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</row>
    <row r="65" spans="1:82">
      <c r="A65" s="1"/>
      <c r="B65" s="1"/>
      <c r="C65" s="1"/>
      <c r="D65" s="1"/>
      <c r="E65" s="123"/>
      <c r="F65" s="123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</row>
    <row r="66" spans="1:82">
      <c r="A66" s="1"/>
      <c r="B66" s="1"/>
      <c r="C66" s="1"/>
      <c r="D66" s="1"/>
      <c r="E66" s="123"/>
      <c r="F66" s="123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</row>
    <row r="67" spans="1:82">
      <c r="A67" s="1"/>
      <c r="B67" s="1"/>
      <c r="C67" s="1"/>
      <c r="D67" s="1"/>
      <c r="E67" s="123"/>
      <c r="F67" s="123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</row>
    <row r="68" spans="1:82">
      <c r="A68" s="1"/>
      <c r="B68" s="1"/>
      <c r="C68" s="1"/>
      <c r="D68" s="1"/>
      <c r="E68" s="123"/>
      <c r="F68" s="123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</row>
    <row r="69" spans="1:82">
      <c r="A69" s="1"/>
      <c r="B69" s="1"/>
      <c r="C69" s="1"/>
      <c r="D69" s="1"/>
      <c r="E69" s="123"/>
      <c r="F69" s="123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</row>
    <row r="70" spans="1:82">
      <c r="A70" s="1"/>
      <c r="B70" s="1"/>
      <c r="C70" s="1"/>
      <c r="D70" s="1"/>
      <c r="E70" s="123"/>
      <c r="F70" s="123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</row>
    <row r="71" spans="1:82">
      <c r="A71" s="1"/>
      <c r="B71" s="1"/>
      <c r="C71" s="1"/>
      <c r="D71" s="1"/>
      <c r="E71" s="123"/>
      <c r="F71" s="123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</row>
    <row r="72" spans="1:82">
      <c r="A72" s="1"/>
      <c r="B72" s="1"/>
      <c r="C72" s="1"/>
      <c r="D72" s="1"/>
      <c r="E72" s="123"/>
      <c r="F72" s="123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</row>
    <row r="73" spans="1:82">
      <c r="A73" s="1"/>
      <c r="B73" s="1"/>
      <c r="C73" s="1"/>
      <c r="D73" s="1"/>
      <c r="E73" s="123"/>
      <c r="F73" s="123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</row>
    <row r="74" spans="1:82">
      <c r="A74" s="1"/>
      <c r="B74" s="1"/>
      <c r="C74" s="1"/>
      <c r="D74" s="1"/>
      <c r="E74" s="123"/>
      <c r="F74" s="123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</row>
    <row r="75" spans="1:82">
      <c r="A75" s="1"/>
      <c r="B75" s="1"/>
      <c r="C75" s="1"/>
      <c r="D75" s="1"/>
      <c r="E75" s="123"/>
      <c r="F75" s="123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</row>
    <row r="76" spans="1:82">
      <c r="A76" s="1"/>
      <c r="B76" s="1"/>
      <c r="C76" s="1"/>
      <c r="D76" s="1"/>
      <c r="E76" s="123"/>
      <c r="F76" s="123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</row>
    <row r="77" spans="1:82">
      <c r="A77" s="1"/>
      <c r="B77" s="1"/>
      <c r="C77" s="1"/>
      <c r="D77" s="1"/>
      <c r="E77" s="123"/>
      <c r="F77" s="123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</row>
    <row r="78" spans="1:82">
      <c r="A78" s="1"/>
      <c r="B78" s="1"/>
      <c r="C78" s="1"/>
      <c r="D78" s="1"/>
      <c r="E78" s="123"/>
      <c r="F78" s="123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</row>
    <row r="79" spans="1:82">
      <c r="A79" s="1"/>
      <c r="B79" s="1"/>
      <c r="C79" s="1"/>
      <c r="D79" s="1"/>
      <c r="E79" s="123"/>
      <c r="F79" s="123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</row>
    <row r="80" spans="1:82">
      <c r="A80" s="1"/>
      <c r="B80" s="1"/>
      <c r="C80" s="1"/>
      <c r="D80" s="1"/>
      <c r="E80" s="123"/>
      <c r="F80" s="123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</row>
    <row r="81" spans="1:82">
      <c r="A81" s="1"/>
      <c r="B81" s="1"/>
      <c r="C81" s="1"/>
      <c r="D81" s="1"/>
      <c r="E81" s="123"/>
      <c r="F81" s="123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</row>
    <row r="82" spans="1:82">
      <c r="A82" s="1"/>
      <c r="B82" s="1"/>
      <c r="C82" s="1"/>
      <c r="D82" s="1"/>
      <c r="E82" s="123"/>
      <c r="F82" s="123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</row>
    <row r="83" spans="1:82">
      <c r="A83" s="1"/>
      <c r="B83" s="1"/>
      <c r="C83" s="1"/>
      <c r="D83" s="1"/>
      <c r="E83" s="123"/>
      <c r="F83" s="123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</row>
    <row r="84" spans="1:82">
      <c r="A84" s="1"/>
      <c r="B84" s="1"/>
      <c r="C84" s="1"/>
      <c r="D84" s="1"/>
      <c r="E84" s="123"/>
      <c r="F84" s="123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</row>
    <row r="85" spans="1:82">
      <c r="A85" s="1"/>
      <c r="B85" s="1"/>
      <c r="C85" s="1"/>
      <c r="D85" s="1"/>
      <c r="E85" s="123"/>
      <c r="F85" s="123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</row>
    <row r="86" spans="1:82">
      <c r="A86" s="1"/>
      <c r="B86" s="1"/>
      <c r="C86" s="1"/>
      <c r="D86" s="1"/>
      <c r="E86" s="123"/>
      <c r="F86" s="123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</row>
    <row r="87" spans="1:82">
      <c r="A87" s="1"/>
      <c r="B87" s="1"/>
      <c r="C87" s="1"/>
      <c r="D87" s="1"/>
      <c r="E87" s="123"/>
      <c r="F87" s="123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</row>
    <row r="88" spans="1:82">
      <c r="A88" s="1"/>
      <c r="B88" s="1"/>
      <c r="C88" s="1"/>
      <c r="D88" s="1"/>
      <c r="E88" s="123"/>
      <c r="F88" s="123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</row>
    <row r="89" spans="1:82">
      <c r="A89" s="1"/>
      <c r="B89" s="1"/>
      <c r="C89" s="1"/>
      <c r="D89" s="1"/>
      <c r="E89" s="123"/>
      <c r="F89" s="123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</row>
    <row r="90" spans="1:82">
      <c r="A90" s="1"/>
      <c r="B90" s="1"/>
      <c r="C90" s="1"/>
      <c r="D90" s="1"/>
      <c r="E90" s="123"/>
      <c r="F90" s="123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</row>
    <row r="91" spans="1:82">
      <c r="A91" s="1"/>
      <c r="B91" s="1"/>
      <c r="C91" s="1"/>
      <c r="D91" s="1"/>
      <c r="E91" s="123"/>
      <c r="F91" s="123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</row>
    <row r="92" spans="1:82">
      <c r="A92" s="1"/>
      <c r="B92" s="1"/>
      <c r="C92" s="1"/>
      <c r="D92" s="1"/>
      <c r="E92" s="123"/>
      <c r="F92" s="123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</row>
    <row r="93" spans="1:82">
      <c r="A93" s="1"/>
      <c r="B93" s="1"/>
      <c r="C93" s="1"/>
      <c r="D93" s="1"/>
      <c r="E93" s="123"/>
      <c r="F93" s="123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</row>
    <row r="94" spans="1:82">
      <c r="A94" s="1"/>
      <c r="B94" s="1"/>
      <c r="C94" s="1"/>
      <c r="D94" s="1"/>
      <c r="E94" s="123"/>
      <c r="F94" s="123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</row>
    <row r="95" spans="1:82">
      <c r="A95" s="1"/>
      <c r="B95" s="1"/>
      <c r="C95" s="1"/>
      <c r="D95" s="1"/>
      <c r="E95" s="123"/>
      <c r="F95" s="123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</row>
    <row r="96" spans="1:82">
      <c r="A96" s="1"/>
      <c r="B96" s="1"/>
      <c r="C96" s="1"/>
      <c r="D96" s="1"/>
      <c r="E96" s="123"/>
      <c r="F96" s="123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</row>
    <row r="97" spans="1:82">
      <c r="A97" s="1"/>
      <c r="B97" s="1"/>
      <c r="C97" s="1"/>
      <c r="D97" s="1"/>
      <c r="E97" s="123"/>
      <c r="F97" s="123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</row>
    <row r="98" spans="1:82">
      <c r="A98" s="1"/>
      <c r="B98" s="1"/>
      <c r="C98" s="1"/>
      <c r="D98" s="1"/>
      <c r="E98" s="123"/>
      <c r="F98" s="123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</row>
    <row r="99" spans="1:82">
      <c r="A99" s="1"/>
      <c r="B99" s="1"/>
      <c r="C99" s="1"/>
      <c r="D99" s="1"/>
      <c r="E99" s="123"/>
      <c r="F99" s="123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</row>
    <row r="100" spans="1:82">
      <c r="A100" s="1"/>
      <c r="B100" s="1"/>
      <c r="C100" s="1"/>
      <c r="D100" s="1"/>
      <c r="E100" s="123"/>
      <c r="F100" s="123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</row>
    <row r="101" spans="1:82">
      <c r="A101" s="1"/>
      <c r="B101" s="1"/>
      <c r="C101" s="1"/>
      <c r="D101" s="1"/>
      <c r="E101" s="123"/>
      <c r="F101" s="123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</row>
    <row r="102" spans="1:82">
      <c r="A102" s="1"/>
      <c r="B102" s="1"/>
      <c r="C102" s="1"/>
      <c r="D102" s="1"/>
      <c r="E102" s="123"/>
      <c r="F102" s="123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</row>
    <row r="103" spans="1:82">
      <c r="A103" s="1"/>
      <c r="B103" s="1"/>
      <c r="C103" s="1"/>
      <c r="D103" s="1"/>
      <c r="E103" s="123"/>
      <c r="F103" s="123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</row>
    <row r="104" spans="1:82">
      <c r="A104" s="1"/>
      <c r="B104" s="1"/>
      <c r="C104" s="1"/>
      <c r="D104" s="1"/>
      <c r="E104" s="123"/>
      <c r="F104" s="123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</row>
    <row r="105" spans="1:82">
      <c r="A105" s="1"/>
      <c r="B105" s="1"/>
      <c r="C105" s="1"/>
      <c r="D105" s="1"/>
      <c r="E105" s="123"/>
      <c r="F105" s="123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</row>
    <row r="106" spans="1:82">
      <c r="A106" s="1"/>
      <c r="B106" s="1"/>
      <c r="C106" s="1"/>
      <c r="D106" s="1"/>
      <c r="E106" s="123"/>
      <c r="F106" s="123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</row>
    <row r="107" spans="1:82">
      <c r="A107" s="1"/>
      <c r="B107" s="1"/>
      <c r="C107" s="1"/>
      <c r="D107" s="1"/>
      <c r="E107" s="123"/>
      <c r="F107" s="123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</row>
    <row r="108" spans="1:82">
      <c r="A108" s="1"/>
      <c r="B108" s="1"/>
      <c r="C108" s="1"/>
      <c r="D108" s="1"/>
      <c r="E108" s="123"/>
      <c r="F108" s="123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</row>
    <row r="109" spans="1:82">
      <c r="A109" s="1"/>
      <c r="B109" s="1"/>
      <c r="C109" s="1"/>
      <c r="D109" s="1"/>
      <c r="E109" s="123"/>
      <c r="F109" s="123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</row>
    <row r="110" spans="1:82">
      <c r="A110" s="1"/>
      <c r="B110" s="1"/>
      <c r="C110" s="1"/>
      <c r="D110" s="1"/>
      <c r="E110" s="123"/>
      <c r="F110" s="123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</row>
    <row r="111" spans="1:82">
      <c r="A111" s="1"/>
      <c r="B111" s="1"/>
      <c r="C111" s="1"/>
      <c r="D111" s="1"/>
      <c r="E111" s="123"/>
      <c r="F111" s="123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</row>
    <row r="112" spans="1:82">
      <c r="A112" s="1"/>
      <c r="B112" s="1"/>
      <c r="C112" s="1"/>
      <c r="D112" s="1"/>
      <c r="E112" s="123"/>
      <c r="F112" s="123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</row>
    <row r="113" spans="1:82">
      <c r="A113" s="1"/>
      <c r="B113" s="1"/>
      <c r="C113" s="1"/>
      <c r="D113" s="1"/>
      <c r="E113" s="123"/>
      <c r="F113" s="123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</row>
    <row r="114" spans="1:82">
      <c r="A114" s="1"/>
      <c r="B114" s="1"/>
      <c r="C114" s="1"/>
      <c r="D114" s="1"/>
      <c r="E114" s="123"/>
      <c r="F114" s="123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</row>
    <row r="115" spans="1:82">
      <c r="A115" s="1"/>
      <c r="B115" s="1"/>
      <c r="C115" s="1"/>
      <c r="D115" s="1"/>
      <c r="E115" s="123"/>
      <c r="F115" s="123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</row>
    <row r="116" spans="1:82">
      <c r="A116" s="1"/>
      <c r="B116" s="1"/>
      <c r="C116" s="1"/>
      <c r="D116" s="1"/>
      <c r="E116" s="123"/>
      <c r="F116" s="123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</row>
    <row r="117" spans="1:82">
      <c r="A117" s="1"/>
      <c r="B117" s="1"/>
      <c r="C117" s="1"/>
      <c r="D117" s="1"/>
      <c r="E117" s="123"/>
      <c r="F117" s="123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</row>
    <row r="118" spans="1:82">
      <c r="A118" s="1"/>
      <c r="B118" s="1"/>
      <c r="C118" s="1"/>
      <c r="D118" s="1"/>
      <c r="E118" s="123"/>
      <c r="F118" s="123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</row>
    <row r="119" spans="1:82">
      <c r="A119" s="1"/>
      <c r="B119" s="1"/>
      <c r="C119" s="1"/>
      <c r="D119" s="1"/>
      <c r="E119" s="123"/>
      <c r="F119" s="123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</row>
    <row r="120" spans="1:82">
      <c r="A120" s="1"/>
      <c r="B120" s="1"/>
      <c r="C120" s="1"/>
      <c r="D120" s="1"/>
      <c r="E120" s="123"/>
      <c r="F120" s="123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</row>
    <row r="121" spans="1:82">
      <c r="A121" s="1"/>
      <c r="B121" s="1"/>
      <c r="C121" s="1"/>
      <c r="D121" s="1"/>
      <c r="E121" s="123"/>
      <c r="F121" s="123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</row>
    <row r="122" spans="1:82">
      <c r="A122" s="1"/>
      <c r="B122" s="1"/>
      <c r="C122" s="1"/>
      <c r="D122" s="1"/>
      <c r="E122" s="123"/>
      <c r="F122" s="123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</row>
    <row r="123" spans="1:82">
      <c r="A123" s="1"/>
      <c r="B123" s="1"/>
      <c r="C123" s="1"/>
      <c r="D123" s="1"/>
      <c r="E123" s="123"/>
      <c r="F123" s="123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</row>
    <row r="124" spans="1:82">
      <c r="A124" s="1"/>
      <c r="B124" s="1"/>
      <c r="C124" s="1"/>
      <c r="D124" s="1"/>
      <c r="E124" s="123"/>
      <c r="F124" s="123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</row>
    <row r="125" spans="1:82">
      <c r="A125" s="1"/>
      <c r="B125" s="1"/>
      <c r="C125" s="1"/>
      <c r="D125" s="1"/>
      <c r="E125" s="123"/>
      <c r="F125" s="123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</row>
    <row r="126" spans="1:82">
      <c r="A126" s="1"/>
      <c r="B126" s="1"/>
      <c r="C126" s="1"/>
      <c r="D126" s="1"/>
      <c r="E126" s="123"/>
      <c r="F126" s="123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</row>
    <row r="127" spans="1:82">
      <c r="A127" s="1"/>
      <c r="B127" s="1"/>
      <c r="C127" s="1"/>
      <c r="D127" s="1"/>
      <c r="E127" s="123"/>
      <c r="F127" s="123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</row>
    <row r="128" spans="1:82">
      <c r="A128" s="1"/>
      <c r="B128" s="1"/>
      <c r="C128" s="1"/>
      <c r="D128" s="1"/>
      <c r="E128" s="123"/>
      <c r="F128" s="123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</row>
    <row r="129" spans="1:82">
      <c r="A129" s="1"/>
      <c r="B129" s="1"/>
      <c r="C129" s="1"/>
      <c r="D129" s="1"/>
      <c r="E129" s="123"/>
      <c r="F129" s="123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</row>
    <row r="130" spans="1:82">
      <c r="A130" s="1"/>
      <c r="B130" s="1"/>
      <c r="C130" s="1"/>
      <c r="D130" s="1"/>
      <c r="E130" s="123"/>
      <c r="F130" s="123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</row>
    <row r="131" spans="1:82">
      <c r="A131" s="1"/>
      <c r="B131" s="1"/>
      <c r="C131" s="1"/>
      <c r="D131" s="1"/>
      <c r="E131" s="123"/>
      <c r="F131" s="123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</row>
    <row r="132" spans="1:82">
      <c r="A132" s="1"/>
      <c r="B132" s="1"/>
      <c r="C132" s="1"/>
      <c r="D132" s="1"/>
      <c r="E132" s="123"/>
      <c r="F132" s="123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</row>
    <row r="133" spans="1:82">
      <c r="A133" s="1"/>
      <c r="B133" s="1"/>
      <c r="C133" s="1"/>
      <c r="D133" s="1"/>
      <c r="E133" s="123"/>
      <c r="F133" s="123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</row>
    <row r="134" spans="1:82">
      <c r="A134" s="1"/>
      <c r="B134" s="1"/>
      <c r="C134" s="1"/>
      <c r="D134" s="1"/>
      <c r="E134" s="123"/>
      <c r="F134" s="123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</row>
    <row r="135" spans="1:82">
      <c r="A135" s="1"/>
      <c r="B135" s="1"/>
      <c r="C135" s="1"/>
      <c r="D135" s="1"/>
      <c r="E135" s="123"/>
      <c r="F135" s="123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</row>
    <row r="136" spans="1:82">
      <c r="A136" s="1"/>
      <c r="B136" s="1"/>
      <c r="C136" s="1"/>
      <c r="D136" s="1"/>
      <c r="E136" s="123"/>
      <c r="F136" s="123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</row>
    <row r="137" spans="1:82">
      <c r="A137" s="1"/>
      <c r="B137" s="1"/>
      <c r="C137" s="1"/>
      <c r="D137" s="1"/>
      <c r="E137" s="123"/>
      <c r="F137" s="123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</row>
    <row r="138" spans="1:82">
      <c r="A138" s="1"/>
      <c r="B138" s="1"/>
      <c r="C138" s="1"/>
      <c r="D138" s="1"/>
      <c r="E138" s="123"/>
      <c r="F138" s="123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</row>
    <row r="139" spans="1:82">
      <c r="A139" s="1"/>
      <c r="B139" s="1"/>
      <c r="C139" s="1"/>
      <c r="D139" s="1"/>
      <c r="E139" s="123"/>
      <c r="F139" s="123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</row>
    <row r="140" spans="1:82">
      <c r="A140" s="1"/>
      <c r="B140" s="1"/>
      <c r="C140" s="1"/>
      <c r="D140" s="1"/>
      <c r="E140" s="123"/>
      <c r="F140" s="123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</row>
    <row r="141" spans="1:82">
      <c r="A141" s="1"/>
      <c r="B141" s="1"/>
      <c r="C141" s="1"/>
      <c r="D141" s="1"/>
      <c r="E141" s="123"/>
      <c r="F141" s="123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</row>
    <row r="142" spans="1:82">
      <c r="A142" s="1"/>
      <c r="B142" s="1"/>
      <c r="C142" s="1"/>
      <c r="D142" s="1"/>
      <c r="E142" s="123"/>
      <c r="F142" s="123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</row>
    <row r="143" spans="1:82">
      <c r="A143" s="1"/>
      <c r="B143" s="1"/>
      <c r="C143" s="1"/>
      <c r="D143" s="1"/>
      <c r="E143" s="123"/>
      <c r="F143" s="123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</row>
    <row r="144" spans="1:82">
      <c r="A144" s="1"/>
      <c r="B144" s="1"/>
      <c r="C144" s="1"/>
      <c r="D144" s="1"/>
      <c r="E144" s="123"/>
      <c r="F144" s="123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</row>
    <row r="145" spans="1:82">
      <c r="A145" s="1"/>
      <c r="B145" s="1"/>
      <c r="C145" s="1"/>
      <c r="D145" s="1"/>
      <c r="E145" s="123"/>
      <c r="F145" s="123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</row>
    <row r="146" spans="1:82">
      <c r="A146" s="1"/>
      <c r="B146" s="1"/>
      <c r="C146" s="1"/>
      <c r="D146" s="1"/>
      <c r="E146" s="123"/>
      <c r="F146" s="123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</row>
    <row r="147" spans="1:82">
      <c r="A147" s="1"/>
      <c r="B147" s="1"/>
      <c r="C147" s="1"/>
      <c r="D147" s="1"/>
      <c r="E147" s="123"/>
      <c r="F147" s="123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</row>
    <row r="148" spans="1:82">
      <c r="A148" s="1"/>
      <c r="B148" s="1"/>
      <c r="C148" s="1"/>
      <c r="D148" s="1"/>
      <c r="E148" s="123"/>
      <c r="F148" s="123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</row>
    <row r="149" spans="1:82">
      <c r="A149" s="1"/>
      <c r="B149" s="1"/>
      <c r="C149" s="1"/>
      <c r="D149" s="1"/>
      <c r="E149" s="123"/>
      <c r="F149" s="123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</row>
    <row r="150" spans="1:82">
      <c r="A150" s="1"/>
      <c r="B150" s="1"/>
      <c r="C150" s="1"/>
      <c r="D150" s="1"/>
      <c r="E150" s="123"/>
      <c r="F150" s="123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</row>
    <row r="151" spans="1:82">
      <c r="A151" s="1"/>
      <c r="B151" s="1"/>
      <c r="C151" s="1"/>
      <c r="D151" s="1"/>
      <c r="E151" s="123"/>
      <c r="F151" s="123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</row>
    <row r="152" spans="1:82">
      <c r="A152" s="1"/>
      <c r="B152" s="1"/>
      <c r="C152" s="1"/>
      <c r="D152" s="1"/>
      <c r="E152" s="123"/>
      <c r="F152" s="123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</row>
    <row r="153" spans="1:82">
      <c r="A153" s="1"/>
      <c r="B153" s="1"/>
      <c r="C153" s="1"/>
      <c r="D153" s="1"/>
      <c r="E153" s="123"/>
      <c r="F153" s="123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</row>
    <row r="154" spans="1:82">
      <c r="A154" s="1"/>
      <c r="B154" s="1"/>
      <c r="C154" s="1"/>
      <c r="D154" s="1"/>
      <c r="E154" s="123"/>
      <c r="F154" s="123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</row>
    <row r="155" spans="1:82">
      <c r="A155" s="1"/>
      <c r="B155" s="1"/>
      <c r="C155" s="1"/>
      <c r="D155" s="1"/>
      <c r="E155" s="123"/>
      <c r="F155" s="123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</row>
    <row r="156" spans="1:82">
      <c r="A156" s="1"/>
      <c r="B156" s="1"/>
      <c r="C156" s="1"/>
      <c r="D156" s="1"/>
      <c r="E156" s="123"/>
      <c r="F156" s="123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</row>
    <row r="157" spans="1:82">
      <c r="A157" s="1"/>
      <c r="B157" s="1"/>
      <c r="C157" s="1"/>
      <c r="D157" s="1"/>
      <c r="E157" s="123"/>
      <c r="F157" s="123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</row>
    <row r="158" spans="1:82">
      <c r="A158" s="1"/>
      <c r="B158" s="1"/>
      <c r="C158" s="1"/>
      <c r="D158" s="1"/>
      <c r="E158" s="123"/>
      <c r="F158" s="123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</row>
    <row r="159" spans="1:82">
      <c r="A159" s="1"/>
      <c r="B159" s="1"/>
      <c r="C159" s="1"/>
      <c r="D159" s="1"/>
      <c r="E159" s="123"/>
      <c r="F159" s="123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</row>
    <row r="160" spans="1:82">
      <c r="A160" s="1"/>
      <c r="B160" s="1"/>
      <c r="C160" s="1"/>
      <c r="D160" s="1"/>
      <c r="E160" s="123"/>
      <c r="F160" s="123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</row>
    <row r="161" spans="1:82">
      <c r="A161" s="1"/>
      <c r="B161" s="1"/>
      <c r="C161" s="1"/>
      <c r="D161" s="1"/>
      <c r="E161" s="123"/>
      <c r="F161" s="123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</row>
    <row r="162" spans="1:82">
      <c r="A162" s="1"/>
      <c r="B162" s="1"/>
      <c r="C162" s="1"/>
      <c r="D162" s="1"/>
      <c r="E162" s="123"/>
      <c r="F162" s="123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</row>
    <row r="163" spans="1:82">
      <c r="A163" s="1"/>
      <c r="B163" s="1"/>
      <c r="C163" s="1"/>
      <c r="D163" s="1"/>
      <c r="E163" s="123"/>
      <c r="F163" s="123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</row>
    <row r="164" spans="1:82">
      <c r="A164" s="1"/>
      <c r="B164" s="1"/>
      <c r="C164" s="1"/>
      <c r="D164" s="1"/>
      <c r="E164" s="123"/>
      <c r="F164" s="123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</row>
    <row r="165" spans="1:82">
      <c r="A165" s="1"/>
      <c r="B165" s="1"/>
      <c r="C165" s="1"/>
      <c r="D165" s="1"/>
      <c r="E165" s="123"/>
      <c r="F165" s="123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</row>
    <row r="166" spans="1:82">
      <c r="A166" s="1"/>
      <c r="B166" s="1"/>
      <c r="C166" s="1"/>
      <c r="D166" s="1"/>
      <c r="E166" s="123"/>
      <c r="F166" s="123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</row>
    <row r="167" spans="1:82">
      <c r="A167" s="1"/>
      <c r="B167" s="1"/>
      <c r="C167" s="1"/>
      <c r="D167" s="1"/>
      <c r="E167" s="123"/>
      <c r="F167" s="123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</row>
    <row r="168" spans="1:82">
      <c r="A168" s="1"/>
      <c r="B168" s="1"/>
      <c r="C168" s="1"/>
      <c r="D168" s="1"/>
      <c r="E168" s="123"/>
      <c r="F168" s="123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</row>
    <row r="169" spans="1:82">
      <c r="A169" s="1"/>
      <c r="B169" s="1"/>
      <c r="C169" s="1"/>
      <c r="D169" s="1"/>
      <c r="E169" s="123"/>
      <c r="F169" s="123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</row>
    <row r="170" spans="1:82">
      <c r="A170" s="1"/>
      <c r="B170" s="1"/>
      <c r="C170" s="1"/>
      <c r="D170" s="1"/>
      <c r="E170" s="123"/>
      <c r="F170" s="123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</row>
    <row r="171" spans="1:82">
      <c r="A171" s="1"/>
      <c r="B171" s="1"/>
      <c r="C171" s="1"/>
      <c r="D171" s="1"/>
      <c r="E171" s="123"/>
      <c r="F171" s="123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</row>
    <row r="172" spans="1:82">
      <c r="A172" s="1"/>
      <c r="B172" s="1"/>
      <c r="C172" s="1"/>
      <c r="D172" s="1"/>
      <c r="E172" s="123"/>
      <c r="F172" s="123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</row>
    <row r="173" spans="1:82">
      <c r="A173" s="1"/>
      <c r="B173" s="1"/>
      <c r="C173" s="1"/>
      <c r="D173" s="1"/>
      <c r="E173" s="123"/>
      <c r="F173" s="123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</row>
    <row r="174" spans="1:82">
      <c r="A174" s="1"/>
      <c r="B174" s="1"/>
      <c r="C174" s="1"/>
      <c r="D174" s="1"/>
      <c r="E174" s="123"/>
      <c r="F174" s="123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</row>
    <row r="175" spans="1:82">
      <c r="A175" s="1"/>
      <c r="B175" s="1"/>
      <c r="C175" s="1"/>
      <c r="D175" s="1"/>
      <c r="E175" s="123"/>
      <c r="F175" s="123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</row>
    <row r="176" spans="1:82">
      <c r="A176" s="1"/>
      <c r="B176" s="1"/>
      <c r="C176" s="1"/>
      <c r="D176" s="1"/>
      <c r="E176" s="123"/>
      <c r="F176" s="123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</row>
    <row r="177" spans="1:82">
      <c r="A177" s="1"/>
      <c r="B177" s="1"/>
      <c r="C177" s="1"/>
      <c r="D177" s="1"/>
      <c r="E177" s="123"/>
      <c r="F177" s="123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</row>
    <row r="178" spans="1:82">
      <c r="A178" s="1"/>
      <c r="B178" s="1"/>
      <c r="C178" s="1"/>
      <c r="D178" s="1"/>
      <c r="E178" s="123"/>
      <c r="F178" s="123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</row>
    <row r="179" spans="1:82">
      <c r="A179" s="1"/>
      <c r="B179" s="1"/>
      <c r="C179" s="1"/>
      <c r="D179" s="1"/>
      <c r="E179" s="123"/>
      <c r="F179" s="123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</row>
    <row r="180" spans="1:82">
      <c r="A180" s="1"/>
      <c r="B180" s="1"/>
      <c r="C180" s="1"/>
      <c r="D180" s="1"/>
      <c r="E180" s="123"/>
      <c r="F180" s="123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</row>
    <row r="181" spans="1:82">
      <c r="A181" s="1"/>
      <c r="B181" s="1"/>
      <c r="C181" s="1"/>
      <c r="D181" s="1"/>
      <c r="E181" s="123"/>
      <c r="F181" s="123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</row>
    <row r="182" spans="1:82">
      <c r="A182" s="1"/>
      <c r="B182" s="1"/>
      <c r="C182" s="1"/>
      <c r="D182" s="1"/>
      <c r="E182" s="123"/>
      <c r="F182" s="123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</row>
    <row r="183" spans="1:82">
      <c r="A183" s="1"/>
      <c r="B183" s="1"/>
      <c r="C183" s="1"/>
      <c r="D183" s="1"/>
      <c r="E183" s="123"/>
      <c r="F183" s="123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</row>
    <row r="184" spans="1:82">
      <c r="A184" s="1"/>
      <c r="B184" s="1"/>
      <c r="C184" s="1"/>
      <c r="D184" s="1"/>
      <c r="E184" s="123"/>
      <c r="F184" s="123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</row>
    <row r="185" spans="1:82">
      <c r="A185" s="1"/>
      <c r="B185" s="1"/>
      <c r="C185" s="1"/>
      <c r="D185" s="1"/>
      <c r="E185" s="123"/>
      <c r="F185" s="123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</row>
    <row r="186" spans="1:82">
      <c r="A186" s="1"/>
      <c r="B186" s="1"/>
      <c r="C186" s="1"/>
      <c r="D186" s="1"/>
      <c r="E186" s="123"/>
      <c r="F186" s="123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</row>
    <row r="187" spans="1:82">
      <c r="A187" s="1"/>
      <c r="B187" s="1"/>
      <c r="C187" s="1"/>
      <c r="D187" s="1"/>
      <c r="E187" s="123"/>
      <c r="F187" s="123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</row>
    <row r="188" spans="1:82">
      <c r="A188" s="1"/>
      <c r="B188" s="1"/>
      <c r="C188" s="1"/>
      <c r="D188" s="1"/>
      <c r="E188" s="123"/>
      <c r="F188" s="123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</row>
    <row r="189" spans="1:82">
      <c r="A189" s="1"/>
      <c r="B189" s="1"/>
      <c r="C189" s="1"/>
      <c r="D189" s="1"/>
      <c r="E189" s="123"/>
      <c r="F189" s="123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</row>
    <row r="190" spans="1:82">
      <c r="A190" s="1"/>
      <c r="B190" s="1"/>
      <c r="C190" s="1"/>
      <c r="D190" s="1"/>
      <c r="E190" s="123"/>
      <c r="F190" s="123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</row>
    <row r="191" spans="1:82">
      <c r="A191" s="1"/>
      <c r="B191" s="1"/>
      <c r="C191" s="1"/>
      <c r="D191" s="1"/>
      <c r="E191" s="123"/>
      <c r="F191" s="123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</row>
    <row r="192" spans="1:82">
      <c r="A192" s="1"/>
      <c r="B192" s="1"/>
      <c r="C192" s="1"/>
      <c r="D192" s="1"/>
      <c r="E192" s="123"/>
      <c r="F192" s="123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</row>
    <row r="193" spans="1:82">
      <c r="A193" s="1"/>
      <c r="B193" s="1"/>
      <c r="C193" s="1"/>
      <c r="D193" s="1"/>
      <c r="E193" s="123"/>
      <c r="F193" s="123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</row>
    <row r="194" spans="1:82">
      <c r="A194" s="1"/>
      <c r="B194" s="1"/>
      <c r="C194" s="1"/>
      <c r="D194" s="1"/>
      <c r="E194" s="123"/>
      <c r="F194" s="123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</row>
    <row r="195" spans="1:82">
      <c r="A195" s="1"/>
      <c r="B195" s="1"/>
      <c r="C195" s="1"/>
      <c r="D195" s="1"/>
      <c r="E195" s="123"/>
      <c r="F195" s="123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</row>
    <row r="196" spans="1:82">
      <c r="A196" s="1"/>
      <c r="B196" s="1"/>
      <c r="C196" s="1"/>
      <c r="D196" s="1"/>
      <c r="E196" s="123"/>
      <c r="F196" s="123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</row>
    <row r="197" spans="1:82">
      <c r="A197" s="1"/>
      <c r="B197" s="1"/>
      <c r="C197" s="1"/>
      <c r="D197" s="1"/>
      <c r="E197" s="123"/>
      <c r="F197" s="123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</row>
    <row r="198" spans="1:82">
      <c r="A198" s="1"/>
      <c r="B198" s="1"/>
      <c r="C198" s="1"/>
      <c r="D198" s="1"/>
      <c r="E198" s="123"/>
      <c r="F198" s="123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</row>
    <row r="199" spans="1:82">
      <c r="A199" s="1"/>
      <c r="B199" s="1"/>
      <c r="C199" s="1"/>
      <c r="D199" s="1"/>
      <c r="E199" s="123"/>
      <c r="F199" s="123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</row>
    <row r="200" spans="1:82">
      <c r="A200" s="1"/>
      <c r="B200" s="1"/>
      <c r="C200" s="1"/>
      <c r="D200" s="1"/>
      <c r="E200" s="123"/>
      <c r="F200" s="123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</row>
    <row r="201" spans="1:82">
      <c r="A201" s="1"/>
      <c r="B201" s="1"/>
      <c r="C201" s="1"/>
      <c r="D201" s="1"/>
      <c r="E201" s="123"/>
      <c r="F201" s="123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</row>
    <row r="202" spans="1:82">
      <c r="A202" s="1"/>
      <c r="B202" s="1"/>
      <c r="C202" s="1"/>
      <c r="D202" s="1"/>
      <c r="E202" s="123"/>
      <c r="F202" s="123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</row>
    <row r="203" spans="1:82">
      <c r="A203" s="1"/>
      <c r="B203" s="1"/>
      <c r="C203" s="1"/>
      <c r="D203" s="1"/>
      <c r="E203" s="123"/>
      <c r="F203" s="123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</row>
    <row r="204" spans="1:82">
      <c r="A204" s="1"/>
      <c r="B204" s="1"/>
      <c r="C204" s="1"/>
      <c r="D204" s="1"/>
      <c r="E204" s="123"/>
      <c r="F204" s="123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</row>
    <row r="205" spans="1:82">
      <c r="A205" s="1"/>
      <c r="B205" s="1"/>
      <c r="C205" s="1"/>
      <c r="D205" s="1"/>
      <c r="E205" s="123"/>
      <c r="F205" s="123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</row>
    <row r="206" spans="1:82">
      <c r="A206" s="1"/>
      <c r="B206" s="1"/>
      <c r="C206" s="1"/>
      <c r="D206" s="1"/>
      <c r="E206" s="123"/>
      <c r="F206" s="123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</row>
    <row r="207" spans="1:82">
      <c r="A207" s="1"/>
      <c r="B207" s="1"/>
      <c r="C207" s="1"/>
      <c r="D207" s="1"/>
      <c r="E207" s="123"/>
      <c r="F207" s="123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</row>
    <row r="208" spans="1:82">
      <c r="A208" s="1"/>
      <c r="B208" s="1"/>
      <c r="C208" s="1"/>
      <c r="D208" s="1"/>
      <c r="E208" s="123"/>
      <c r="F208" s="123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</row>
    <row r="209" spans="1:82">
      <c r="A209" s="1"/>
      <c r="B209" s="1"/>
      <c r="C209" s="1"/>
      <c r="D209" s="1"/>
      <c r="E209" s="123"/>
      <c r="F209" s="123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</row>
    <row r="210" spans="1:82">
      <c r="A210" s="1"/>
      <c r="B210" s="1"/>
      <c r="C210" s="1"/>
      <c r="D210" s="1"/>
      <c r="E210" s="123"/>
      <c r="F210" s="123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</row>
    <row r="211" spans="1:82">
      <c r="A211" s="1"/>
      <c r="B211" s="1"/>
      <c r="C211" s="1"/>
      <c r="D211" s="1"/>
      <c r="E211" s="123"/>
      <c r="F211" s="123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</row>
    <row r="212" spans="1:82">
      <c r="A212" s="1"/>
      <c r="B212" s="1"/>
      <c r="C212" s="1"/>
      <c r="D212" s="1"/>
      <c r="E212" s="123"/>
      <c r="F212" s="123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</row>
    <row r="213" spans="1:82">
      <c r="A213" s="1"/>
      <c r="B213" s="1"/>
      <c r="C213" s="1"/>
      <c r="D213" s="1"/>
      <c r="E213" s="123"/>
      <c r="F213" s="123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</row>
    <row r="214" spans="1:82">
      <c r="A214" s="1"/>
      <c r="B214" s="1"/>
      <c r="C214" s="1"/>
      <c r="D214" s="1"/>
      <c r="E214" s="123"/>
      <c r="F214" s="123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</row>
    <row r="215" spans="1:82">
      <c r="A215" s="1"/>
      <c r="B215" s="1"/>
      <c r="C215" s="1"/>
      <c r="D215" s="1"/>
      <c r="E215" s="123"/>
      <c r="F215" s="123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</row>
    <row r="216" spans="1:82">
      <c r="A216" s="1"/>
      <c r="B216" s="1"/>
      <c r="C216" s="1"/>
      <c r="D216" s="1"/>
      <c r="E216" s="123"/>
      <c r="F216" s="123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</row>
    <row r="217" spans="1:82">
      <c r="A217" s="1"/>
      <c r="B217" s="1"/>
      <c r="C217" s="1"/>
      <c r="D217" s="1"/>
      <c r="E217" s="123"/>
      <c r="F217" s="123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</row>
    <row r="218" spans="1:82">
      <c r="A218" s="1"/>
      <c r="B218" s="1"/>
      <c r="C218" s="1"/>
      <c r="D218" s="1"/>
      <c r="E218" s="123"/>
      <c r="F218" s="123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</row>
    <row r="219" spans="1:82">
      <c r="A219" s="1"/>
      <c r="B219" s="1"/>
      <c r="C219" s="1"/>
      <c r="D219" s="1"/>
      <c r="E219" s="123"/>
      <c r="F219" s="123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</row>
    <row r="220" spans="1:82">
      <c r="A220" s="1"/>
      <c r="B220" s="1"/>
      <c r="C220" s="1"/>
      <c r="D220" s="1"/>
      <c r="E220" s="123"/>
      <c r="F220" s="123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</row>
    <row r="221" spans="1:82">
      <c r="A221" s="1"/>
      <c r="B221" s="1"/>
      <c r="C221" s="1"/>
      <c r="D221" s="1"/>
      <c r="E221" s="123"/>
      <c r="F221" s="123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</row>
    <row r="222" spans="1:82">
      <c r="A222" s="1"/>
      <c r="B222" s="1"/>
      <c r="C222" s="1"/>
      <c r="D222" s="1"/>
      <c r="E222" s="123"/>
      <c r="F222" s="123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</row>
    <row r="223" spans="1:82">
      <c r="A223" s="1"/>
      <c r="B223" s="1"/>
      <c r="C223" s="1"/>
      <c r="D223" s="1"/>
      <c r="E223" s="123"/>
      <c r="F223" s="123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</row>
    <row r="224" spans="1:82">
      <c r="A224" s="1"/>
      <c r="B224" s="1"/>
      <c r="C224" s="1"/>
      <c r="D224" s="1"/>
      <c r="E224" s="123"/>
      <c r="F224" s="123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</row>
    <row r="225" spans="1:82">
      <c r="A225" s="1"/>
      <c r="B225" s="1"/>
      <c r="C225" s="1"/>
      <c r="D225" s="1"/>
      <c r="E225" s="123"/>
      <c r="F225" s="123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</row>
    <row r="226" spans="1:82">
      <c r="A226" s="1"/>
      <c r="B226" s="1"/>
      <c r="C226" s="1"/>
      <c r="D226" s="1"/>
      <c r="E226" s="123"/>
      <c r="F226" s="123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</row>
    <row r="227" spans="1:82">
      <c r="A227" s="1"/>
      <c r="B227" s="1"/>
      <c r="C227" s="1"/>
      <c r="D227" s="1"/>
      <c r="E227" s="123"/>
      <c r="F227" s="123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</row>
    <row r="228" spans="1:82">
      <c r="A228" s="1"/>
      <c r="B228" s="1"/>
      <c r="C228" s="1"/>
      <c r="D228" s="1"/>
      <c r="E228" s="123"/>
      <c r="F228" s="123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</row>
    <row r="229" spans="1:82">
      <c r="A229" s="1"/>
      <c r="B229" s="1"/>
      <c r="C229" s="1"/>
      <c r="D229" s="1"/>
      <c r="E229" s="123"/>
      <c r="F229" s="123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</row>
    <row r="230" spans="1:82">
      <c r="A230" s="1"/>
      <c r="B230" s="1"/>
      <c r="C230" s="1"/>
      <c r="D230" s="1"/>
      <c r="E230" s="123"/>
      <c r="F230" s="123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</row>
    <row r="231" spans="1:82">
      <c r="A231" s="1"/>
      <c r="B231" s="1"/>
      <c r="C231" s="1"/>
      <c r="D231" s="1"/>
      <c r="E231" s="123"/>
      <c r="F231" s="123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</row>
    <row r="232" spans="1:82">
      <c r="A232" s="1"/>
      <c r="B232" s="1"/>
      <c r="C232" s="1"/>
      <c r="D232" s="1"/>
      <c r="E232" s="123"/>
      <c r="F232" s="123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</row>
    <row r="233" spans="1:82">
      <c r="A233" s="1"/>
      <c r="B233" s="1"/>
      <c r="C233" s="1"/>
      <c r="D233" s="1"/>
      <c r="E233" s="123"/>
      <c r="F233" s="123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</row>
    <row r="234" spans="1:82">
      <c r="A234" s="1"/>
      <c r="B234" s="1"/>
      <c r="C234" s="1"/>
      <c r="D234" s="1"/>
      <c r="E234" s="123"/>
      <c r="F234" s="123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</row>
    <row r="235" spans="1:82">
      <c r="A235" s="1"/>
      <c r="B235" s="1"/>
      <c r="C235" s="1"/>
      <c r="D235" s="1"/>
      <c r="E235" s="123"/>
      <c r="F235" s="123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</row>
    <row r="236" spans="1:82">
      <c r="A236" s="1"/>
      <c r="B236" s="1"/>
      <c r="C236" s="1"/>
      <c r="D236" s="1"/>
      <c r="E236" s="123"/>
      <c r="F236" s="123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</row>
    <row r="237" spans="1:82">
      <c r="A237" s="1"/>
      <c r="B237" s="1"/>
      <c r="C237" s="1"/>
      <c r="D237" s="1"/>
      <c r="E237" s="123"/>
      <c r="F237" s="123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</row>
    <row r="238" spans="1:82">
      <c r="A238" s="1"/>
      <c r="B238" s="1"/>
      <c r="C238" s="1"/>
      <c r="D238" s="1"/>
      <c r="E238" s="123"/>
      <c r="F238" s="123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</row>
    <row r="239" spans="1:82">
      <c r="A239" s="1"/>
      <c r="B239" s="1"/>
      <c r="C239" s="1"/>
      <c r="D239" s="1"/>
      <c r="E239" s="123"/>
      <c r="F239" s="123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</row>
    <row r="240" spans="1:82">
      <c r="A240" s="1"/>
      <c r="B240" s="1"/>
      <c r="C240" s="1"/>
      <c r="D240" s="1"/>
      <c r="E240" s="123"/>
      <c r="F240" s="123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</row>
    <row r="241" spans="1:82">
      <c r="A241" s="1"/>
      <c r="B241" s="1"/>
      <c r="C241" s="1"/>
      <c r="D241" s="1"/>
      <c r="E241" s="123"/>
      <c r="F241" s="123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</row>
    <row r="242" spans="1:82">
      <c r="A242" s="1"/>
      <c r="B242" s="1"/>
      <c r="C242" s="1"/>
      <c r="D242" s="1"/>
      <c r="E242" s="123"/>
      <c r="F242" s="123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</row>
    <row r="243" spans="1:82">
      <c r="A243" s="1"/>
      <c r="B243" s="1"/>
      <c r="C243" s="1"/>
      <c r="D243" s="1"/>
      <c r="E243" s="123"/>
      <c r="F243" s="123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</row>
    <row r="244" spans="1:82">
      <c r="A244" s="1"/>
      <c r="B244" s="1"/>
      <c r="C244" s="1"/>
      <c r="D244" s="1"/>
      <c r="E244" s="123"/>
      <c r="F244" s="123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</row>
    <row r="245" spans="1:82">
      <c r="A245" s="1"/>
      <c r="B245" s="1"/>
      <c r="C245" s="1"/>
      <c r="D245" s="1"/>
      <c r="E245" s="123"/>
      <c r="F245" s="123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</row>
    <row r="246" spans="1:82">
      <c r="A246" s="1"/>
      <c r="B246" s="1"/>
      <c r="C246" s="1"/>
      <c r="D246" s="1"/>
      <c r="E246" s="123"/>
      <c r="F246" s="123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</row>
    <row r="247" spans="1:82">
      <c r="A247" s="1"/>
      <c r="B247" s="1"/>
      <c r="C247" s="1"/>
      <c r="D247" s="1"/>
      <c r="E247" s="123"/>
      <c r="F247" s="123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</row>
    <row r="248" spans="1:82">
      <c r="A248" s="1"/>
      <c r="B248" s="1"/>
      <c r="C248" s="1"/>
      <c r="D248" s="1"/>
      <c r="E248" s="123"/>
      <c r="F248" s="123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</row>
    <row r="249" spans="1:82">
      <c r="A249" s="1"/>
      <c r="B249" s="1"/>
      <c r="C249" s="1"/>
      <c r="D249" s="1"/>
      <c r="E249" s="123"/>
      <c r="F249" s="123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</row>
    <row r="250" spans="1:82">
      <c r="A250" s="1"/>
      <c r="B250" s="1"/>
      <c r="C250" s="1"/>
      <c r="D250" s="1"/>
      <c r="E250" s="123"/>
      <c r="F250" s="123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</row>
    <row r="251" spans="1:82">
      <c r="A251" s="1"/>
      <c r="B251" s="1"/>
      <c r="C251" s="1"/>
      <c r="D251" s="1"/>
      <c r="E251" s="123"/>
      <c r="F251" s="123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</row>
    <row r="252" spans="1:82">
      <c r="A252" s="1"/>
      <c r="B252" s="1"/>
      <c r="C252" s="1"/>
      <c r="D252" s="1"/>
      <c r="E252" s="123"/>
      <c r="F252" s="123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</row>
    <row r="253" spans="1:82">
      <c r="A253" s="1"/>
      <c r="B253" s="1"/>
      <c r="C253" s="1"/>
      <c r="D253" s="1"/>
      <c r="E253" s="123"/>
      <c r="F253" s="123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</row>
    <row r="254" spans="1:82">
      <c r="A254" s="1"/>
      <c r="B254" s="1"/>
      <c r="C254" s="1"/>
      <c r="D254" s="1"/>
      <c r="E254" s="123"/>
      <c r="F254" s="123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</row>
    <row r="255" spans="1:82">
      <c r="A255" s="1"/>
      <c r="B255" s="1"/>
      <c r="C255" s="1"/>
      <c r="D255" s="1"/>
      <c r="E255" s="123"/>
      <c r="F255" s="123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</row>
    <row r="256" spans="1:82">
      <c r="A256" s="1"/>
      <c r="B256" s="1"/>
      <c r="C256" s="1"/>
      <c r="D256" s="1"/>
      <c r="E256" s="123"/>
      <c r="F256" s="123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</row>
    <row r="257" spans="1:82">
      <c r="A257" s="1"/>
      <c r="B257" s="1"/>
      <c r="C257" s="1"/>
      <c r="D257" s="1"/>
      <c r="E257" s="123"/>
      <c r="F257" s="123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</row>
    <row r="258" spans="1:82">
      <c r="A258" s="1"/>
      <c r="B258" s="1"/>
      <c r="C258" s="1"/>
      <c r="D258" s="1"/>
      <c r="E258" s="123"/>
      <c r="F258" s="123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</row>
    <row r="259" spans="1:82">
      <c r="A259" s="1"/>
      <c r="B259" s="1"/>
      <c r="C259" s="1"/>
      <c r="D259" s="1"/>
      <c r="E259" s="123"/>
      <c r="F259" s="123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</row>
    <row r="260" spans="1:82">
      <c r="A260" s="1"/>
      <c r="B260" s="1"/>
      <c r="C260" s="1"/>
      <c r="D260" s="1"/>
      <c r="E260" s="123"/>
      <c r="F260" s="123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</row>
    <row r="261" spans="1:82">
      <c r="A261" s="1"/>
      <c r="B261" s="1"/>
      <c r="C261" s="1"/>
      <c r="D261" s="1"/>
      <c r="E261" s="123"/>
      <c r="F261" s="123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</row>
    <row r="262" spans="1:82">
      <c r="A262" s="1"/>
      <c r="B262" s="1"/>
      <c r="C262" s="1"/>
      <c r="D262" s="1"/>
      <c r="E262" s="123"/>
      <c r="F262" s="123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</row>
    <row r="263" spans="1:82">
      <c r="A263" s="1"/>
      <c r="B263" s="1"/>
      <c r="C263" s="1"/>
      <c r="D263" s="1"/>
      <c r="E263" s="123"/>
      <c r="F263" s="123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</row>
    <row r="264" spans="1:82">
      <c r="A264" s="1"/>
      <c r="B264" s="1"/>
      <c r="C264" s="1"/>
      <c r="D264" s="1"/>
      <c r="E264" s="123"/>
      <c r="F264" s="123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</row>
    <row r="265" spans="1:82">
      <c r="A265" s="1"/>
      <c r="B265" s="1"/>
      <c r="C265" s="1"/>
      <c r="D265" s="1"/>
      <c r="E265" s="123"/>
      <c r="F265" s="123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</row>
    <row r="266" spans="1:82">
      <c r="A266" s="1"/>
      <c r="B266" s="1"/>
      <c r="C266" s="1"/>
      <c r="D266" s="1"/>
      <c r="E266" s="123"/>
      <c r="F266" s="123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</row>
    <row r="267" spans="1:82">
      <c r="A267" s="1"/>
      <c r="B267" s="1"/>
      <c r="C267" s="1"/>
      <c r="D267" s="1"/>
      <c r="E267" s="123"/>
      <c r="F267" s="123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</row>
    <row r="268" spans="1:82">
      <c r="A268" s="1"/>
      <c r="B268" s="1"/>
      <c r="C268" s="1"/>
      <c r="D268" s="1"/>
      <c r="E268" s="123"/>
      <c r="F268" s="123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</row>
    <row r="269" spans="1:82">
      <c r="A269" s="1"/>
      <c r="B269" s="1"/>
      <c r="C269" s="1"/>
      <c r="D269" s="1"/>
      <c r="E269" s="123"/>
      <c r="F269" s="123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</row>
    <row r="270" spans="1:82">
      <c r="A270" s="1"/>
      <c r="B270" s="1"/>
      <c r="C270" s="1"/>
      <c r="D270" s="1"/>
      <c r="E270" s="123"/>
      <c r="F270" s="123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</row>
    <row r="271" spans="1:82">
      <c r="A271" s="1"/>
      <c r="B271" s="1"/>
      <c r="C271" s="1"/>
      <c r="D271" s="1"/>
      <c r="E271" s="123"/>
      <c r="F271" s="123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</row>
    <row r="272" spans="1:82">
      <c r="A272" s="1"/>
      <c r="B272" s="1"/>
      <c r="C272" s="1"/>
      <c r="D272" s="1"/>
      <c r="E272" s="123"/>
      <c r="F272" s="123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</row>
    <row r="273" spans="1:82">
      <c r="A273" s="1"/>
      <c r="B273" s="1"/>
      <c r="C273" s="1"/>
      <c r="D273" s="1"/>
      <c r="E273" s="123"/>
      <c r="F273" s="123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</row>
    <row r="274" spans="1:82">
      <c r="A274" s="1"/>
      <c r="B274" s="1"/>
      <c r="C274" s="1"/>
      <c r="D274" s="1"/>
      <c r="E274" s="123"/>
      <c r="F274" s="123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</row>
    <row r="275" spans="1:82">
      <c r="A275" s="1"/>
      <c r="B275" s="1"/>
      <c r="C275" s="1"/>
      <c r="D275" s="1"/>
      <c r="E275" s="123"/>
      <c r="F275" s="123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</row>
    <row r="276" spans="1:82">
      <c r="A276" s="1"/>
      <c r="B276" s="1"/>
      <c r="C276" s="1"/>
      <c r="D276" s="1"/>
      <c r="E276" s="123"/>
      <c r="F276" s="123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</row>
    <row r="277" spans="1:82">
      <c r="A277" s="1"/>
      <c r="B277" s="1"/>
      <c r="C277" s="1"/>
      <c r="D277" s="1"/>
      <c r="E277" s="123"/>
      <c r="F277" s="123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</row>
    <row r="278" spans="1:82">
      <c r="A278" s="1"/>
      <c r="B278" s="1"/>
      <c r="C278" s="1"/>
      <c r="D278" s="1"/>
      <c r="E278" s="123"/>
      <c r="F278" s="123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</row>
    <row r="279" spans="1:82">
      <c r="A279" s="1"/>
      <c r="B279" s="1"/>
      <c r="C279" s="1"/>
      <c r="D279" s="1"/>
      <c r="E279" s="123"/>
      <c r="F279" s="123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</row>
    <row r="280" spans="1:82">
      <c r="A280" s="1"/>
      <c r="B280" s="1"/>
      <c r="C280" s="1"/>
      <c r="D280" s="1"/>
      <c r="E280" s="123"/>
      <c r="F280" s="123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</row>
    <row r="281" spans="1:82">
      <c r="A281" s="1"/>
      <c r="B281" s="1"/>
      <c r="C281" s="1"/>
      <c r="D281" s="1"/>
      <c r="E281" s="123"/>
      <c r="F281" s="123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</row>
    <row r="282" spans="1:82">
      <c r="A282" s="1"/>
      <c r="B282" s="1"/>
      <c r="C282" s="1"/>
      <c r="D282" s="1"/>
      <c r="E282" s="123"/>
      <c r="F282" s="123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</row>
    <row r="283" spans="1:82">
      <c r="A283" s="1"/>
      <c r="B283" s="1"/>
      <c r="C283" s="1"/>
      <c r="D283" s="1"/>
      <c r="E283" s="123"/>
      <c r="F283" s="123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</row>
    <row r="284" spans="1:82">
      <c r="A284" s="1"/>
      <c r="B284" s="1"/>
      <c r="C284" s="1"/>
      <c r="D284" s="1"/>
      <c r="E284" s="123"/>
      <c r="F284" s="123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</row>
    <row r="285" spans="1:82">
      <c r="A285" s="1"/>
      <c r="B285" s="1"/>
      <c r="C285" s="1"/>
      <c r="D285" s="1"/>
      <c r="E285" s="123"/>
      <c r="F285" s="123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</row>
    <row r="286" spans="1:82">
      <c r="A286" s="1"/>
      <c r="B286" s="1"/>
      <c r="C286" s="1"/>
      <c r="D286" s="1"/>
      <c r="E286" s="123"/>
      <c r="F286" s="123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</row>
    <row r="287" spans="1:82">
      <c r="A287" s="1"/>
      <c r="B287" s="1"/>
      <c r="C287" s="1"/>
      <c r="D287" s="1"/>
      <c r="E287" s="123"/>
      <c r="F287" s="123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</row>
    <row r="288" spans="1:82">
      <c r="A288" s="1"/>
      <c r="B288" s="1"/>
      <c r="C288" s="1"/>
      <c r="D288" s="1"/>
      <c r="E288" s="123"/>
      <c r="F288" s="123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</row>
    <row r="289" spans="1:82">
      <c r="A289" s="1"/>
      <c r="B289" s="1"/>
      <c r="C289" s="1"/>
      <c r="D289" s="1"/>
      <c r="E289" s="123"/>
      <c r="F289" s="123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</row>
    <row r="290" spans="1:82">
      <c r="A290" s="1"/>
      <c r="B290" s="1"/>
      <c r="C290" s="1"/>
      <c r="D290" s="1"/>
      <c r="E290" s="123"/>
      <c r="F290" s="123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</row>
    <row r="291" spans="1:82">
      <c r="A291" s="1"/>
      <c r="B291" s="1"/>
      <c r="C291" s="1"/>
      <c r="D291" s="1"/>
      <c r="E291" s="123"/>
      <c r="F291" s="123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</row>
    <row r="292" spans="1:82">
      <c r="A292" s="1"/>
      <c r="B292" s="1"/>
      <c r="C292" s="1"/>
      <c r="D292" s="1"/>
      <c r="E292" s="123"/>
      <c r="F292" s="123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</row>
    <row r="293" spans="1:82">
      <c r="A293" s="1"/>
      <c r="B293" s="1"/>
      <c r="C293" s="1"/>
      <c r="D293" s="1"/>
      <c r="E293" s="123"/>
      <c r="F293" s="123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</row>
    <row r="294" spans="1:82">
      <c r="A294" s="1"/>
      <c r="B294" s="1"/>
      <c r="C294" s="1"/>
      <c r="D294" s="1"/>
      <c r="E294" s="123"/>
      <c r="F294" s="123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</row>
    <row r="295" spans="1:82">
      <c r="A295" s="1"/>
      <c r="B295" s="1"/>
      <c r="C295" s="1"/>
      <c r="D295" s="1"/>
      <c r="E295" s="123"/>
      <c r="F295" s="123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</row>
    <row r="296" spans="1:82">
      <c r="A296" s="1"/>
      <c r="B296" s="1"/>
      <c r="C296" s="1"/>
      <c r="D296" s="1"/>
      <c r="E296" s="123"/>
      <c r="F296" s="123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</row>
    <row r="297" spans="1:82">
      <c r="A297" s="1"/>
      <c r="B297" s="1"/>
      <c r="C297" s="1"/>
      <c r="D297" s="1"/>
      <c r="E297" s="123"/>
      <c r="F297" s="123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</row>
    <row r="298" spans="1:82">
      <c r="A298" s="1"/>
      <c r="B298" s="1"/>
      <c r="C298" s="1"/>
      <c r="D298" s="1"/>
      <c r="E298" s="123"/>
      <c r="F298" s="123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</row>
    <row r="299" spans="1:82">
      <c r="A299" s="1"/>
      <c r="B299" s="1"/>
      <c r="C299" s="1"/>
      <c r="D299" s="1"/>
      <c r="E299" s="123"/>
      <c r="F299" s="123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</row>
    <row r="300" spans="1:82">
      <c r="A300" s="1"/>
      <c r="B300" s="1"/>
      <c r="C300" s="1"/>
      <c r="D300" s="1"/>
      <c r="E300" s="123"/>
      <c r="F300" s="123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</row>
    <row r="301" spans="1:82">
      <c r="A301" s="1"/>
      <c r="B301" s="1"/>
      <c r="C301" s="1"/>
      <c r="D301" s="1"/>
      <c r="E301" s="123"/>
      <c r="F301" s="123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</row>
    <row r="302" spans="1:82">
      <c r="A302" s="1"/>
      <c r="B302" s="1"/>
      <c r="C302" s="1"/>
      <c r="D302" s="1"/>
      <c r="E302" s="123"/>
      <c r="F302" s="123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</row>
    <row r="303" spans="1:82">
      <c r="A303" s="1"/>
      <c r="B303" s="1"/>
      <c r="C303" s="1"/>
      <c r="D303" s="1"/>
      <c r="E303" s="123"/>
      <c r="F303" s="123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</row>
    <row r="304" spans="1:82">
      <c r="A304" s="1"/>
      <c r="B304" s="1"/>
      <c r="C304" s="1"/>
      <c r="D304" s="1"/>
      <c r="E304" s="123"/>
      <c r="F304" s="123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</row>
    <row r="305" spans="1:82">
      <c r="A305" s="1"/>
      <c r="B305" s="1"/>
      <c r="C305" s="1"/>
      <c r="D305" s="1"/>
      <c r="E305" s="123"/>
      <c r="F305" s="123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</row>
    <row r="306" spans="1:82">
      <c r="A306" s="1"/>
      <c r="B306" s="1"/>
      <c r="C306" s="1"/>
      <c r="D306" s="1"/>
      <c r="E306" s="123"/>
      <c r="F306" s="123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</row>
    <row r="307" spans="1:82">
      <c r="A307" s="1"/>
      <c r="B307" s="1"/>
      <c r="C307" s="1"/>
      <c r="D307" s="1"/>
      <c r="E307" s="123"/>
      <c r="F307" s="123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</row>
    <row r="308" spans="1:82">
      <c r="A308" s="1"/>
      <c r="B308" s="1"/>
      <c r="C308" s="1"/>
      <c r="D308" s="1"/>
      <c r="E308" s="123"/>
      <c r="F308" s="123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</row>
    <row r="309" spans="1:82">
      <c r="A309" s="1"/>
      <c r="B309" s="1"/>
      <c r="C309" s="1"/>
      <c r="D309" s="1"/>
      <c r="E309" s="123"/>
      <c r="F309" s="123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</row>
    <row r="310" spans="1:82">
      <c r="A310" s="1"/>
      <c r="B310" s="1"/>
      <c r="C310" s="1"/>
      <c r="D310" s="1"/>
      <c r="E310" s="123"/>
      <c r="F310" s="123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</row>
    <row r="311" spans="1:82">
      <c r="A311" s="1"/>
      <c r="B311" s="1"/>
      <c r="C311" s="1"/>
      <c r="D311" s="1"/>
      <c r="E311" s="123"/>
      <c r="F311" s="123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</row>
    <row r="312" spans="1:82">
      <c r="A312" s="1"/>
      <c r="B312" s="1"/>
      <c r="C312" s="1"/>
      <c r="D312" s="1"/>
      <c r="E312" s="123"/>
      <c r="F312" s="123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</row>
    <row r="313" spans="1:82">
      <c r="A313" s="1"/>
      <c r="B313" s="1"/>
      <c r="C313" s="1"/>
      <c r="D313" s="1"/>
      <c r="E313" s="123"/>
      <c r="F313" s="123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</row>
    <row r="314" spans="1:82">
      <c r="A314" s="1"/>
      <c r="B314" s="1"/>
      <c r="C314" s="1"/>
      <c r="D314" s="1"/>
      <c r="E314" s="123"/>
      <c r="F314" s="123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</row>
    <row r="315" spans="1:82">
      <c r="A315" s="1"/>
      <c r="B315" s="1"/>
      <c r="C315" s="1"/>
      <c r="D315" s="1"/>
      <c r="E315" s="123"/>
      <c r="F315" s="123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</row>
    <row r="316" spans="1:82">
      <c r="A316" s="1"/>
      <c r="B316" s="1"/>
      <c r="C316" s="1"/>
      <c r="D316" s="1"/>
      <c r="E316" s="123"/>
      <c r="F316" s="123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</row>
    <row r="317" spans="1:82">
      <c r="A317" s="1"/>
      <c r="B317" s="1"/>
      <c r="C317" s="1"/>
      <c r="D317" s="1"/>
      <c r="E317" s="123"/>
      <c r="F317" s="123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</row>
    <row r="318" spans="1:82">
      <c r="A318" s="1"/>
      <c r="B318" s="1"/>
      <c r="C318" s="1"/>
      <c r="D318" s="1"/>
      <c r="E318" s="123"/>
      <c r="F318" s="123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</row>
    <row r="319" spans="1:82">
      <c r="A319" s="1"/>
      <c r="B319" s="1"/>
      <c r="C319" s="1"/>
      <c r="D319" s="1"/>
      <c r="E319" s="123"/>
      <c r="F319" s="123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</row>
    <row r="320" spans="1:82">
      <c r="A320" s="1"/>
      <c r="B320" s="1"/>
      <c r="C320" s="1"/>
      <c r="D320" s="1"/>
      <c r="E320" s="123"/>
      <c r="F320" s="123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</row>
    <row r="321" spans="1:82">
      <c r="A321" s="1"/>
      <c r="B321" s="1"/>
      <c r="C321" s="1"/>
      <c r="D321" s="1"/>
      <c r="E321" s="123"/>
      <c r="F321" s="123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</row>
    <row r="322" spans="1:82">
      <c r="A322" s="1"/>
      <c r="B322" s="1"/>
      <c r="C322" s="1"/>
      <c r="D322" s="1"/>
      <c r="E322" s="123"/>
      <c r="F322" s="123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</row>
    <row r="323" spans="1:82">
      <c r="A323" s="1"/>
      <c r="B323" s="1"/>
      <c r="C323" s="1"/>
      <c r="D323" s="1"/>
      <c r="E323" s="123"/>
      <c r="F323" s="123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</row>
    <row r="324" spans="1:82">
      <c r="A324" s="1"/>
      <c r="B324" s="1"/>
      <c r="C324" s="1"/>
      <c r="D324" s="1"/>
      <c r="E324" s="123"/>
      <c r="F324" s="123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</row>
    <row r="325" spans="1:82">
      <c r="A325" s="1"/>
      <c r="B325" s="1"/>
      <c r="C325" s="1"/>
      <c r="D325" s="1"/>
      <c r="E325" s="123"/>
      <c r="F325" s="123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</row>
    <row r="326" spans="1:82">
      <c r="A326" s="1"/>
      <c r="B326" s="1"/>
      <c r="C326" s="1"/>
      <c r="D326" s="1"/>
      <c r="E326" s="123"/>
      <c r="F326" s="123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</row>
    <row r="327" spans="1:82">
      <c r="A327" s="1"/>
      <c r="B327" s="1"/>
      <c r="C327" s="1"/>
      <c r="D327" s="1"/>
      <c r="E327" s="123"/>
      <c r="F327" s="123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</row>
    <row r="328" spans="1:82">
      <c r="A328" s="1"/>
      <c r="B328" s="1"/>
      <c r="C328" s="1"/>
      <c r="D328" s="1"/>
      <c r="E328" s="123"/>
      <c r="F328" s="123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</row>
    <row r="329" spans="1:82">
      <c r="A329" s="1"/>
      <c r="B329" s="1"/>
      <c r="C329" s="1"/>
      <c r="D329" s="1"/>
      <c r="E329" s="123"/>
      <c r="F329" s="123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</row>
    <row r="330" spans="1:82">
      <c r="A330" s="1"/>
      <c r="B330" s="1"/>
      <c r="C330" s="1"/>
      <c r="D330" s="1"/>
      <c r="E330" s="123"/>
      <c r="F330" s="123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</row>
    <row r="331" spans="1:82">
      <c r="A331" s="1"/>
      <c r="B331" s="1"/>
      <c r="C331" s="1"/>
      <c r="D331" s="1"/>
      <c r="E331" s="123"/>
      <c r="F331" s="123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</row>
    <row r="332" spans="1:82">
      <c r="A332" s="1"/>
      <c r="B332" s="1"/>
      <c r="C332" s="1"/>
      <c r="D332" s="1"/>
      <c r="E332" s="123"/>
      <c r="F332" s="123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</row>
    <row r="333" spans="1:82">
      <c r="A333" s="1"/>
      <c r="B333" s="1"/>
      <c r="C333" s="1"/>
      <c r="D333" s="1"/>
      <c r="E333" s="123"/>
      <c r="F333" s="123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</row>
    <row r="334" spans="1:82">
      <c r="A334" s="1"/>
      <c r="B334" s="1"/>
      <c r="C334" s="1"/>
      <c r="D334" s="1"/>
      <c r="E334" s="123"/>
      <c r="F334" s="123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</row>
    <row r="335" spans="1:82">
      <c r="A335" s="1"/>
      <c r="B335" s="1"/>
      <c r="C335" s="1"/>
      <c r="D335" s="1"/>
      <c r="E335" s="123"/>
      <c r="F335" s="123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</row>
    <row r="336" spans="1:82">
      <c r="A336" s="1"/>
      <c r="B336" s="1"/>
      <c r="C336" s="1"/>
      <c r="D336" s="1"/>
      <c r="E336" s="123"/>
      <c r="F336" s="123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</row>
    <row r="337" spans="1:82">
      <c r="A337" s="1"/>
      <c r="B337" s="1"/>
      <c r="C337" s="1"/>
      <c r="D337" s="1"/>
      <c r="E337" s="123"/>
      <c r="F337" s="123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</row>
    <row r="338" spans="1:82">
      <c r="A338" s="1"/>
      <c r="B338" s="1"/>
      <c r="C338" s="1"/>
      <c r="D338" s="1"/>
      <c r="E338" s="123"/>
      <c r="F338" s="123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</row>
    <row r="339" spans="1:82">
      <c r="A339" s="1"/>
      <c r="B339" s="1"/>
      <c r="C339" s="1"/>
      <c r="D339" s="1"/>
      <c r="E339" s="123"/>
      <c r="F339" s="123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</row>
    <row r="340" spans="1:82">
      <c r="A340" s="1"/>
      <c r="B340" s="1"/>
      <c r="C340" s="1"/>
      <c r="D340" s="1"/>
      <c r="E340" s="123"/>
      <c r="F340" s="123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</row>
    <row r="341" spans="1:82">
      <c r="A341" s="1"/>
      <c r="B341" s="1"/>
      <c r="C341" s="1"/>
      <c r="D341" s="1"/>
      <c r="E341" s="123"/>
      <c r="F341" s="123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</row>
    <row r="342" spans="1:82">
      <c r="A342" s="1"/>
      <c r="B342" s="1"/>
      <c r="C342" s="1"/>
      <c r="D342" s="1"/>
      <c r="E342" s="123"/>
      <c r="F342" s="123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</row>
    <row r="343" spans="1:82">
      <c r="A343" s="1"/>
      <c r="B343" s="1"/>
      <c r="C343" s="1"/>
      <c r="D343" s="1"/>
      <c r="E343" s="123"/>
      <c r="F343" s="123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</row>
    <row r="344" spans="1:82">
      <c r="A344" s="1"/>
      <c r="B344" s="1"/>
      <c r="C344" s="1"/>
      <c r="D344" s="1"/>
      <c r="E344" s="123"/>
      <c r="F344" s="123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</row>
    <row r="345" spans="1:82">
      <c r="A345" s="1"/>
      <c r="B345" s="1"/>
      <c r="C345" s="1"/>
      <c r="D345" s="1"/>
      <c r="E345" s="123"/>
      <c r="F345" s="123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</row>
    <row r="346" spans="1:82">
      <c r="A346" s="1"/>
      <c r="B346" s="1"/>
      <c r="C346" s="1"/>
      <c r="D346" s="1"/>
      <c r="E346" s="123"/>
      <c r="F346" s="123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</row>
    <row r="347" spans="1:82">
      <c r="A347" s="1"/>
      <c r="B347" s="1"/>
      <c r="C347" s="1"/>
      <c r="D347" s="1"/>
      <c r="E347" s="123"/>
      <c r="F347" s="123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</row>
    <row r="348" spans="1:82">
      <c r="A348" s="1"/>
      <c r="B348" s="1"/>
      <c r="C348" s="1"/>
      <c r="D348" s="1"/>
      <c r="E348" s="123"/>
      <c r="F348" s="123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</row>
    <row r="349" spans="1:82">
      <c r="A349" s="1"/>
      <c r="B349" s="1"/>
      <c r="C349" s="1"/>
      <c r="D349" s="1"/>
      <c r="E349" s="123"/>
      <c r="F349" s="123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</row>
    <row r="350" spans="1:82">
      <c r="A350" s="1"/>
      <c r="B350" s="1"/>
      <c r="C350" s="1"/>
      <c r="D350" s="1"/>
      <c r="E350" s="123"/>
      <c r="F350" s="123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</row>
    <row r="351" spans="1:82">
      <c r="A351" s="1"/>
      <c r="B351" s="1"/>
      <c r="C351" s="1"/>
      <c r="D351" s="1"/>
      <c r="E351" s="123"/>
      <c r="F351" s="123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</row>
    <row r="352" spans="1:82">
      <c r="A352" s="1"/>
      <c r="B352" s="1"/>
      <c r="C352" s="1"/>
      <c r="D352" s="1"/>
      <c r="E352" s="123"/>
      <c r="F352" s="123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</row>
    <row r="353" spans="1:82">
      <c r="A353" s="1"/>
      <c r="B353" s="1"/>
      <c r="C353" s="1"/>
      <c r="D353" s="1"/>
      <c r="E353" s="123"/>
      <c r="F353" s="123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</row>
    <row r="354" spans="1:82">
      <c r="A354" s="1"/>
      <c r="B354" s="1"/>
      <c r="C354" s="1"/>
      <c r="D354" s="1"/>
      <c r="E354" s="123"/>
      <c r="F354" s="123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</row>
    <row r="355" spans="1:82">
      <c r="A355" s="1"/>
      <c r="B355" s="1"/>
      <c r="C355" s="1"/>
      <c r="D355" s="1"/>
      <c r="E355" s="123"/>
      <c r="F355" s="123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</row>
    <row r="356" spans="1:82">
      <c r="A356" s="1"/>
      <c r="B356" s="1"/>
      <c r="C356" s="1"/>
      <c r="D356" s="1"/>
      <c r="E356" s="123"/>
      <c r="F356" s="123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</row>
    <row r="357" spans="1:82">
      <c r="A357" s="1"/>
      <c r="B357" s="1"/>
      <c r="C357" s="1"/>
      <c r="D357" s="1"/>
      <c r="E357" s="123"/>
      <c r="F357" s="123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</row>
    <row r="358" spans="1:82">
      <c r="A358" s="1"/>
      <c r="B358" s="1"/>
      <c r="C358" s="1"/>
      <c r="D358" s="1"/>
      <c r="E358" s="123"/>
      <c r="F358" s="123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</row>
    <row r="359" spans="1:82">
      <c r="A359" s="1"/>
      <c r="B359" s="1"/>
      <c r="C359" s="1"/>
      <c r="D359" s="1"/>
      <c r="E359" s="123"/>
      <c r="F359" s="123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</row>
    <row r="360" spans="1:82">
      <c r="A360" s="1"/>
      <c r="B360" s="1"/>
      <c r="C360" s="1"/>
      <c r="D360" s="1"/>
      <c r="E360" s="123"/>
      <c r="F360" s="123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</row>
    <row r="361" spans="1:82">
      <c r="A361" s="1"/>
      <c r="B361" s="1"/>
      <c r="C361" s="1"/>
      <c r="D361" s="1"/>
      <c r="E361" s="123"/>
      <c r="F361" s="123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</row>
    <row r="362" spans="1:82">
      <c r="A362" s="1"/>
      <c r="B362" s="1"/>
      <c r="C362" s="1"/>
      <c r="D362" s="1"/>
      <c r="E362" s="123"/>
      <c r="F362" s="123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</row>
    <row r="363" spans="1:82">
      <c r="A363" s="1"/>
      <c r="B363" s="1"/>
      <c r="C363" s="1"/>
      <c r="D363" s="1"/>
      <c r="E363" s="123"/>
      <c r="F363" s="123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</row>
    <row r="364" spans="1:82">
      <c r="A364" s="1"/>
      <c r="B364" s="1"/>
      <c r="C364" s="1"/>
      <c r="D364" s="1"/>
      <c r="E364" s="123"/>
      <c r="F364" s="123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</row>
    <row r="365" spans="1:82">
      <c r="A365" s="1"/>
      <c r="B365" s="1"/>
      <c r="C365" s="1"/>
      <c r="D365" s="1"/>
      <c r="E365" s="123"/>
      <c r="F365" s="123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</row>
    <row r="366" spans="1:82">
      <c r="A366" s="1"/>
      <c r="B366" s="1"/>
      <c r="C366" s="1"/>
      <c r="D366" s="1"/>
      <c r="E366" s="123"/>
      <c r="F366" s="123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</row>
    <row r="367" spans="1:82">
      <c r="A367" s="1"/>
      <c r="B367" s="1"/>
      <c r="C367" s="1"/>
      <c r="D367" s="1"/>
      <c r="E367" s="123"/>
      <c r="F367" s="123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</row>
    <row r="368" spans="1:82">
      <c r="A368" s="1"/>
      <c r="B368" s="1"/>
      <c r="C368" s="1"/>
      <c r="D368" s="1"/>
      <c r="E368" s="123"/>
      <c r="F368" s="123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</row>
    <row r="369" spans="1:82">
      <c r="A369" s="1"/>
      <c r="B369" s="1"/>
      <c r="C369" s="1"/>
      <c r="D369" s="1"/>
      <c r="E369" s="123"/>
      <c r="F369" s="123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</row>
    <row r="370" spans="1:82">
      <c r="A370" s="1"/>
      <c r="B370" s="1"/>
      <c r="C370" s="1"/>
      <c r="D370" s="1"/>
      <c r="E370" s="123"/>
      <c r="F370" s="123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</row>
    <row r="371" spans="1:82">
      <c r="A371" s="1"/>
      <c r="B371" s="1"/>
      <c r="C371" s="1"/>
      <c r="D371" s="1"/>
      <c r="E371" s="123"/>
      <c r="F371" s="123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</row>
    <row r="372" spans="1:82">
      <c r="A372" s="1"/>
      <c r="B372" s="1"/>
      <c r="C372" s="1"/>
      <c r="D372" s="1"/>
      <c r="E372" s="123"/>
      <c r="F372" s="123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</row>
    <row r="373" spans="1:82">
      <c r="A373" s="1"/>
      <c r="B373" s="1"/>
      <c r="C373" s="1"/>
      <c r="D373" s="1"/>
      <c r="E373" s="123"/>
      <c r="F373" s="123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</row>
    <row r="374" spans="1:82">
      <c r="A374" s="1"/>
      <c r="B374" s="1"/>
      <c r="C374" s="1"/>
      <c r="D374" s="1"/>
      <c r="E374" s="123"/>
      <c r="F374" s="123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</row>
    <row r="375" spans="1:82">
      <c r="A375" s="1"/>
      <c r="B375" s="1"/>
      <c r="C375" s="1"/>
      <c r="D375" s="1"/>
      <c r="E375" s="123"/>
      <c r="F375" s="123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</row>
    <row r="376" spans="1:82">
      <c r="A376" s="1"/>
      <c r="B376" s="1"/>
      <c r="C376" s="1"/>
      <c r="D376" s="1"/>
      <c r="E376" s="123"/>
      <c r="F376" s="123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</row>
    <row r="377" spans="1:82">
      <c r="A377" s="1"/>
      <c r="B377" s="1"/>
      <c r="C377" s="1"/>
      <c r="D377" s="1"/>
      <c r="E377" s="123"/>
      <c r="F377" s="123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</row>
    <row r="378" spans="1:82">
      <c r="A378" s="1"/>
      <c r="B378" s="1"/>
      <c r="C378" s="1"/>
      <c r="D378" s="1"/>
      <c r="E378" s="123"/>
      <c r="F378" s="123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</row>
    <row r="379" spans="1:82">
      <c r="A379" s="1"/>
      <c r="B379" s="1"/>
      <c r="C379" s="1"/>
      <c r="D379" s="1"/>
      <c r="E379" s="123"/>
      <c r="F379" s="123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</row>
    <row r="380" spans="1:82">
      <c r="A380" s="1"/>
      <c r="B380" s="1"/>
      <c r="C380" s="1"/>
      <c r="D380" s="1"/>
      <c r="E380" s="123"/>
      <c r="F380" s="123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</row>
    <row r="381" spans="1:82">
      <c r="A381" s="1"/>
      <c r="B381" s="1"/>
      <c r="C381" s="1"/>
      <c r="D381" s="1"/>
      <c r="E381" s="123"/>
      <c r="F381" s="123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</row>
    <row r="382" spans="1:82">
      <c r="A382" s="1"/>
      <c r="B382" s="1"/>
      <c r="C382" s="1"/>
      <c r="D382" s="1"/>
      <c r="E382" s="123"/>
      <c r="F382" s="123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</row>
    <row r="383" spans="1:82">
      <c r="A383" s="1"/>
      <c r="B383" s="1"/>
      <c r="C383" s="1"/>
      <c r="D383" s="1"/>
      <c r="E383" s="123"/>
      <c r="F383" s="123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</row>
    <row r="384" spans="1:82">
      <c r="A384" s="1"/>
      <c r="B384" s="1"/>
      <c r="C384" s="1"/>
      <c r="D384" s="1"/>
      <c r="E384" s="123"/>
      <c r="F384" s="123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</row>
    <row r="385" spans="1:82">
      <c r="A385" s="1"/>
      <c r="B385" s="1"/>
      <c r="C385" s="1"/>
      <c r="D385" s="1"/>
      <c r="E385" s="123"/>
      <c r="F385" s="123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</row>
    <row r="386" spans="1:82">
      <c r="A386" s="1"/>
      <c r="B386" s="1"/>
      <c r="C386" s="1"/>
      <c r="D386" s="1"/>
      <c r="E386" s="123"/>
      <c r="F386" s="123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</row>
    <row r="387" spans="1:82">
      <c r="A387" s="1"/>
      <c r="B387" s="1"/>
      <c r="C387" s="1"/>
      <c r="D387" s="1"/>
      <c r="E387" s="123"/>
      <c r="F387" s="123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</row>
    <row r="388" spans="1:82">
      <c r="A388" s="1"/>
      <c r="B388" s="1"/>
      <c r="C388" s="1"/>
      <c r="D388" s="1"/>
      <c r="E388" s="123"/>
      <c r="F388" s="123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</row>
    <row r="389" spans="1:82">
      <c r="A389" s="1"/>
      <c r="B389" s="1"/>
      <c r="C389" s="1"/>
      <c r="D389" s="1"/>
      <c r="E389" s="123"/>
      <c r="F389" s="123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</row>
    <row r="390" spans="1:82">
      <c r="A390" s="1"/>
      <c r="B390" s="1"/>
      <c r="C390" s="1"/>
      <c r="D390" s="1"/>
      <c r="E390" s="123"/>
      <c r="F390" s="123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</row>
    <row r="391" spans="1:82">
      <c r="A391" s="1"/>
      <c r="B391" s="1"/>
      <c r="C391" s="1"/>
      <c r="D391" s="1"/>
      <c r="E391" s="123"/>
      <c r="F391" s="123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</row>
    <row r="392" spans="1:82">
      <c r="A392" s="1"/>
      <c r="B392" s="1"/>
      <c r="C392" s="1"/>
      <c r="D392" s="1"/>
      <c r="E392" s="123"/>
      <c r="F392" s="123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</row>
    <row r="393" spans="1:82">
      <c r="A393" s="1"/>
      <c r="B393" s="1"/>
      <c r="C393" s="1"/>
      <c r="D393" s="1"/>
      <c r="E393" s="123"/>
      <c r="F393" s="123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</row>
    <row r="394" spans="1:82">
      <c r="A394" s="1"/>
      <c r="B394" s="1"/>
      <c r="C394" s="1"/>
      <c r="D394" s="1"/>
      <c r="E394" s="123"/>
      <c r="F394" s="123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</row>
    <row r="395" spans="1:82">
      <c r="A395" s="1"/>
      <c r="B395" s="1"/>
      <c r="C395" s="1"/>
      <c r="D395" s="1"/>
      <c r="E395" s="123"/>
      <c r="F395" s="123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</row>
    <row r="396" spans="1:82">
      <c r="A396" s="1"/>
      <c r="B396" s="1"/>
      <c r="C396" s="1"/>
      <c r="D396" s="1"/>
      <c r="E396" s="123"/>
      <c r="F396" s="123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</row>
    <row r="397" spans="1:82">
      <c r="A397" s="1"/>
      <c r="B397" s="1"/>
      <c r="C397" s="1"/>
      <c r="D397" s="1"/>
      <c r="E397" s="123"/>
      <c r="F397" s="123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</row>
    <row r="398" spans="1:82">
      <c r="A398" s="1"/>
      <c r="B398" s="1"/>
      <c r="C398" s="1"/>
      <c r="D398" s="1"/>
      <c r="E398" s="123"/>
      <c r="F398" s="123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</row>
    <row r="399" spans="1:82">
      <c r="A399" s="1"/>
      <c r="B399" s="1"/>
      <c r="C399" s="1"/>
      <c r="D399" s="1"/>
      <c r="E399" s="123"/>
      <c r="F399" s="123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</row>
    <row r="400" spans="1:82">
      <c r="A400" s="1"/>
      <c r="B400" s="1"/>
      <c r="C400" s="1"/>
      <c r="D400" s="1"/>
      <c r="E400" s="123"/>
      <c r="F400" s="123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</row>
    <row r="401" spans="1:82">
      <c r="A401" s="1"/>
      <c r="B401" s="1"/>
      <c r="C401" s="1"/>
      <c r="D401" s="1"/>
      <c r="E401" s="123"/>
      <c r="F401" s="123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</row>
    <row r="402" spans="1:82">
      <c r="A402" s="1"/>
      <c r="B402" s="1"/>
      <c r="C402" s="1"/>
      <c r="D402" s="1"/>
      <c r="E402" s="123"/>
      <c r="F402" s="123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</row>
    <row r="403" spans="1:82">
      <c r="A403" s="1"/>
      <c r="B403" s="1"/>
      <c r="C403" s="1"/>
      <c r="D403" s="1"/>
      <c r="E403" s="123"/>
      <c r="F403" s="123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</row>
    <row r="404" spans="1:82">
      <c r="A404" s="1"/>
      <c r="B404" s="1"/>
      <c r="C404" s="1"/>
      <c r="D404" s="1"/>
      <c r="E404" s="123"/>
      <c r="F404" s="123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</row>
    <row r="405" spans="1:82">
      <c r="A405" s="1"/>
      <c r="B405" s="1"/>
      <c r="C405" s="1"/>
      <c r="D405" s="1"/>
      <c r="E405" s="123"/>
      <c r="F405" s="123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</row>
    <row r="406" spans="1:82">
      <c r="A406" s="1"/>
      <c r="B406" s="1"/>
      <c r="C406" s="1"/>
      <c r="D406" s="1"/>
      <c r="E406" s="123"/>
      <c r="F406" s="123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</row>
    <row r="407" spans="1:82">
      <c r="A407" s="1"/>
      <c r="B407" s="1"/>
      <c r="C407" s="1"/>
      <c r="D407" s="1"/>
      <c r="E407" s="123"/>
      <c r="F407" s="123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</row>
    <row r="408" spans="1:82">
      <c r="A408" s="1"/>
      <c r="B408" s="1"/>
      <c r="C408" s="1"/>
      <c r="D408" s="1"/>
      <c r="E408" s="123"/>
      <c r="F408" s="123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</row>
    <row r="409" spans="1:82">
      <c r="A409" s="1"/>
      <c r="B409" s="1"/>
      <c r="C409" s="1"/>
      <c r="D409" s="1"/>
      <c r="E409" s="123"/>
      <c r="F409" s="123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</row>
    <row r="410" spans="1:82">
      <c r="A410" s="1"/>
      <c r="B410" s="1"/>
      <c r="C410" s="1"/>
      <c r="D410" s="1"/>
      <c r="E410" s="123"/>
      <c r="F410" s="123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</row>
    <row r="411" spans="1:82">
      <c r="A411" s="1"/>
      <c r="B411" s="1"/>
      <c r="C411" s="1"/>
      <c r="D411" s="1"/>
      <c r="E411" s="123"/>
      <c r="F411" s="123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</row>
    <row r="412" spans="1:82">
      <c r="A412" s="1"/>
      <c r="B412" s="1"/>
      <c r="C412" s="1"/>
      <c r="D412" s="1"/>
      <c r="E412" s="123"/>
      <c r="F412" s="123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</row>
    <row r="413" spans="1:82">
      <c r="A413" s="1"/>
      <c r="B413" s="1"/>
      <c r="C413" s="1"/>
      <c r="D413" s="1"/>
      <c r="E413" s="123"/>
      <c r="F413" s="123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</row>
    <row r="414" spans="1:82">
      <c r="A414" s="1"/>
      <c r="B414" s="1"/>
      <c r="C414" s="1"/>
      <c r="D414" s="1"/>
      <c r="E414" s="123"/>
      <c r="F414" s="123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</row>
    <row r="415" spans="1:82">
      <c r="A415" s="1"/>
      <c r="B415" s="1"/>
      <c r="C415" s="1"/>
      <c r="D415" s="1"/>
      <c r="E415" s="123"/>
      <c r="F415" s="123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</row>
    <row r="416" spans="1:82">
      <c r="A416" s="1"/>
      <c r="B416" s="1"/>
      <c r="C416" s="1"/>
      <c r="D416" s="1"/>
      <c r="E416" s="123"/>
      <c r="F416" s="123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</row>
    <row r="417" spans="1:82">
      <c r="A417" s="1"/>
      <c r="B417" s="1"/>
      <c r="C417" s="1"/>
      <c r="D417" s="1"/>
      <c r="E417" s="123"/>
      <c r="F417" s="123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</row>
    <row r="418" spans="1:82">
      <c r="A418" s="1"/>
      <c r="B418" s="1"/>
      <c r="C418" s="1"/>
      <c r="D418" s="1"/>
      <c r="E418" s="123"/>
      <c r="F418" s="123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</row>
    <row r="419" spans="1:82">
      <c r="A419" s="1"/>
      <c r="B419" s="1"/>
      <c r="C419" s="1"/>
      <c r="D419" s="1"/>
      <c r="E419" s="123"/>
      <c r="F419" s="123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</row>
    <row r="420" spans="1:82">
      <c r="A420" s="1"/>
      <c r="B420" s="1"/>
      <c r="C420" s="1"/>
      <c r="D420" s="1"/>
      <c r="E420" s="123"/>
      <c r="F420" s="123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</row>
    <row r="421" spans="1:82">
      <c r="A421" s="1"/>
      <c r="B421" s="1"/>
      <c r="C421" s="1"/>
      <c r="D421" s="1"/>
      <c r="E421" s="123"/>
      <c r="F421" s="123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</row>
    <row r="422" spans="1:82">
      <c r="A422" s="1"/>
      <c r="B422" s="1"/>
      <c r="C422" s="1"/>
      <c r="D422" s="1"/>
      <c r="E422" s="123"/>
      <c r="F422" s="123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</row>
    <row r="423" spans="1:82">
      <c r="A423" s="1"/>
      <c r="B423" s="1"/>
      <c r="C423" s="1"/>
      <c r="D423" s="1"/>
      <c r="E423" s="123"/>
      <c r="F423" s="123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</row>
    <row r="424" spans="1:82">
      <c r="A424" s="1"/>
      <c r="B424" s="1"/>
      <c r="C424" s="1"/>
      <c r="D424" s="1"/>
      <c r="E424" s="123"/>
      <c r="F424" s="123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</row>
    <row r="425" spans="1:82">
      <c r="A425" s="1"/>
      <c r="B425" s="1"/>
      <c r="C425" s="1"/>
      <c r="D425" s="1"/>
      <c r="E425" s="123"/>
      <c r="F425" s="123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</row>
    <row r="426" spans="1:82">
      <c r="A426" s="1"/>
      <c r="B426" s="1"/>
      <c r="C426" s="1"/>
      <c r="D426" s="1"/>
      <c r="E426" s="123"/>
      <c r="F426" s="123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</row>
    <row r="427" spans="1:82">
      <c r="A427" s="1"/>
      <c r="B427" s="1"/>
      <c r="C427" s="1"/>
      <c r="D427" s="1"/>
      <c r="E427" s="123"/>
      <c r="F427" s="123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</row>
    <row r="428" spans="1:82">
      <c r="A428" s="1"/>
      <c r="B428" s="1"/>
      <c r="C428" s="1"/>
      <c r="D428" s="1"/>
      <c r="E428" s="123"/>
      <c r="F428" s="123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</row>
    <row r="429" spans="1:82">
      <c r="A429" s="1"/>
      <c r="B429" s="1"/>
      <c r="C429" s="1"/>
      <c r="D429" s="1"/>
      <c r="E429" s="123"/>
      <c r="F429" s="123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</row>
    <row r="430" spans="1:82">
      <c r="A430" s="1"/>
      <c r="B430" s="1"/>
      <c r="C430" s="1"/>
      <c r="D430" s="1"/>
      <c r="E430" s="123"/>
      <c r="F430" s="123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</row>
    <row r="431" spans="1:82">
      <c r="A431" s="1"/>
      <c r="B431" s="1"/>
      <c r="C431" s="1"/>
      <c r="D431" s="1"/>
      <c r="E431" s="123"/>
      <c r="F431" s="123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</row>
    <row r="432" spans="1:82">
      <c r="A432" s="1"/>
      <c r="B432" s="1"/>
      <c r="C432" s="1"/>
      <c r="D432" s="1"/>
      <c r="E432" s="123"/>
      <c r="F432" s="123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</row>
    <row r="433" spans="1:82">
      <c r="A433" s="1"/>
      <c r="B433" s="1"/>
      <c r="C433" s="1"/>
      <c r="D433" s="1"/>
      <c r="E433" s="123"/>
      <c r="F433" s="123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</row>
    <row r="434" spans="1:82">
      <c r="A434" s="1"/>
      <c r="B434" s="1"/>
      <c r="C434" s="1"/>
      <c r="D434" s="1"/>
      <c r="E434" s="123"/>
      <c r="F434" s="123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</row>
    <row r="435" spans="1:82">
      <c r="A435" s="1"/>
      <c r="B435" s="1"/>
      <c r="C435" s="1"/>
      <c r="D435" s="1"/>
      <c r="E435" s="123"/>
      <c r="F435" s="123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</row>
    <row r="436" spans="1:82">
      <c r="A436" s="1"/>
      <c r="B436" s="1"/>
      <c r="C436" s="1"/>
      <c r="D436" s="1"/>
      <c r="E436" s="123"/>
      <c r="F436" s="123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</row>
    <row r="437" spans="1:82">
      <c r="A437" s="1"/>
      <c r="B437" s="1"/>
      <c r="C437" s="1"/>
      <c r="D437" s="1"/>
      <c r="E437" s="123"/>
      <c r="F437" s="123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</row>
    <row r="438" spans="1:82">
      <c r="A438" s="1"/>
      <c r="B438" s="1"/>
      <c r="C438" s="1"/>
      <c r="D438" s="1"/>
      <c r="E438" s="123"/>
      <c r="F438" s="123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</row>
    <row r="439" spans="1:82">
      <c r="A439" s="1"/>
      <c r="B439" s="1"/>
      <c r="C439" s="1"/>
      <c r="D439" s="1"/>
      <c r="E439" s="123"/>
      <c r="F439" s="123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</row>
    <row r="440" spans="1:82">
      <c r="A440" s="1"/>
      <c r="B440" s="1"/>
      <c r="C440" s="1"/>
      <c r="D440" s="1"/>
      <c r="E440" s="123"/>
      <c r="F440" s="123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</row>
    <row r="441" spans="1:82">
      <c r="A441" s="1"/>
      <c r="B441" s="1"/>
      <c r="C441" s="1"/>
      <c r="D441" s="1"/>
      <c r="E441" s="123"/>
      <c r="F441" s="123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</row>
    <row r="442" spans="1:82">
      <c r="A442" s="1"/>
      <c r="B442" s="1"/>
      <c r="C442" s="1"/>
      <c r="D442" s="1"/>
      <c r="E442" s="123"/>
      <c r="F442" s="123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</row>
    <row r="443" spans="1:82">
      <c r="A443" s="1"/>
      <c r="B443" s="1"/>
      <c r="C443" s="1"/>
      <c r="D443" s="1"/>
      <c r="E443" s="123"/>
      <c r="F443" s="123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</row>
    <row r="444" spans="1:82">
      <c r="A444" s="1"/>
      <c r="B444" s="1"/>
      <c r="C444" s="1"/>
      <c r="D444" s="1"/>
      <c r="E444" s="123"/>
      <c r="F444" s="123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</row>
    <row r="445" spans="1:82">
      <c r="A445" s="1"/>
      <c r="B445" s="1"/>
      <c r="C445" s="1"/>
      <c r="D445" s="1"/>
      <c r="E445" s="123"/>
      <c r="F445" s="123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</row>
    <row r="446" spans="1:82">
      <c r="A446" s="1"/>
      <c r="B446" s="1"/>
      <c r="C446" s="1"/>
      <c r="D446" s="1"/>
      <c r="E446" s="123"/>
      <c r="F446" s="123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</row>
    <row r="447" spans="1:82">
      <c r="A447" s="1"/>
      <c r="B447" s="1"/>
      <c r="C447" s="1"/>
      <c r="D447" s="1"/>
      <c r="E447" s="123"/>
      <c r="F447" s="123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</row>
    <row r="448" spans="1:82">
      <c r="A448" s="1"/>
      <c r="B448" s="1"/>
      <c r="C448" s="1"/>
      <c r="D448" s="1"/>
      <c r="E448" s="123"/>
      <c r="F448" s="123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</row>
    <row r="449" spans="1:82">
      <c r="A449" s="1"/>
      <c r="B449" s="1"/>
      <c r="C449" s="1"/>
      <c r="D449" s="1"/>
      <c r="E449" s="123"/>
      <c r="F449" s="123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</row>
    <row r="450" spans="1:82">
      <c r="A450" s="1"/>
      <c r="B450" s="1"/>
      <c r="C450" s="1"/>
      <c r="D450" s="1"/>
      <c r="E450" s="123"/>
      <c r="F450" s="123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</row>
    <row r="451" spans="1:82">
      <c r="A451" s="1"/>
      <c r="B451" s="1"/>
      <c r="C451" s="1"/>
      <c r="D451" s="1"/>
      <c r="E451" s="123"/>
      <c r="F451" s="123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</row>
    <row r="452" spans="1:82">
      <c r="A452" s="1"/>
      <c r="B452" s="1"/>
      <c r="C452" s="1"/>
      <c r="D452" s="1"/>
      <c r="E452" s="123"/>
      <c r="F452" s="123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</row>
    <row r="453" spans="1:82">
      <c r="A453" s="1"/>
      <c r="B453" s="1"/>
      <c r="C453" s="1"/>
      <c r="D453" s="1"/>
      <c r="E453" s="123"/>
      <c r="F453" s="123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</row>
    <row r="454" spans="1:82">
      <c r="A454" s="1"/>
      <c r="B454" s="1"/>
      <c r="C454" s="1"/>
      <c r="D454" s="1"/>
      <c r="E454" s="123"/>
      <c r="F454" s="123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</row>
    <row r="455" spans="1:82">
      <c r="A455" s="1"/>
      <c r="B455" s="1"/>
      <c r="C455" s="1"/>
      <c r="D455" s="1"/>
      <c r="E455" s="123"/>
      <c r="F455" s="123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</row>
    <row r="456" spans="1:82">
      <c r="A456" s="1"/>
      <c r="B456" s="1"/>
      <c r="C456" s="1"/>
      <c r="D456" s="1"/>
      <c r="E456" s="123"/>
      <c r="F456" s="123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</row>
    <row r="457" spans="1:82">
      <c r="A457" s="1"/>
      <c r="B457" s="1"/>
      <c r="C457" s="1"/>
      <c r="D457" s="1"/>
      <c r="E457" s="123"/>
      <c r="F457" s="123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</row>
    <row r="458" spans="1:82">
      <c r="A458" s="1"/>
      <c r="B458" s="1"/>
      <c r="C458" s="1"/>
      <c r="D458" s="1"/>
      <c r="E458" s="123"/>
      <c r="F458" s="123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</row>
    <row r="459" spans="1:82">
      <c r="A459" s="1"/>
      <c r="B459" s="1"/>
      <c r="C459" s="1"/>
      <c r="D459" s="1"/>
      <c r="E459" s="123"/>
      <c r="F459" s="123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</row>
    <row r="460" spans="1:82">
      <c r="A460" s="1"/>
      <c r="B460" s="1"/>
      <c r="C460" s="1"/>
      <c r="D460" s="1"/>
      <c r="E460" s="123"/>
      <c r="F460" s="123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</row>
    <row r="461" spans="1:82">
      <c r="A461" s="1"/>
      <c r="B461" s="1"/>
      <c r="C461" s="1"/>
      <c r="D461" s="1"/>
      <c r="E461" s="123"/>
      <c r="F461" s="123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</row>
    <row r="462" spans="1:82">
      <c r="A462" s="1"/>
      <c r="B462" s="1"/>
      <c r="C462" s="1"/>
      <c r="D462" s="1"/>
      <c r="E462" s="123"/>
      <c r="F462" s="123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</row>
    <row r="463" spans="1:82">
      <c r="A463" s="1"/>
      <c r="B463" s="1"/>
      <c r="C463" s="1"/>
      <c r="D463" s="1"/>
      <c r="E463" s="123"/>
      <c r="F463" s="123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</row>
    <row r="464" spans="1:82">
      <c r="A464" s="1"/>
      <c r="B464" s="1"/>
      <c r="C464" s="1"/>
      <c r="D464" s="1"/>
      <c r="E464" s="123"/>
      <c r="F464" s="123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</row>
    <row r="465" spans="1:82">
      <c r="A465" s="1"/>
      <c r="B465" s="1"/>
      <c r="C465" s="1"/>
      <c r="D465" s="1"/>
      <c r="E465" s="123"/>
      <c r="F465" s="123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</row>
    <row r="466" spans="1:82">
      <c r="A466" s="1"/>
      <c r="B466" s="1"/>
      <c r="C466" s="1"/>
      <c r="D466" s="1"/>
      <c r="E466" s="123"/>
      <c r="F466" s="123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</row>
    <row r="467" spans="1:82">
      <c r="A467" s="1"/>
      <c r="B467" s="1"/>
      <c r="C467" s="1"/>
      <c r="D467" s="1"/>
      <c r="E467" s="123"/>
      <c r="F467" s="123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</row>
    <row r="468" spans="1:82">
      <c r="A468" s="1"/>
      <c r="B468" s="1"/>
      <c r="C468" s="1"/>
      <c r="D468" s="1"/>
      <c r="E468" s="123"/>
      <c r="F468" s="123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</row>
    <row r="469" spans="1:82">
      <c r="A469" s="1"/>
      <c r="B469" s="1"/>
      <c r="C469" s="1"/>
      <c r="D469" s="1"/>
      <c r="E469" s="123"/>
      <c r="F469" s="123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</row>
    <row r="470" spans="1:82">
      <c r="A470" s="1"/>
      <c r="B470" s="1"/>
      <c r="C470" s="1"/>
      <c r="D470" s="1"/>
      <c r="E470" s="123"/>
      <c r="F470" s="123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</row>
    <row r="471" spans="1:82">
      <c r="A471" s="1"/>
      <c r="B471" s="1"/>
      <c r="C471" s="1"/>
      <c r="D471" s="1"/>
      <c r="E471" s="123"/>
      <c r="F471" s="123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</row>
    <row r="472" spans="1:82">
      <c r="A472" s="1"/>
      <c r="B472" s="1"/>
      <c r="C472" s="1"/>
      <c r="D472" s="1"/>
      <c r="E472" s="123"/>
      <c r="F472" s="123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</row>
    <row r="473" spans="1:82">
      <c r="A473" s="1"/>
      <c r="B473" s="1"/>
      <c r="C473" s="1"/>
      <c r="D473" s="1"/>
      <c r="E473" s="123"/>
      <c r="F473" s="123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</row>
    <row r="474" spans="1:82">
      <c r="A474" s="1"/>
      <c r="B474" s="1"/>
      <c r="C474" s="1"/>
      <c r="D474" s="1"/>
      <c r="E474" s="123"/>
      <c r="F474" s="123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</row>
    <row r="475" spans="1:82">
      <c r="A475" s="1"/>
      <c r="B475" s="1"/>
      <c r="C475" s="1"/>
      <c r="D475" s="1"/>
      <c r="E475" s="123"/>
      <c r="F475" s="123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</row>
    <row r="476" spans="1:82">
      <c r="A476" s="1"/>
      <c r="B476" s="1"/>
      <c r="C476" s="1"/>
      <c r="D476" s="1"/>
      <c r="E476" s="123"/>
      <c r="F476" s="123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</row>
    <row r="477" spans="1:82">
      <c r="A477" s="1"/>
      <c r="B477" s="1"/>
      <c r="C477" s="1"/>
      <c r="D477" s="1"/>
      <c r="E477" s="123"/>
      <c r="F477" s="123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</row>
    <row r="478" spans="1:82">
      <c r="A478" s="1"/>
      <c r="B478" s="1"/>
      <c r="C478" s="1"/>
      <c r="D478" s="1"/>
      <c r="E478" s="123"/>
      <c r="F478" s="123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</row>
    <row r="479" spans="1:82">
      <c r="A479" s="1"/>
      <c r="B479" s="1"/>
      <c r="C479" s="1"/>
      <c r="D479" s="1"/>
      <c r="E479" s="123"/>
      <c r="F479" s="123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</row>
    <row r="480" spans="1:82">
      <c r="A480" s="1"/>
      <c r="B480" s="1"/>
      <c r="C480" s="1"/>
      <c r="D480" s="1"/>
      <c r="E480" s="123"/>
      <c r="F480" s="123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</row>
    <row r="481" spans="1:82">
      <c r="A481" s="1"/>
      <c r="B481" s="1"/>
      <c r="C481" s="1"/>
      <c r="D481" s="1"/>
      <c r="E481" s="123"/>
      <c r="F481" s="123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</row>
    <row r="482" spans="1:82">
      <c r="A482" s="1"/>
      <c r="B482" s="1"/>
      <c r="C482" s="1"/>
      <c r="D482" s="1"/>
      <c r="E482" s="123"/>
      <c r="F482" s="123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</row>
    <row r="483" spans="1:82">
      <c r="A483" s="1"/>
      <c r="B483" s="1"/>
      <c r="C483" s="1"/>
      <c r="D483" s="1"/>
      <c r="E483" s="123"/>
      <c r="F483" s="123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</row>
    <row r="484" spans="1:82">
      <c r="A484" s="1"/>
      <c r="B484" s="1"/>
      <c r="C484" s="1"/>
      <c r="D484" s="1"/>
      <c r="E484" s="123"/>
      <c r="F484" s="123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</row>
    <row r="485" spans="1:82">
      <c r="A485" s="1"/>
      <c r="B485" s="1"/>
      <c r="C485" s="1"/>
      <c r="D485" s="1"/>
      <c r="E485" s="123"/>
      <c r="F485" s="123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</row>
    <row r="486" spans="1:82">
      <c r="A486" s="1"/>
      <c r="B486" s="1"/>
      <c r="C486" s="1"/>
      <c r="D486" s="1"/>
      <c r="E486" s="123"/>
      <c r="F486" s="123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</row>
    <row r="487" spans="1:82">
      <c r="A487" s="1"/>
      <c r="B487" s="1"/>
      <c r="C487" s="1"/>
      <c r="D487" s="1"/>
      <c r="E487" s="123"/>
      <c r="F487" s="123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</row>
    <row r="488" spans="1:82">
      <c r="A488" s="1"/>
      <c r="B488" s="1"/>
      <c r="C488" s="1"/>
      <c r="D488" s="1"/>
      <c r="E488" s="123"/>
      <c r="F488" s="123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</row>
    <row r="489" spans="1:82">
      <c r="A489" s="1"/>
      <c r="B489" s="1"/>
      <c r="C489" s="1"/>
      <c r="D489" s="1"/>
      <c r="E489" s="123"/>
      <c r="F489" s="123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</row>
    <row r="490" spans="1:82">
      <c r="A490" s="1"/>
      <c r="B490" s="1"/>
      <c r="C490" s="1"/>
      <c r="D490" s="1"/>
      <c r="E490" s="123"/>
      <c r="F490" s="123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</row>
    <row r="491" spans="1:82">
      <c r="A491" s="1"/>
      <c r="B491" s="1"/>
      <c r="C491" s="1"/>
      <c r="D491" s="1"/>
      <c r="E491" s="123"/>
      <c r="F491" s="123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</row>
    <row r="492" spans="1:82">
      <c r="A492" s="1"/>
      <c r="B492" s="1"/>
      <c r="C492" s="1"/>
      <c r="D492" s="1"/>
      <c r="E492" s="123"/>
      <c r="F492" s="123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</row>
    <row r="493" spans="1:82">
      <c r="A493" s="1"/>
      <c r="B493" s="1"/>
      <c r="C493" s="1"/>
      <c r="D493" s="1"/>
      <c r="E493" s="123"/>
      <c r="F493" s="123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</row>
    <row r="494" spans="1:82">
      <c r="A494" s="1"/>
      <c r="B494" s="1"/>
      <c r="C494" s="1"/>
      <c r="D494" s="1"/>
      <c r="E494" s="123"/>
      <c r="F494" s="123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</row>
    <row r="495" spans="1:82">
      <c r="A495" s="1"/>
      <c r="B495" s="1"/>
      <c r="C495" s="1"/>
      <c r="D495" s="1"/>
      <c r="E495" s="123"/>
      <c r="F495" s="123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</row>
    <row r="496" spans="1:82">
      <c r="A496" s="1"/>
      <c r="B496" s="1"/>
      <c r="C496" s="1"/>
      <c r="D496" s="1"/>
      <c r="E496" s="123"/>
      <c r="F496" s="123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</row>
    <row r="497" spans="1:82">
      <c r="A497" s="1"/>
      <c r="B497" s="1"/>
      <c r="C497" s="1"/>
      <c r="D497" s="1"/>
      <c r="E497" s="123"/>
      <c r="F497" s="123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</row>
    <row r="498" spans="1:82">
      <c r="A498" s="1"/>
      <c r="B498" s="1"/>
      <c r="C498" s="1"/>
      <c r="D498" s="1"/>
      <c r="E498" s="123"/>
      <c r="F498" s="123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</row>
    <row r="499" spans="1:82">
      <c r="A499" s="1"/>
      <c r="B499" s="1"/>
      <c r="C499" s="1"/>
      <c r="D499" s="1"/>
      <c r="E499" s="123"/>
      <c r="F499" s="123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</row>
    <row r="500" spans="1:82">
      <c r="A500" s="1"/>
      <c r="B500" s="1"/>
      <c r="C500" s="1"/>
      <c r="D500" s="1"/>
      <c r="E500" s="123"/>
      <c r="F500" s="123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</row>
    <row r="501" spans="1:82">
      <c r="A501" s="1"/>
      <c r="B501" s="1"/>
      <c r="C501" s="1"/>
      <c r="D501" s="1"/>
      <c r="E501" s="123"/>
      <c r="F501" s="123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</row>
    <row r="502" spans="1:82">
      <c r="A502" s="1"/>
      <c r="B502" s="1"/>
      <c r="C502" s="1"/>
      <c r="D502" s="1"/>
      <c r="E502" s="123"/>
      <c r="F502" s="123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</row>
    <row r="503" spans="1:82">
      <c r="A503" s="1"/>
      <c r="B503" s="1"/>
      <c r="C503" s="1"/>
      <c r="D503" s="1"/>
      <c r="E503" s="123"/>
      <c r="F503" s="123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</row>
    <row r="504" spans="1:82">
      <c r="A504" s="1"/>
      <c r="B504" s="1"/>
      <c r="C504" s="1"/>
      <c r="D504" s="1"/>
      <c r="E504" s="123"/>
      <c r="F504" s="123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</row>
    <row r="505" spans="1:82">
      <c r="A505" s="1"/>
      <c r="B505" s="1"/>
      <c r="C505" s="1"/>
      <c r="D505" s="1"/>
      <c r="E505" s="123"/>
      <c r="F505" s="123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</row>
    <row r="506" spans="1:82">
      <c r="A506" s="1"/>
      <c r="B506" s="1"/>
      <c r="C506" s="1"/>
      <c r="D506" s="1"/>
      <c r="E506" s="123"/>
      <c r="F506" s="123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</row>
    <row r="507" spans="1:82">
      <c r="A507" s="1"/>
      <c r="B507" s="1"/>
      <c r="C507" s="1"/>
      <c r="D507" s="1"/>
      <c r="E507" s="123"/>
      <c r="F507" s="123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</row>
    <row r="508" spans="1:82">
      <c r="A508" s="1"/>
      <c r="B508" s="1"/>
      <c r="C508" s="1"/>
      <c r="D508" s="1"/>
      <c r="E508" s="123"/>
      <c r="F508" s="123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</row>
    <row r="509" spans="1:82">
      <c r="A509" s="1"/>
      <c r="B509" s="1"/>
      <c r="C509" s="1"/>
      <c r="D509" s="1"/>
      <c r="E509" s="123"/>
      <c r="F509" s="123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</row>
    <row r="510" spans="1:82">
      <c r="A510" s="1"/>
      <c r="B510" s="1"/>
      <c r="C510" s="1"/>
      <c r="D510" s="1"/>
      <c r="E510" s="123"/>
      <c r="F510" s="123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</row>
    <row r="511" spans="1:82">
      <c r="A511" s="1"/>
      <c r="B511" s="1"/>
      <c r="C511" s="1"/>
      <c r="D511" s="1"/>
      <c r="E511" s="123"/>
      <c r="F511" s="123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</row>
    <row r="512" spans="1:82">
      <c r="A512" s="1"/>
      <c r="B512" s="1"/>
      <c r="C512" s="1"/>
      <c r="D512" s="1"/>
      <c r="E512" s="123"/>
      <c r="F512" s="123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</row>
    <row r="513" spans="1:82">
      <c r="A513" s="1"/>
      <c r="B513" s="1"/>
      <c r="C513" s="1"/>
      <c r="D513" s="1"/>
      <c r="E513" s="123"/>
      <c r="F513" s="123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</row>
    <row r="514" spans="1:82">
      <c r="A514" s="1"/>
      <c r="B514" s="1"/>
      <c r="C514" s="1"/>
      <c r="D514" s="1"/>
      <c r="E514" s="123"/>
      <c r="F514" s="123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</row>
    <row r="515" spans="1:82">
      <c r="A515" s="1"/>
      <c r="B515" s="1"/>
      <c r="C515" s="1"/>
      <c r="D515" s="1"/>
      <c r="E515" s="123"/>
      <c r="F515" s="123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</row>
    <row r="516" spans="1:82">
      <c r="A516" s="1"/>
      <c r="B516" s="1"/>
      <c r="C516" s="1"/>
      <c r="D516" s="1"/>
      <c r="E516" s="123"/>
      <c r="F516" s="123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</row>
    <row r="517" spans="1:82">
      <c r="A517" s="1"/>
      <c r="B517" s="1"/>
      <c r="C517" s="1"/>
      <c r="D517" s="1"/>
      <c r="E517" s="123"/>
      <c r="F517" s="123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</row>
    <row r="518" spans="1:82">
      <c r="A518" s="1"/>
      <c r="B518" s="1"/>
      <c r="C518" s="1"/>
      <c r="D518" s="1"/>
      <c r="E518" s="123"/>
      <c r="F518" s="123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</row>
    <row r="519" spans="1:82">
      <c r="A519" s="1"/>
      <c r="B519" s="1"/>
      <c r="C519" s="1"/>
      <c r="D519" s="1"/>
      <c r="E519" s="123"/>
      <c r="F519" s="123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</row>
    <row r="520" spans="1:82">
      <c r="A520" s="1"/>
      <c r="B520" s="1"/>
      <c r="C520" s="1"/>
      <c r="D520" s="1"/>
      <c r="E520" s="123"/>
      <c r="F520" s="123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</row>
    <row r="521" spans="1:82">
      <c r="A521" s="1"/>
      <c r="B521" s="1"/>
      <c r="C521" s="1"/>
      <c r="D521" s="1"/>
      <c r="E521" s="123"/>
      <c r="F521" s="123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</row>
    <row r="522" spans="1:82">
      <c r="A522" s="1"/>
      <c r="B522" s="1"/>
      <c r="C522" s="1"/>
      <c r="D522" s="1"/>
      <c r="E522" s="123"/>
      <c r="F522" s="123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</row>
    <row r="523" spans="1:82">
      <c r="A523" s="1"/>
      <c r="B523" s="1"/>
      <c r="C523" s="1"/>
      <c r="D523" s="1"/>
      <c r="E523" s="123"/>
      <c r="F523" s="123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</row>
    <row r="524" spans="1:82">
      <c r="A524" s="1"/>
      <c r="B524" s="1"/>
      <c r="C524" s="1"/>
      <c r="D524" s="1"/>
      <c r="E524" s="123"/>
      <c r="F524" s="123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</row>
    <row r="525" spans="1:82">
      <c r="A525" s="1"/>
      <c r="B525" s="1"/>
      <c r="C525" s="1"/>
      <c r="D525" s="1"/>
      <c r="E525" s="123"/>
      <c r="F525" s="123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</row>
    <row r="526" spans="1:82">
      <c r="A526" s="1"/>
      <c r="B526" s="1"/>
      <c r="C526" s="1"/>
      <c r="D526" s="1"/>
      <c r="E526" s="123"/>
      <c r="F526" s="123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</row>
    <row r="527" spans="1:82">
      <c r="A527" s="1"/>
      <c r="B527" s="1"/>
      <c r="C527" s="1"/>
      <c r="D527" s="1"/>
      <c r="E527" s="123"/>
      <c r="F527" s="123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</row>
    <row r="528" spans="1:82">
      <c r="A528" s="1"/>
      <c r="B528" s="1"/>
      <c r="C528" s="1"/>
      <c r="D528" s="1"/>
      <c r="E528" s="123"/>
      <c r="F528" s="123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</row>
    <row r="529" spans="1:82">
      <c r="A529" s="1"/>
      <c r="B529" s="1"/>
      <c r="C529" s="1"/>
      <c r="D529" s="1"/>
      <c r="E529" s="123"/>
      <c r="F529" s="123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</row>
    <row r="530" spans="1:82">
      <c r="A530" s="1"/>
      <c r="B530" s="1"/>
      <c r="C530" s="1"/>
      <c r="D530" s="1"/>
      <c r="E530" s="123"/>
      <c r="F530" s="123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</row>
    <row r="531" spans="1:82">
      <c r="A531" s="1"/>
      <c r="B531" s="1"/>
      <c r="C531" s="1"/>
      <c r="D531" s="1"/>
      <c r="E531" s="123"/>
      <c r="F531" s="123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</row>
    <row r="532" spans="1:82">
      <c r="A532" s="1"/>
      <c r="B532" s="1"/>
      <c r="C532" s="1"/>
      <c r="D532" s="1"/>
      <c r="E532" s="123"/>
      <c r="F532" s="123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</row>
    <row r="533" spans="1:82">
      <c r="A533" s="1"/>
      <c r="B533" s="1"/>
      <c r="C533" s="1"/>
      <c r="D533" s="1"/>
      <c r="E533" s="123"/>
      <c r="F533" s="123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</row>
    <row r="534" spans="1:82">
      <c r="A534" s="1"/>
      <c r="B534" s="1"/>
      <c r="C534" s="1"/>
      <c r="D534" s="1"/>
      <c r="E534" s="123"/>
      <c r="F534" s="123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</row>
    <row r="535" spans="1:82">
      <c r="A535" s="1"/>
      <c r="B535" s="1"/>
      <c r="C535" s="1"/>
      <c r="D535" s="1"/>
      <c r="E535" s="123"/>
      <c r="F535" s="123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</row>
    <row r="536" spans="1:82">
      <c r="A536" s="1"/>
      <c r="B536" s="1"/>
      <c r="C536" s="1"/>
      <c r="D536" s="1"/>
      <c r="E536" s="123"/>
      <c r="F536" s="123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</row>
    <row r="537" spans="1:82">
      <c r="A537" s="1"/>
      <c r="B537" s="1"/>
      <c r="C537" s="1"/>
      <c r="D537" s="1"/>
      <c r="E537" s="123"/>
      <c r="F537" s="123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</row>
    <row r="538" spans="1:82">
      <c r="A538" s="1"/>
      <c r="B538" s="1"/>
      <c r="C538" s="1"/>
      <c r="D538" s="1"/>
      <c r="E538" s="123"/>
      <c r="F538" s="123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</row>
    <row r="539" spans="1:82">
      <c r="A539" s="1"/>
      <c r="B539" s="1"/>
      <c r="C539" s="1"/>
      <c r="D539" s="1"/>
      <c r="E539" s="123"/>
      <c r="F539" s="123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</row>
    <row r="540" spans="1:82">
      <c r="A540" s="1"/>
      <c r="B540" s="1"/>
      <c r="C540" s="1"/>
      <c r="D540" s="1"/>
      <c r="E540" s="123"/>
      <c r="F540" s="123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</row>
    <row r="541" spans="1:82">
      <c r="A541" s="1"/>
      <c r="B541" s="1"/>
      <c r="C541" s="1"/>
      <c r="D541" s="1"/>
      <c r="E541" s="123"/>
      <c r="F541" s="123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</row>
    <row r="542" spans="1:82">
      <c r="A542" s="1"/>
      <c r="B542" s="1"/>
      <c r="C542" s="1"/>
      <c r="D542" s="1"/>
      <c r="E542" s="123"/>
      <c r="F542" s="123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</row>
    <row r="543" spans="1:82">
      <c r="A543" s="1"/>
      <c r="B543" s="1"/>
      <c r="C543" s="1"/>
      <c r="D543" s="1"/>
      <c r="E543" s="123"/>
      <c r="F543" s="123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</row>
    <row r="544" spans="1:82">
      <c r="A544" s="1"/>
      <c r="B544" s="1"/>
      <c r="C544" s="1"/>
      <c r="D544" s="1"/>
      <c r="E544" s="123"/>
      <c r="F544" s="123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</row>
    <row r="545" spans="1:82">
      <c r="A545" s="1"/>
      <c r="B545" s="1"/>
      <c r="C545" s="1"/>
      <c r="D545" s="1"/>
      <c r="E545" s="123"/>
      <c r="F545" s="123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</row>
    <row r="546" spans="1:82">
      <c r="A546" s="1"/>
      <c r="B546" s="1"/>
      <c r="C546" s="1"/>
      <c r="D546" s="1"/>
      <c r="E546" s="123"/>
      <c r="F546" s="123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</row>
    <row r="547" spans="1:82">
      <c r="A547" s="1"/>
      <c r="B547" s="1"/>
      <c r="C547" s="1"/>
      <c r="D547" s="1"/>
      <c r="E547" s="123"/>
      <c r="F547" s="123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</row>
    <row r="548" spans="1:82">
      <c r="A548" s="1"/>
      <c r="B548" s="1"/>
      <c r="C548" s="1"/>
      <c r="D548" s="1"/>
      <c r="E548" s="123"/>
      <c r="F548" s="123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</row>
    <row r="549" spans="1:82">
      <c r="A549" s="1"/>
      <c r="B549" s="1"/>
      <c r="C549" s="1"/>
      <c r="D549" s="1"/>
      <c r="E549" s="123"/>
      <c r="F549" s="123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</row>
    <row r="550" spans="1:82">
      <c r="A550" s="1"/>
      <c r="B550" s="1"/>
      <c r="C550" s="1"/>
      <c r="D550" s="1"/>
      <c r="E550" s="123"/>
      <c r="F550" s="123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</row>
    <row r="551" spans="1:82">
      <c r="A551" s="1"/>
      <c r="B551" s="1"/>
      <c r="C551" s="1"/>
      <c r="D551" s="1"/>
      <c r="E551" s="123"/>
      <c r="F551" s="123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</row>
    <row r="552" spans="1:82">
      <c r="A552" s="1"/>
      <c r="B552" s="1"/>
      <c r="C552" s="1"/>
      <c r="D552" s="1"/>
      <c r="E552" s="123"/>
      <c r="F552" s="123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</row>
    <row r="553" spans="1:82">
      <c r="A553" s="1"/>
      <c r="B553" s="1"/>
      <c r="C553" s="1"/>
      <c r="D553" s="1"/>
      <c r="E553" s="123"/>
      <c r="F553" s="123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</row>
    <row r="554" spans="1:82">
      <c r="A554" s="1"/>
      <c r="B554" s="1"/>
      <c r="C554" s="1"/>
      <c r="D554" s="1"/>
      <c r="E554" s="123"/>
      <c r="F554" s="123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</row>
    <row r="555" spans="1:82">
      <c r="A555" s="1"/>
      <c r="B555" s="1"/>
      <c r="C555" s="1"/>
      <c r="D555" s="1"/>
      <c r="E555" s="123"/>
      <c r="F555" s="123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</row>
    <row r="556" spans="1:82">
      <c r="A556" s="1"/>
      <c r="B556" s="1"/>
      <c r="C556" s="1"/>
      <c r="D556" s="1"/>
      <c r="E556" s="123"/>
      <c r="F556" s="123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</row>
    <row r="557" spans="1:82">
      <c r="A557" s="1"/>
      <c r="B557" s="1"/>
      <c r="C557" s="1"/>
      <c r="D557" s="1"/>
      <c r="E557" s="123"/>
      <c r="F557" s="123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</row>
    <row r="558" spans="1:82">
      <c r="A558" s="1"/>
      <c r="B558" s="1"/>
      <c r="C558" s="1"/>
      <c r="D558" s="1"/>
      <c r="E558" s="123"/>
      <c r="F558" s="123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</row>
    <row r="559" spans="1:82">
      <c r="A559" s="1"/>
      <c r="B559" s="1"/>
      <c r="C559" s="1"/>
      <c r="D559" s="1"/>
      <c r="E559" s="123"/>
      <c r="F559" s="123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</row>
    <row r="560" spans="1:82">
      <c r="A560" s="1"/>
      <c r="B560" s="1"/>
      <c r="C560" s="1"/>
      <c r="D560" s="1"/>
      <c r="E560" s="123"/>
      <c r="F560" s="123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</row>
    <row r="561" spans="1:82">
      <c r="A561" s="1"/>
      <c r="B561" s="1"/>
      <c r="C561" s="1"/>
      <c r="D561" s="1"/>
      <c r="E561" s="123"/>
      <c r="F561" s="123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</row>
    <row r="562" spans="1:82">
      <c r="A562" s="1"/>
      <c r="B562" s="1"/>
      <c r="C562" s="1"/>
      <c r="D562" s="1"/>
      <c r="E562" s="123"/>
      <c r="F562" s="123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</row>
    <row r="563" spans="1:82">
      <c r="A563" s="1"/>
      <c r="B563" s="1"/>
      <c r="C563" s="1"/>
      <c r="D563" s="1"/>
      <c r="E563" s="123"/>
      <c r="F563" s="123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</row>
    <row r="564" spans="1:82">
      <c r="A564" s="1"/>
      <c r="B564" s="1"/>
      <c r="C564" s="1"/>
      <c r="D564" s="1"/>
      <c r="E564" s="123"/>
      <c r="F564" s="123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</row>
    <row r="565" spans="1:82">
      <c r="A565" s="1"/>
      <c r="B565" s="1"/>
      <c r="C565" s="1"/>
      <c r="D565" s="1"/>
      <c r="E565" s="123"/>
      <c r="F565" s="123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</row>
    <row r="566" spans="1:82">
      <c r="A566" s="1"/>
      <c r="B566" s="1"/>
      <c r="C566" s="1"/>
      <c r="D566" s="1"/>
      <c r="E566" s="123"/>
      <c r="F566" s="123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</row>
    <row r="567" spans="1:82">
      <c r="A567" s="1"/>
      <c r="B567" s="1"/>
      <c r="C567" s="1"/>
      <c r="D567" s="1"/>
      <c r="E567" s="123"/>
      <c r="F567" s="123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</row>
    <row r="568" spans="1:82">
      <c r="A568" s="1"/>
      <c r="B568" s="1"/>
      <c r="C568" s="1"/>
      <c r="D568" s="1"/>
      <c r="E568" s="123"/>
      <c r="F568" s="123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</row>
    <row r="569" spans="1:82">
      <c r="A569" s="1"/>
      <c r="B569" s="1"/>
      <c r="C569" s="1"/>
      <c r="D569" s="1"/>
      <c r="E569" s="123"/>
      <c r="F569" s="123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</row>
    <row r="570" spans="1:82">
      <c r="A570" s="1"/>
      <c r="B570" s="1"/>
      <c r="C570" s="1"/>
      <c r="D570" s="1"/>
      <c r="E570" s="123"/>
      <c r="F570" s="123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</row>
    <row r="571" spans="1:82">
      <c r="A571" s="1"/>
      <c r="B571" s="1"/>
      <c r="C571" s="1"/>
      <c r="D571" s="1"/>
      <c r="E571" s="123"/>
      <c r="F571" s="123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</row>
    <row r="572" spans="1:82">
      <c r="A572" s="1"/>
      <c r="B572" s="1"/>
      <c r="C572" s="1"/>
      <c r="D572" s="1"/>
      <c r="E572" s="123"/>
      <c r="F572" s="123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</row>
    <row r="573" spans="1:82">
      <c r="A573" s="1"/>
      <c r="B573" s="1"/>
      <c r="C573" s="1"/>
      <c r="D573" s="1"/>
      <c r="E573" s="123"/>
      <c r="F573" s="123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</row>
    <row r="574" spans="1:82">
      <c r="A574" s="1"/>
      <c r="B574" s="1"/>
      <c r="C574" s="1"/>
      <c r="D574" s="1"/>
      <c r="E574" s="123"/>
      <c r="F574" s="123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</row>
    <row r="575" spans="1:82">
      <c r="A575" s="1"/>
      <c r="B575" s="1"/>
      <c r="C575" s="1"/>
      <c r="D575" s="1"/>
      <c r="E575" s="123"/>
      <c r="F575" s="123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</row>
    <row r="576" spans="1:82">
      <c r="A576" s="1"/>
      <c r="B576" s="1"/>
      <c r="C576" s="1"/>
      <c r="D576" s="1"/>
      <c r="E576" s="123"/>
      <c r="F576" s="123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</row>
    <row r="577" spans="1:82">
      <c r="A577" s="1"/>
      <c r="B577" s="1"/>
      <c r="C577" s="1"/>
      <c r="D577" s="1"/>
      <c r="E577" s="123"/>
      <c r="F577" s="123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</row>
    <row r="578" spans="1:82">
      <c r="A578" s="1"/>
      <c r="B578" s="1"/>
      <c r="C578" s="1"/>
      <c r="D578" s="1"/>
      <c r="E578" s="123"/>
      <c r="F578" s="123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</row>
    <row r="579" spans="1:82">
      <c r="A579" s="1"/>
      <c r="B579" s="1"/>
      <c r="C579" s="1"/>
      <c r="D579" s="1"/>
      <c r="E579" s="123"/>
      <c r="F579" s="123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</row>
    <row r="580" spans="1:82">
      <c r="A580" s="1"/>
      <c r="B580" s="1"/>
      <c r="C580" s="1"/>
      <c r="D580" s="1"/>
      <c r="E580" s="123"/>
      <c r="F580" s="123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</row>
    <row r="581" spans="1:82">
      <c r="A581" s="1"/>
      <c r="B581" s="1"/>
      <c r="C581" s="1"/>
      <c r="D581" s="1"/>
      <c r="E581" s="123"/>
      <c r="F581" s="123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</row>
    <row r="582" spans="1:82">
      <c r="A582" s="1"/>
      <c r="B582" s="1"/>
      <c r="C582" s="1"/>
      <c r="D582" s="1"/>
      <c r="E582" s="123"/>
      <c r="F582" s="123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</row>
    <row r="583" spans="1:82">
      <c r="A583" s="1"/>
      <c r="B583" s="1"/>
      <c r="C583" s="1"/>
      <c r="D583" s="1"/>
      <c r="E583" s="123"/>
      <c r="F583" s="123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</row>
    <row r="584" spans="1:82">
      <c r="A584" s="1"/>
      <c r="B584" s="1"/>
      <c r="C584" s="1"/>
      <c r="D584" s="1"/>
      <c r="E584" s="123"/>
      <c r="F584" s="123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</row>
    <row r="585" spans="1:82">
      <c r="A585" s="1"/>
      <c r="B585" s="1"/>
      <c r="C585" s="1"/>
      <c r="D585" s="1"/>
      <c r="E585" s="123"/>
      <c r="F585" s="123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</row>
    <row r="586" spans="1:82">
      <c r="A586" s="1"/>
      <c r="B586" s="1"/>
      <c r="C586" s="1"/>
      <c r="D586" s="1"/>
      <c r="E586" s="123"/>
      <c r="F586" s="123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</row>
    <row r="587" spans="1:82">
      <c r="A587" s="1"/>
      <c r="B587" s="1"/>
      <c r="C587" s="1"/>
      <c r="D587" s="1"/>
      <c r="E587" s="123"/>
      <c r="F587" s="123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</row>
    <row r="588" spans="1:82">
      <c r="A588" s="1"/>
      <c r="B588" s="1"/>
      <c r="C588" s="1"/>
      <c r="D588" s="1"/>
      <c r="E588" s="123"/>
      <c r="F588" s="123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</row>
    <row r="589" spans="1:82">
      <c r="A589" s="1"/>
      <c r="B589" s="1"/>
      <c r="C589" s="1"/>
      <c r="D589" s="1"/>
      <c r="E589" s="123"/>
      <c r="F589" s="123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</row>
    <row r="590" spans="1:82">
      <c r="A590" s="1"/>
      <c r="B590" s="1"/>
      <c r="C590" s="1"/>
      <c r="D590" s="1"/>
      <c r="E590" s="123"/>
      <c r="F590" s="123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</row>
    <row r="591" spans="1:82">
      <c r="A591" s="1"/>
      <c r="B591" s="1"/>
      <c r="C591" s="1"/>
      <c r="D591" s="1"/>
      <c r="E591" s="123"/>
      <c r="F591" s="123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</row>
    <row r="592" spans="1:82">
      <c r="A592" s="1"/>
      <c r="B592" s="1"/>
      <c r="C592" s="1"/>
      <c r="D592" s="1"/>
      <c r="E592" s="123"/>
      <c r="F592" s="123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</row>
    <row r="593" spans="1:82">
      <c r="A593" s="1"/>
      <c r="B593" s="1"/>
      <c r="C593" s="1"/>
      <c r="D593" s="1"/>
      <c r="E593" s="123"/>
      <c r="F593" s="123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</row>
    <row r="594" spans="1:82">
      <c r="A594" s="1"/>
      <c r="B594" s="1"/>
      <c r="C594" s="1"/>
      <c r="D594" s="1"/>
      <c r="E594" s="123"/>
      <c r="F594" s="123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</row>
    <row r="595" spans="1:82">
      <c r="A595" s="1"/>
      <c r="B595" s="1"/>
      <c r="C595" s="1"/>
      <c r="D595" s="1"/>
      <c r="E595" s="123"/>
      <c r="F595" s="123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</row>
    <row r="596" spans="1:82">
      <c r="A596" s="1"/>
      <c r="B596" s="1"/>
      <c r="C596" s="1"/>
      <c r="D596" s="1"/>
      <c r="E596" s="123"/>
      <c r="F596" s="123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</row>
    <row r="597" spans="1:82">
      <c r="A597" s="1"/>
      <c r="B597" s="1"/>
      <c r="C597" s="1"/>
      <c r="D597" s="1"/>
      <c r="E597" s="123"/>
      <c r="F597" s="123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</row>
    <row r="598" spans="1:82">
      <c r="A598" s="1"/>
      <c r="B598" s="1"/>
      <c r="C598" s="1"/>
      <c r="D598" s="1"/>
      <c r="E598" s="123"/>
      <c r="F598" s="123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</row>
    <row r="599" spans="1:82">
      <c r="A599" s="1"/>
      <c r="B599" s="1"/>
      <c r="C599" s="1"/>
      <c r="D599" s="1"/>
      <c r="E599" s="123"/>
      <c r="F599" s="123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</row>
    <row r="600" spans="1:82">
      <c r="A600" s="1"/>
      <c r="B600" s="1"/>
      <c r="C600" s="1"/>
      <c r="D600" s="1"/>
      <c r="E600" s="123"/>
      <c r="F600" s="123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</row>
    <row r="601" spans="1:82">
      <c r="A601" s="1"/>
      <c r="B601" s="1"/>
      <c r="C601" s="1"/>
      <c r="D601" s="1"/>
      <c r="E601" s="123"/>
      <c r="F601" s="123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</row>
    <row r="602" spans="1:82">
      <c r="A602" s="1"/>
      <c r="B602" s="1"/>
      <c r="C602" s="1"/>
      <c r="D602" s="1"/>
      <c r="E602" s="123"/>
      <c r="F602" s="123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</row>
    <row r="603" spans="1:82">
      <c r="A603" s="1"/>
      <c r="B603" s="1"/>
      <c r="C603" s="1"/>
      <c r="D603" s="1"/>
      <c r="E603" s="123"/>
      <c r="F603" s="123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</row>
    <row r="604" spans="1:82">
      <c r="A604" s="1"/>
      <c r="B604" s="1"/>
      <c r="C604" s="1"/>
      <c r="D604" s="1"/>
      <c r="E604" s="123"/>
      <c r="F604" s="123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</row>
    <row r="605" spans="1:82">
      <c r="A605" s="1"/>
      <c r="B605" s="1"/>
      <c r="C605" s="1"/>
      <c r="D605" s="1"/>
      <c r="E605" s="123"/>
      <c r="F605" s="123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</row>
    <row r="606" spans="1:82">
      <c r="A606" s="1"/>
      <c r="B606" s="1"/>
      <c r="C606" s="1"/>
      <c r="D606" s="1"/>
      <c r="E606" s="123"/>
      <c r="F606" s="123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</row>
    <row r="607" spans="1:82">
      <c r="A607" s="1"/>
      <c r="B607" s="1"/>
      <c r="C607" s="1"/>
      <c r="D607" s="1"/>
      <c r="E607" s="123"/>
      <c r="F607" s="123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</row>
    <row r="608" spans="1:82">
      <c r="A608" s="1"/>
      <c r="B608" s="1"/>
      <c r="C608" s="1"/>
      <c r="D608" s="1"/>
      <c r="E608" s="123"/>
      <c r="F608" s="123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</row>
    <row r="609" spans="1:82">
      <c r="A609" s="1"/>
      <c r="B609" s="1"/>
      <c r="C609" s="1"/>
      <c r="D609" s="1"/>
      <c r="E609" s="123"/>
      <c r="F609" s="123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</row>
    <row r="610" spans="1:82">
      <c r="A610" s="1"/>
      <c r="B610" s="1"/>
      <c r="C610" s="1"/>
      <c r="D610" s="1"/>
      <c r="E610" s="123"/>
      <c r="F610" s="123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</row>
    <row r="611" spans="1:82">
      <c r="A611" s="1"/>
      <c r="B611" s="1"/>
      <c r="C611" s="1"/>
      <c r="D611" s="1"/>
      <c r="E611" s="123"/>
      <c r="F611" s="123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</row>
    <row r="612" spans="1:82">
      <c r="A612" s="1"/>
      <c r="B612" s="1"/>
      <c r="C612" s="1"/>
      <c r="D612" s="1"/>
      <c r="E612" s="123"/>
      <c r="F612" s="123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</row>
    <row r="613" spans="1:82">
      <c r="A613" s="1"/>
      <c r="B613" s="1"/>
      <c r="C613" s="1"/>
      <c r="D613" s="1"/>
      <c r="E613" s="123"/>
      <c r="F613" s="123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</row>
    <row r="614" spans="1:82">
      <c r="A614" s="1"/>
      <c r="B614" s="1"/>
      <c r="C614" s="1"/>
      <c r="D614" s="1"/>
      <c r="E614" s="123"/>
      <c r="F614" s="123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</row>
    <row r="615" spans="1:82">
      <c r="A615" s="1"/>
      <c r="B615" s="1"/>
      <c r="C615" s="1"/>
      <c r="D615" s="1"/>
      <c r="E615" s="123"/>
      <c r="F615" s="123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</row>
    <row r="616" spans="1:82">
      <c r="A616" s="1"/>
      <c r="B616" s="1"/>
      <c r="C616" s="1"/>
      <c r="D616" s="1"/>
      <c r="E616" s="123"/>
      <c r="F616" s="123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</row>
    <row r="617" spans="1:82">
      <c r="A617" s="1"/>
      <c r="B617" s="1"/>
      <c r="C617" s="1"/>
      <c r="D617" s="1"/>
      <c r="E617" s="123"/>
      <c r="F617" s="123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</row>
    <row r="618" spans="1:82">
      <c r="A618" s="1"/>
      <c r="B618" s="1"/>
      <c r="C618" s="1"/>
      <c r="D618" s="1"/>
      <c r="E618" s="123"/>
      <c r="F618" s="123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</row>
    <row r="619" spans="1:82">
      <c r="A619" s="1"/>
      <c r="B619" s="1"/>
      <c r="C619" s="1"/>
      <c r="D619" s="1"/>
      <c r="E619" s="123"/>
      <c r="F619" s="123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</row>
    <row r="620" spans="1:82">
      <c r="A620" s="1"/>
      <c r="B620" s="1"/>
      <c r="C620" s="1"/>
      <c r="D620" s="1"/>
      <c r="E620" s="123"/>
      <c r="F620" s="123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</row>
    <row r="621" spans="1:82">
      <c r="A621" s="1"/>
      <c r="B621" s="1"/>
      <c r="C621" s="1"/>
      <c r="D621" s="1"/>
      <c r="E621" s="123"/>
      <c r="F621" s="123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</row>
    <row r="622" spans="1:82">
      <c r="A622" s="1"/>
      <c r="B622" s="1"/>
      <c r="C622" s="1"/>
      <c r="D622" s="1"/>
      <c r="E622" s="123"/>
      <c r="F622" s="123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</row>
    <row r="623" spans="1:82">
      <c r="A623" s="1"/>
      <c r="B623" s="1"/>
      <c r="C623" s="1"/>
      <c r="D623" s="1"/>
      <c r="E623" s="123"/>
      <c r="F623" s="123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</row>
    <row r="624" spans="1:82">
      <c r="A624" s="1"/>
      <c r="B624" s="1"/>
      <c r="C624" s="1"/>
      <c r="D624" s="1"/>
      <c r="E624" s="123"/>
      <c r="F624" s="123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</row>
    <row r="625" spans="1:82">
      <c r="A625" s="1"/>
      <c r="B625" s="1"/>
      <c r="C625" s="1"/>
      <c r="D625" s="1"/>
      <c r="E625" s="123"/>
      <c r="F625" s="123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</row>
    <row r="626" spans="1:82">
      <c r="A626" s="1"/>
      <c r="B626" s="1"/>
      <c r="C626" s="1"/>
      <c r="D626" s="1"/>
      <c r="E626" s="123"/>
      <c r="F626" s="123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</row>
    <row r="627" spans="1:82">
      <c r="A627" s="1"/>
      <c r="B627" s="1"/>
      <c r="C627" s="1"/>
      <c r="D627" s="1"/>
      <c r="E627" s="123"/>
      <c r="F627" s="123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</row>
    <row r="628" spans="1:82">
      <c r="A628" s="1"/>
      <c r="B628" s="1"/>
      <c r="C628" s="1"/>
      <c r="D628" s="1"/>
      <c r="E628" s="123"/>
      <c r="F628" s="123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</row>
    <row r="629" spans="1:82">
      <c r="A629" s="1"/>
      <c r="B629" s="1"/>
      <c r="C629" s="1"/>
      <c r="D629" s="1"/>
      <c r="E629" s="123"/>
      <c r="F629" s="123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</row>
    <row r="630" spans="1:82">
      <c r="A630" s="1"/>
      <c r="B630" s="1"/>
      <c r="C630" s="1"/>
      <c r="D630" s="1"/>
      <c r="E630" s="123"/>
      <c r="F630" s="123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</row>
    <row r="631" spans="1:82">
      <c r="A631" s="1"/>
      <c r="B631" s="1"/>
      <c r="C631" s="1"/>
      <c r="D631" s="1"/>
      <c r="E631" s="123"/>
      <c r="F631" s="123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</row>
    <row r="632" spans="1:82">
      <c r="A632" s="1"/>
      <c r="B632" s="1"/>
      <c r="C632" s="1"/>
      <c r="D632" s="1"/>
      <c r="E632" s="123"/>
      <c r="F632" s="123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</row>
    <row r="633" spans="1:82">
      <c r="A633" s="1"/>
      <c r="B633" s="1"/>
      <c r="C633" s="1"/>
      <c r="D633" s="1"/>
      <c r="E633" s="123"/>
      <c r="F633" s="123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</row>
    <row r="634" spans="1:82">
      <c r="A634" s="1"/>
      <c r="B634" s="1"/>
      <c r="C634" s="1"/>
      <c r="D634" s="1"/>
      <c r="E634" s="123"/>
      <c r="F634" s="123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</row>
    <row r="635" spans="1:82">
      <c r="A635" s="1"/>
      <c r="B635" s="1"/>
      <c r="C635" s="1"/>
      <c r="D635" s="1"/>
      <c r="E635" s="123"/>
      <c r="F635" s="123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</row>
    <row r="636" spans="1:82">
      <c r="A636" s="1"/>
      <c r="B636" s="1"/>
      <c r="C636" s="1"/>
      <c r="D636" s="1"/>
      <c r="E636" s="123"/>
      <c r="F636" s="123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</row>
    <row r="637" spans="1:82">
      <c r="A637" s="1"/>
      <c r="B637" s="1"/>
      <c r="C637" s="1"/>
      <c r="D637" s="1"/>
      <c r="E637" s="123"/>
      <c r="F637" s="123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</row>
    <row r="638" spans="1:82">
      <c r="A638" s="1"/>
      <c r="B638" s="1"/>
      <c r="C638" s="1"/>
      <c r="D638" s="1"/>
      <c r="E638" s="123"/>
      <c r="F638" s="123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</row>
    <row r="639" spans="1:82">
      <c r="A639" s="1"/>
      <c r="B639" s="1"/>
      <c r="C639" s="1"/>
      <c r="D639" s="1"/>
      <c r="E639" s="123"/>
      <c r="F639" s="123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</row>
    <row r="640" spans="1:82">
      <c r="A640" s="1"/>
      <c r="B640" s="1"/>
      <c r="C640" s="1"/>
      <c r="D640" s="1"/>
      <c r="E640" s="123"/>
      <c r="F640" s="123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</row>
    <row r="641" spans="1:82">
      <c r="A641" s="1"/>
      <c r="B641" s="1"/>
      <c r="C641" s="1"/>
      <c r="D641" s="1"/>
      <c r="E641" s="123"/>
      <c r="F641" s="123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</row>
    <row r="642" spans="1:82">
      <c r="A642" s="1"/>
      <c r="B642" s="1"/>
      <c r="C642" s="1"/>
      <c r="D642" s="1"/>
      <c r="E642" s="123"/>
      <c r="F642" s="123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</row>
    <row r="643" spans="1:82">
      <c r="A643" s="1"/>
      <c r="B643" s="1"/>
      <c r="C643" s="1"/>
      <c r="D643" s="1"/>
      <c r="E643" s="123"/>
      <c r="F643" s="123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</row>
    <row r="644" spans="1:82">
      <c r="A644" s="1"/>
      <c r="B644" s="1"/>
      <c r="C644" s="1"/>
      <c r="D644" s="1"/>
      <c r="E644" s="123"/>
      <c r="F644" s="123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</row>
    <row r="645" spans="1:82">
      <c r="A645" s="1"/>
      <c r="B645" s="1"/>
      <c r="C645" s="1"/>
      <c r="D645" s="1"/>
      <c r="E645" s="123"/>
      <c r="F645" s="123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</row>
    <row r="646" spans="1:82">
      <c r="A646" s="1"/>
      <c r="B646" s="1"/>
      <c r="C646" s="1"/>
      <c r="D646" s="1"/>
      <c r="E646" s="123"/>
      <c r="F646" s="123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</row>
    <row r="647" spans="1:82">
      <c r="A647" s="1"/>
      <c r="B647" s="1"/>
      <c r="C647" s="1"/>
      <c r="D647" s="1"/>
      <c r="E647" s="123"/>
      <c r="F647" s="123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</row>
    <row r="648" spans="1:82">
      <c r="A648" s="1"/>
      <c r="B648" s="1"/>
      <c r="C648" s="1"/>
      <c r="D648" s="1"/>
      <c r="E648" s="123"/>
      <c r="F648" s="123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</row>
    <row r="649" spans="1:82">
      <c r="A649" s="1"/>
      <c r="B649" s="1"/>
      <c r="C649" s="1"/>
      <c r="D649" s="1"/>
      <c r="E649" s="123"/>
      <c r="F649" s="123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</row>
    <row r="650" spans="1:82">
      <c r="A650" s="1"/>
      <c r="B650" s="1"/>
      <c r="C650" s="1"/>
      <c r="D650" s="1"/>
      <c r="E650" s="123"/>
      <c r="F650" s="123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</row>
    <row r="651" spans="1:82">
      <c r="A651" s="1"/>
      <c r="B651" s="1"/>
      <c r="C651" s="1"/>
      <c r="D651" s="1"/>
      <c r="E651" s="123"/>
      <c r="F651" s="123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</row>
    <row r="652" spans="1:82">
      <c r="A652" s="1"/>
      <c r="B652" s="1"/>
      <c r="C652" s="1"/>
      <c r="D652" s="1"/>
      <c r="E652" s="123"/>
      <c r="F652" s="123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</row>
    <row r="653" spans="1:82">
      <c r="A653" s="1"/>
      <c r="B653" s="1"/>
      <c r="C653" s="1"/>
      <c r="D653" s="1"/>
      <c r="E653" s="123"/>
      <c r="F653" s="123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</row>
    <row r="654" spans="1:82">
      <c r="A654" s="1"/>
      <c r="B654" s="1"/>
      <c r="C654" s="1"/>
      <c r="D654" s="1"/>
      <c r="E654" s="123"/>
      <c r="F654" s="123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</row>
    <row r="655" spans="1:82">
      <c r="A655" s="1"/>
      <c r="B655" s="1"/>
      <c r="C655" s="1"/>
      <c r="D655" s="1"/>
      <c r="E655" s="123"/>
      <c r="F655" s="123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</row>
    <row r="656" spans="1:82">
      <c r="A656" s="1"/>
      <c r="B656" s="1"/>
      <c r="C656" s="1"/>
      <c r="D656" s="1"/>
      <c r="E656" s="123"/>
      <c r="F656" s="123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</row>
    <row r="657" spans="1:82">
      <c r="A657" s="1"/>
      <c r="B657" s="1"/>
      <c r="C657" s="1"/>
      <c r="D657" s="1"/>
      <c r="E657" s="123"/>
      <c r="F657" s="123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</row>
    <row r="658" spans="1:82">
      <c r="A658" s="1"/>
      <c r="B658" s="1"/>
      <c r="C658" s="1"/>
      <c r="D658" s="1"/>
      <c r="E658" s="123"/>
      <c r="F658" s="123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</row>
    <row r="659" spans="1:82">
      <c r="A659" s="1"/>
      <c r="B659" s="1"/>
      <c r="C659" s="1"/>
      <c r="D659" s="1"/>
      <c r="E659" s="123"/>
      <c r="F659" s="123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</row>
    <row r="660" spans="1:82">
      <c r="A660" s="1"/>
      <c r="B660" s="1"/>
      <c r="C660" s="1"/>
      <c r="D660" s="1"/>
      <c r="E660" s="123"/>
      <c r="F660" s="123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</row>
    <row r="661" spans="1:82">
      <c r="A661" s="1"/>
      <c r="B661" s="1"/>
      <c r="C661" s="1"/>
      <c r="D661" s="1"/>
      <c r="E661" s="123"/>
      <c r="F661" s="123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</row>
    <row r="662" spans="1:82">
      <c r="A662" s="1"/>
      <c r="B662" s="1"/>
      <c r="C662" s="1"/>
      <c r="D662" s="1"/>
      <c r="E662" s="123"/>
      <c r="F662" s="123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</row>
    <row r="663" spans="1:82">
      <c r="A663" s="1"/>
      <c r="B663" s="1"/>
      <c r="C663" s="1"/>
      <c r="D663" s="1"/>
      <c r="E663" s="123"/>
      <c r="F663" s="123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</row>
    <row r="664" spans="1:82">
      <c r="A664" s="1"/>
      <c r="B664" s="1"/>
      <c r="C664" s="1"/>
      <c r="D664" s="1"/>
      <c r="E664" s="123"/>
      <c r="F664" s="123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</row>
    <row r="665" spans="1:82">
      <c r="A665" s="1"/>
      <c r="B665" s="1"/>
      <c r="C665" s="1"/>
      <c r="D665" s="1"/>
      <c r="E665" s="123"/>
      <c r="F665" s="123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</row>
    <row r="666" spans="1:82">
      <c r="A666" s="1"/>
      <c r="B666" s="1"/>
      <c r="C666" s="1"/>
      <c r="D666" s="1"/>
      <c r="E666" s="123"/>
      <c r="F666" s="123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</row>
    <row r="667" spans="1:82">
      <c r="A667" s="1"/>
      <c r="B667" s="1"/>
      <c r="C667" s="1"/>
      <c r="D667" s="1"/>
      <c r="E667" s="123"/>
      <c r="F667" s="123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</row>
    <row r="668" spans="1:82">
      <c r="A668" s="1"/>
      <c r="B668" s="1"/>
      <c r="C668" s="1"/>
      <c r="D668" s="1"/>
      <c r="E668" s="123"/>
      <c r="F668" s="123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</row>
    <row r="669" spans="1:82">
      <c r="A669" s="1"/>
      <c r="B669" s="1"/>
      <c r="C669" s="1"/>
      <c r="D669" s="1"/>
      <c r="E669" s="123"/>
      <c r="F669" s="123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</row>
    <row r="670" spans="1:82">
      <c r="A670" s="1"/>
      <c r="B670" s="1"/>
      <c r="C670" s="1"/>
      <c r="D670" s="1"/>
      <c r="E670" s="123"/>
      <c r="F670" s="123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</row>
    <row r="671" spans="1:82">
      <c r="A671" s="1"/>
      <c r="B671" s="1"/>
      <c r="C671" s="1"/>
      <c r="D671" s="1"/>
      <c r="E671" s="123"/>
      <c r="F671" s="123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</row>
    <row r="672" spans="1:82">
      <c r="A672" s="1"/>
      <c r="B672" s="1"/>
      <c r="C672" s="1"/>
      <c r="D672" s="1"/>
      <c r="E672" s="123"/>
      <c r="F672" s="123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</row>
    <row r="673" spans="1:82">
      <c r="A673" s="1"/>
      <c r="B673" s="1"/>
      <c r="C673" s="1"/>
      <c r="D673" s="1"/>
      <c r="E673" s="123"/>
      <c r="F673" s="123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</row>
    <row r="674" spans="1:82">
      <c r="A674" s="1"/>
      <c r="B674" s="1"/>
      <c r="C674" s="1"/>
      <c r="D674" s="1"/>
      <c r="E674" s="123"/>
      <c r="F674" s="123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</row>
    <row r="675" spans="1:82">
      <c r="A675" s="1"/>
      <c r="B675" s="1"/>
      <c r="C675" s="1"/>
      <c r="D675" s="1"/>
      <c r="E675" s="123"/>
      <c r="F675" s="123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</row>
    <row r="676" spans="1:82">
      <c r="A676" s="1"/>
      <c r="B676" s="1"/>
      <c r="C676" s="1"/>
      <c r="D676" s="1"/>
      <c r="E676" s="123"/>
      <c r="F676" s="123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</row>
    <row r="677" spans="1:82">
      <c r="A677" s="1"/>
      <c r="B677" s="1"/>
      <c r="C677" s="1"/>
      <c r="D677" s="1"/>
      <c r="E677" s="123"/>
      <c r="F677" s="123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</row>
    <row r="678" spans="1:82">
      <c r="A678" s="1"/>
      <c r="B678" s="1"/>
      <c r="C678" s="1"/>
      <c r="D678" s="1"/>
      <c r="E678" s="123"/>
      <c r="F678" s="123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</row>
    <row r="679" spans="1:82">
      <c r="A679" s="1"/>
      <c r="B679" s="1"/>
      <c r="C679" s="1"/>
      <c r="D679" s="1"/>
      <c r="E679" s="123"/>
      <c r="F679" s="123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</row>
    <row r="680" spans="1:82">
      <c r="A680" s="1"/>
      <c r="B680" s="1"/>
      <c r="C680" s="1"/>
      <c r="D680" s="1"/>
      <c r="E680" s="123"/>
      <c r="F680" s="123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</row>
    <row r="681" spans="1:82">
      <c r="A681" s="1"/>
      <c r="B681" s="1"/>
      <c r="C681" s="1"/>
      <c r="D681" s="1"/>
      <c r="E681" s="123"/>
      <c r="F681" s="123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</row>
    <row r="682" spans="1:82">
      <c r="A682" s="1"/>
      <c r="B682" s="1"/>
      <c r="C682" s="1"/>
      <c r="D682" s="1"/>
      <c r="E682" s="123"/>
      <c r="F682" s="123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</row>
    <row r="683" spans="1:82">
      <c r="A683" s="1"/>
      <c r="B683" s="1"/>
      <c r="C683" s="1"/>
      <c r="D683" s="1"/>
      <c r="E683" s="123"/>
      <c r="F683" s="123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</row>
    <row r="684" spans="1:82">
      <c r="A684" s="1"/>
      <c r="B684" s="1"/>
      <c r="C684" s="1"/>
      <c r="D684" s="1"/>
      <c r="E684" s="123"/>
      <c r="F684" s="123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</row>
    <row r="685" spans="1:82">
      <c r="A685" s="1"/>
      <c r="B685" s="1"/>
      <c r="C685" s="1"/>
      <c r="D685" s="1"/>
      <c r="E685" s="123"/>
      <c r="F685" s="123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</row>
    <row r="686" spans="1:82">
      <c r="A686" s="1"/>
      <c r="B686" s="1"/>
      <c r="C686" s="1"/>
      <c r="D686" s="1"/>
      <c r="E686" s="123"/>
      <c r="F686" s="123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</row>
    <row r="687" spans="1:82">
      <c r="A687" s="1"/>
      <c r="B687" s="1"/>
      <c r="C687" s="1"/>
      <c r="D687" s="1"/>
      <c r="E687" s="123"/>
      <c r="F687" s="123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</row>
    <row r="688" spans="1:82">
      <c r="A688" s="1"/>
      <c r="B688" s="1"/>
      <c r="C688" s="1"/>
      <c r="D688" s="1"/>
      <c r="E688" s="123"/>
      <c r="F688" s="123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</row>
    <row r="689" spans="1:82">
      <c r="A689" s="1"/>
      <c r="B689" s="1"/>
      <c r="C689" s="1"/>
      <c r="D689" s="1"/>
      <c r="E689" s="123"/>
      <c r="F689" s="123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</row>
    <row r="690" spans="1:82">
      <c r="A690" s="1"/>
      <c r="B690" s="1"/>
      <c r="C690" s="1"/>
      <c r="D690" s="1"/>
      <c r="E690" s="123"/>
      <c r="F690" s="123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</row>
    <row r="691" spans="1:82">
      <c r="A691" s="1"/>
      <c r="B691" s="1"/>
      <c r="C691" s="1"/>
      <c r="D691" s="1"/>
      <c r="E691" s="123"/>
      <c r="F691" s="123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</row>
    <row r="692" spans="1:82">
      <c r="A692" s="1"/>
      <c r="B692" s="1"/>
      <c r="C692" s="1"/>
      <c r="D692" s="1"/>
      <c r="E692" s="123"/>
      <c r="F692" s="123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</row>
    <row r="693" spans="1:82">
      <c r="A693" s="1"/>
      <c r="B693" s="1"/>
      <c r="C693" s="1"/>
      <c r="D693" s="1"/>
      <c r="E693" s="123"/>
      <c r="F693" s="123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</row>
    <row r="694" spans="1:82">
      <c r="A694" s="1"/>
      <c r="B694" s="1"/>
      <c r="C694" s="1"/>
      <c r="D694" s="1"/>
      <c r="E694" s="123"/>
      <c r="F694" s="123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</row>
    <row r="695" spans="1:82">
      <c r="A695" s="1"/>
      <c r="B695" s="1"/>
      <c r="C695" s="1"/>
      <c r="D695" s="1"/>
      <c r="E695" s="123"/>
      <c r="F695" s="123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</row>
    <row r="696" spans="1:82">
      <c r="A696" s="1"/>
      <c r="B696" s="1"/>
      <c r="C696" s="1"/>
      <c r="D696" s="1"/>
      <c r="E696" s="123"/>
      <c r="F696" s="123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</row>
    <row r="697" spans="1:82">
      <c r="A697" s="1"/>
      <c r="B697" s="1"/>
      <c r="C697" s="1"/>
      <c r="D697" s="1"/>
      <c r="E697" s="123"/>
      <c r="F697" s="123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</row>
    <row r="698" spans="1:82">
      <c r="A698" s="1"/>
      <c r="B698" s="1"/>
      <c r="C698" s="1"/>
      <c r="D698" s="1"/>
      <c r="E698" s="123"/>
      <c r="F698" s="123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</row>
    <row r="699" spans="1:82">
      <c r="A699" s="1"/>
      <c r="B699" s="1"/>
      <c r="C699" s="1"/>
      <c r="D699" s="1"/>
      <c r="E699" s="123"/>
      <c r="F699" s="123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</row>
    <row r="700" spans="1:82">
      <c r="A700" s="1"/>
      <c r="B700" s="1"/>
      <c r="C700" s="1"/>
      <c r="D700" s="1"/>
      <c r="E700" s="123"/>
      <c r="F700" s="123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</row>
    <row r="701" spans="1:82">
      <c r="A701" s="1"/>
      <c r="B701" s="1"/>
      <c r="C701" s="1"/>
      <c r="D701" s="1"/>
      <c r="E701" s="123"/>
      <c r="F701" s="123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</row>
    <row r="702" spans="1:82">
      <c r="A702" s="1"/>
      <c r="B702" s="1"/>
      <c r="C702" s="1"/>
      <c r="D702" s="1"/>
      <c r="E702" s="123"/>
      <c r="F702" s="123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</row>
    <row r="703" spans="1:82">
      <c r="A703" s="1"/>
      <c r="B703" s="1"/>
      <c r="C703" s="1"/>
      <c r="D703" s="1"/>
      <c r="E703" s="123"/>
      <c r="F703" s="123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</row>
    <row r="704" spans="1:82">
      <c r="A704" s="1"/>
      <c r="B704" s="1"/>
      <c r="C704" s="1"/>
      <c r="D704" s="1"/>
      <c r="E704" s="123"/>
      <c r="F704" s="123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</row>
    <row r="705" spans="1:82">
      <c r="A705" s="1"/>
      <c r="B705" s="1"/>
      <c r="C705" s="1"/>
      <c r="D705" s="1"/>
      <c r="E705" s="123"/>
      <c r="F705" s="123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</row>
    <row r="706" spans="1:82">
      <c r="A706" s="1"/>
      <c r="B706" s="1"/>
      <c r="C706" s="1"/>
      <c r="D706" s="1"/>
      <c r="E706" s="123"/>
      <c r="F706" s="123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</row>
    <row r="707" spans="1:82">
      <c r="A707" s="1"/>
      <c r="B707" s="1"/>
      <c r="C707" s="1"/>
      <c r="D707" s="1"/>
      <c r="E707" s="123"/>
      <c r="F707" s="123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</row>
    <row r="708" spans="1:82">
      <c r="A708" s="1"/>
      <c r="B708" s="1"/>
      <c r="C708" s="1"/>
      <c r="D708" s="1"/>
      <c r="E708" s="123"/>
      <c r="F708" s="123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</row>
    <row r="709" spans="1:82">
      <c r="A709" s="1"/>
      <c r="B709" s="1"/>
      <c r="C709" s="1"/>
      <c r="D709" s="1"/>
      <c r="E709" s="123"/>
      <c r="F709" s="123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</row>
    <row r="710" spans="1:82">
      <c r="A710" s="1"/>
      <c r="B710" s="1"/>
      <c r="C710" s="1"/>
      <c r="D710" s="1"/>
      <c r="E710" s="123"/>
      <c r="F710" s="123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</row>
    <row r="711" spans="1:82">
      <c r="A711" s="1"/>
      <c r="B711" s="1"/>
      <c r="C711" s="1"/>
      <c r="D711" s="1"/>
      <c r="E711" s="123"/>
      <c r="F711" s="123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</row>
    <row r="712" spans="1:82">
      <c r="A712" s="1"/>
      <c r="B712" s="1"/>
      <c r="C712" s="1"/>
      <c r="D712" s="1"/>
      <c r="E712" s="123"/>
      <c r="F712" s="123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</row>
    <row r="713" spans="1:82">
      <c r="A713" s="1"/>
      <c r="B713" s="1"/>
      <c r="C713" s="1"/>
      <c r="D713" s="1"/>
      <c r="E713" s="123"/>
      <c r="F713" s="123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</row>
    <row r="714" spans="1:82">
      <c r="A714" s="1"/>
      <c r="B714" s="1"/>
      <c r="C714" s="1"/>
      <c r="D714" s="1"/>
      <c r="E714" s="123"/>
      <c r="F714" s="123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</row>
    <row r="715" spans="1:82">
      <c r="A715" s="1"/>
      <c r="B715" s="1"/>
      <c r="C715" s="1"/>
      <c r="D715" s="1"/>
      <c r="E715" s="123"/>
      <c r="F715" s="123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</row>
    <row r="716" spans="1:82">
      <c r="A716" s="1"/>
      <c r="B716" s="1"/>
      <c r="C716" s="1"/>
      <c r="D716" s="1"/>
      <c r="E716" s="123"/>
      <c r="F716" s="123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</row>
    <row r="717" spans="1:82">
      <c r="A717" s="1"/>
      <c r="B717" s="1"/>
      <c r="C717" s="1"/>
      <c r="D717" s="1"/>
      <c r="E717" s="123"/>
      <c r="F717" s="123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</row>
    <row r="718" spans="1:82">
      <c r="A718" s="1"/>
      <c r="B718" s="1"/>
      <c r="C718" s="1"/>
      <c r="D718" s="1"/>
      <c r="E718" s="123"/>
      <c r="F718" s="123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</row>
    <row r="719" spans="1:82">
      <c r="A719" s="1"/>
      <c r="B719" s="1"/>
      <c r="C719" s="1"/>
      <c r="D719" s="1"/>
      <c r="E719" s="123"/>
      <c r="F719" s="123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  <c r="AN719" s="1"/>
      <c r="AO719" s="1"/>
      <c r="AP719" s="1"/>
      <c r="AQ719" s="1"/>
      <c r="AR719" s="1"/>
      <c r="AS719" s="1"/>
      <c r="AT719" s="1"/>
      <c r="AU719" s="1"/>
      <c r="AV719" s="1"/>
      <c r="AW719" s="1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  <c r="BW719" s="1"/>
      <c r="BX719" s="1"/>
      <c r="BY719" s="1"/>
      <c r="BZ719" s="1"/>
      <c r="CA719" s="1"/>
      <c r="CB719" s="1"/>
      <c r="CC719" s="1"/>
      <c r="CD719" s="1"/>
    </row>
    <row r="720" spans="1:82">
      <c r="A720" s="1"/>
      <c r="B720" s="1"/>
      <c r="C720" s="1"/>
      <c r="D720" s="1"/>
      <c r="E720" s="123"/>
      <c r="F720" s="123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  <c r="AN720" s="1"/>
      <c r="AO720" s="1"/>
      <c r="AP720" s="1"/>
      <c r="AQ720" s="1"/>
      <c r="AR720" s="1"/>
      <c r="AS720" s="1"/>
      <c r="AT720" s="1"/>
      <c r="AU720" s="1"/>
      <c r="AV720" s="1"/>
      <c r="AW720" s="1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  <c r="BW720" s="1"/>
      <c r="BX720" s="1"/>
      <c r="BY720" s="1"/>
      <c r="BZ720" s="1"/>
      <c r="CA720" s="1"/>
      <c r="CB720" s="1"/>
      <c r="CC720" s="1"/>
      <c r="CD720" s="1"/>
    </row>
    <row r="721" spans="1:82">
      <c r="A721" s="1"/>
      <c r="B721" s="1"/>
      <c r="C721" s="1"/>
      <c r="D721" s="1"/>
      <c r="E721" s="123"/>
      <c r="F721" s="123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  <c r="AN721" s="1"/>
      <c r="AO721" s="1"/>
      <c r="AP721" s="1"/>
      <c r="AQ721" s="1"/>
      <c r="AR721" s="1"/>
      <c r="AS721" s="1"/>
      <c r="AT721" s="1"/>
      <c r="AU721" s="1"/>
      <c r="AV721" s="1"/>
      <c r="AW721" s="1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  <c r="BW721" s="1"/>
      <c r="BX721" s="1"/>
      <c r="BY721" s="1"/>
      <c r="BZ721" s="1"/>
      <c r="CA721" s="1"/>
      <c r="CB721" s="1"/>
      <c r="CC721" s="1"/>
      <c r="CD721" s="1"/>
    </row>
    <row r="722" spans="1:82">
      <c r="A722" s="1"/>
      <c r="B722" s="1"/>
      <c r="C722" s="1"/>
      <c r="D722" s="1"/>
      <c r="E722" s="123"/>
      <c r="F722" s="123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  <c r="AN722" s="1"/>
      <c r="AO722" s="1"/>
      <c r="AP722" s="1"/>
      <c r="AQ722" s="1"/>
      <c r="AR722" s="1"/>
      <c r="AS722" s="1"/>
      <c r="AT722" s="1"/>
      <c r="AU722" s="1"/>
      <c r="AV722" s="1"/>
      <c r="AW722" s="1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  <c r="BW722" s="1"/>
      <c r="BX722" s="1"/>
      <c r="BY722" s="1"/>
      <c r="BZ722" s="1"/>
      <c r="CA722" s="1"/>
      <c r="CB722" s="1"/>
      <c r="CC722" s="1"/>
      <c r="CD722" s="1"/>
    </row>
    <row r="723" spans="1:82">
      <c r="A723" s="1"/>
      <c r="B723" s="1"/>
      <c r="C723" s="1"/>
      <c r="D723" s="1"/>
      <c r="E723" s="123"/>
      <c r="F723" s="123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  <c r="AN723" s="1"/>
      <c r="AO723" s="1"/>
      <c r="AP723" s="1"/>
      <c r="AQ723" s="1"/>
      <c r="AR723" s="1"/>
      <c r="AS723" s="1"/>
      <c r="AT723" s="1"/>
      <c r="AU723" s="1"/>
      <c r="AV723" s="1"/>
      <c r="AW723" s="1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  <c r="BW723" s="1"/>
      <c r="BX723" s="1"/>
      <c r="BY723" s="1"/>
      <c r="BZ723" s="1"/>
      <c r="CA723" s="1"/>
      <c r="CB723" s="1"/>
      <c r="CC723" s="1"/>
      <c r="CD723" s="1"/>
    </row>
    <row r="724" spans="1:82">
      <c r="A724" s="1"/>
      <c r="B724" s="1"/>
      <c r="C724" s="1"/>
      <c r="D724" s="1"/>
      <c r="E724" s="123"/>
      <c r="F724" s="123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  <c r="AN724" s="1"/>
      <c r="AO724" s="1"/>
      <c r="AP724" s="1"/>
      <c r="AQ724" s="1"/>
      <c r="AR724" s="1"/>
      <c r="AS724" s="1"/>
      <c r="AT724" s="1"/>
      <c r="AU724" s="1"/>
      <c r="AV724" s="1"/>
      <c r="AW724" s="1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  <c r="BW724" s="1"/>
      <c r="BX724" s="1"/>
      <c r="BY724" s="1"/>
      <c r="BZ724" s="1"/>
      <c r="CA724" s="1"/>
      <c r="CB724" s="1"/>
      <c r="CC724" s="1"/>
      <c r="CD724" s="1"/>
    </row>
    <row r="725" spans="1:82">
      <c r="A725" s="1"/>
      <c r="B725" s="1"/>
      <c r="C725" s="1"/>
      <c r="D725" s="1"/>
      <c r="E725" s="123"/>
      <c r="F725" s="123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  <c r="AN725" s="1"/>
      <c r="AO725" s="1"/>
      <c r="AP725" s="1"/>
      <c r="AQ725" s="1"/>
      <c r="AR725" s="1"/>
      <c r="AS725" s="1"/>
      <c r="AT725" s="1"/>
      <c r="AU725" s="1"/>
      <c r="AV725" s="1"/>
      <c r="AW725" s="1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  <c r="BW725" s="1"/>
      <c r="BX725" s="1"/>
      <c r="BY725" s="1"/>
      <c r="BZ725" s="1"/>
      <c r="CA725" s="1"/>
      <c r="CB725" s="1"/>
      <c r="CC725" s="1"/>
      <c r="CD725" s="1"/>
    </row>
    <row r="726" spans="1:82">
      <c r="A726" s="1"/>
      <c r="B726" s="1"/>
      <c r="C726" s="1"/>
      <c r="D726" s="1"/>
      <c r="E726" s="123"/>
      <c r="F726" s="123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  <c r="AN726" s="1"/>
      <c r="AO726" s="1"/>
      <c r="AP726" s="1"/>
      <c r="AQ726" s="1"/>
      <c r="AR726" s="1"/>
      <c r="AS726" s="1"/>
      <c r="AT726" s="1"/>
      <c r="AU726" s="1"/>
      <c r="AV726" s="1"/>
      <c r="AW726" s="1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  <c r="BW726" s="1"/>
      <c r="BX726" s="1"/>
      <c r="BY726" s="1"/>
      <c r="BZ726" s="1"/>
      <c r="CA726" s="1"/>
      <c r="CB726" s="1"/>
      <c r="CC726" s="1"/>
      <c r="CD726" s="1"/>
    </row>
    <row r="727" spans="1:82">
      <c r="A727" s="1"/>
      <c r="B727" s="1"/>
      <c r="C727" s="1"/>
      <c r="D727" s="1"/>
      <c r="E727" s="123"/>
      <c r="F727" s="123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  <c r="AN727" s="1"/>
      <c r="AO727" s="1"/>
      <c r="AP727" s="1"/>
      <c r="AQ727" s="1"/>
      <c r="AR727" s="1"/>
      <c r="AS727" s="1"/>
      <c r="AT727" s="1"/>
      <c r="AU727" s="1"/>
      <c r="AV727" s="1"/>
      <c r="AW727" s="1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  <c r="BW727" s="1"/>
      <c r="BX727" s="1"/>
      <c r="BY727" s="1"/>
      <c r="BZ727" s="1"/>
      <c r="CA727" s="1"/>
      <c r="CB727" s="1"/>
      <c r="CC727" s="1"/>
      <c r="CD727" s="1"/>
    </row>
    <row r="728" spans="1:82">
      <c r="A728" s="1"/>
      <c r="B728" s="1"/>
      <c r="C728" s="1"/>
      <c r="D728" s="1"/>
      <c r="E728" s="123"/>
      <c r="F728" s="123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  <c r="AN728" s="1"/>
      <c r="AO728" s="1"/>
      <c r="AP728" s="1"/>
      <c r="AQ728" s="1"/>
      <c r="AR728" s="1"/>
      <c r="AS728" s="1"/>
      <c r="AT728" s="1"/>
      <c r="AU728" s="1"/>
      <c r="AV728" s="1"/>
      <c r="AW728" s="1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  <c r="BW728" s="1"/>
      <c r="BX728" s="1"/>
      <c r="BY728" s="1"/>
      <c r="BZ728" s="1"/>
      <c r="CA728" s="1"/>
      <c r="CB728" s="1"/>
      <c r="CC728" s="1"/>
      <c r="CD728" s="1"/>
    </row>
    <row r="729" spans="1:82">
      <c r="A729" s="1"/>
      <c r="B729" s="1"/>
      <c r="C729" s="1"/>
      <c r="D729" s="1"/>
      <c r="E729" s="123"/>
      <c r="F729" s="123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  <c r="AN729" s="1"/>
      <c r="AO729" s="1"/>
      <c r="AP729" s="1"/>
      <c r="AQ729" s="1"/>
      <c r="AR729" s="1"/>
      <c r="AS729" s="1"/>
      <c r="AT729" s="1"/>
      <c r="AU729" s="1"/>
      <c r="AV729" s="1"/>
      <c r="AW729" s="1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  <c r="BW729" s="1"/>
      <c r="BX729" s="1"/>
      <c r="BY729" s="1"/>
      <c r="BZ729" s="1"/>
      <c r="CA729" s="1"/>
      <c r="CB729" s="1"/>
      <c r="CC729" s="1"/>
      <c r="CD729" s="1"/>
    </row>
    <row r="730" spans="1:82">
      <c r="A730" s="1"/>
      <c r="B730" s="1"/>
      <c r="C730" s="1"/>
      <c r="D730" s="1"/>
      <c r="E730" s="123"/>
      <c r="F730" s="123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  <c r="AN730" s="1"/>
      <c r="AO730" s="1"/>
      <c r="AP730" s="1"/>
      <c r="AQ730" s="1"/>
      <c r="AR730" s="1"/>
      <c r="AS730" s="1"/>
      <c r="AT730" s="1"/>
      <c r="AU730" s="1"/>
      <c r="AV730" s="1"/>
      <c r="AW730" s="1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  <c r="BW730" s="1"/>
      <c r="BX730" s="1"/>
      <c r="BY730" s="1"/>
      <c r="BZ730" s="1"/>
      <c r="CA730" s="1"/>
      <c r="CB730" s="1"/>
      <c r="CC730" s="1"/>
      <c r="CD730" s="1"/>
    </row>
    <row r="731" spans="1:82">
      <c r="A731" s="1"/>
      <c r="B731" s="1"/>
      <c r="C731" s="1"/>
      <c r="D731" s="1"/>
      <c r="E731" s="123"/>
      <c r="F731" s="123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  <c r="AN731" s="1"/>
      <c r="AO731" s="1"/>
      <c r="AP731" s="1"/>
      <c r="AQ731" s="1"/>
      <c r="AR731" s="1"/>
      <c r="AS731" s="1"/>
      <c r="AT731" s="1"/>
      <c r="AU731" s="1"/>
      <c r="AV731" s="1"/>
      <c r="AW731" s="1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  <c r="BW731" s="1"/>
      <c r="BX731" s="1"/>
      <c r="BY731" s="1"/>
      <c r="BZ731" s="1"/>
      <c r="CA731" s="1"/>
      <c r="CB731" s="1"/>
      <c r="CC731" s="1"/>
      <c r="CD731" s="1"/>
    </row>
    <row r="732" spans="1:82">
      <c r="A732" s="1"/>
      <c r="B732" s="1"/>
      <c r="C732" s="1"/>
      <c r="D732" s="1"/>
      <c r="E732" s="123"/>
      <c r="F732" s="123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  <c r="AN732" s="1"/>
      <c r="AO732" s="1"/>
      <c r="AP732" s="1"/>
      <c r="AQ732" s="1"/>
      <c r="AR732" s="1"/>
      <c r="AS732" s="1"/>
      <c r="AT732" s="1"/>
      <c r="AU732" s="1"/>
      <c r="AV732" s="1"/>
      <c r="AW732" s="1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  <c r="BW732" s="1"/>
      <c r="BX732" s="1"/>
      <c r="BY732" s="1"/>
      <c r="BZ732" s="1"/>
      <c r="CA732" s="1"/>
      <c r="CB732" s="1"/>
      <c r="CC732" s="1"/>
      <c r="CD732" s="1"/>
    </row>
    <row r="733" spans="1:82">
      <c r="A733" s="1"/>
      <c r="B733" s="1"/>
      <c r="C733" s="1"/>
      <c r="D733" s="1"/>
      <c r="E733" s="123"/>
      <c r="F733" s="123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  <c r="AN733" s="1"/>
      <c r="AO733" s="1"/>
      <c r="AP733" s="1"/>
      <c r="AQ733" s="1"/>
      <c r="AR733" s="1"/>
      <c r="AS733" s="1"/>
      <c r="AT733" s="1"/>
      <c r="AU733" s="1"/>
      <c r="AV733" s="1"/>
      <c r="AW733" s="1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  <c r="BW733" s="1"/>
      <c r="BX733" s="1"/>
      <c r="BY733" s="1"/>
      <c r="BZ733" s="1"/>
      <c r="CA733" s="1"/>
      <c r="CB733" s="1"/>
      <c r="CC733" s="1"/>
      <c r="CD733" s="1"/>
    </row>
    <row r="734" spans="1:82">
      <c r="A734" s="1"/>
      <c r="B734" s="1"/>
      <c r="C734" s="1"/>
      <c r="D734" s="1"/>
      <c r="E734" s="123"/>
      <c r="F734" s="123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  <c r="AN734" s="1"/>
      <c r="AO734" s="1"/>
      <c r="AP734" s="1"/>
      <c r="AQ734" s="1"/>
      <c r="AR734" s="1"/>
      <c r="AS734" s="1"/>
      <c r="AT734" s="1"/>
      <c r="AU734" s="1"/>
      <c r="AV734" s="1"/>
      <c r="AW734" s="1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  <c r="BW734" s="1"/>
      <c r="BX734" s="1"/>
      <c r="BY734" s="1"/>
      <c r="BZ734" s="1"/>
      <c r="CA734" s="1"/>
      <c r="CB734" s="1"/>
      <c r="CC734" s="1"/>
      <c r="CD734" s="1"/>
    </row>
    <row r="735" spans="1:82">
      <c r="A735" s="1"/>
      <c r="B735" s="1"/>
      <c r="C735" s="1"/>
      <c r="D735" s="1"/>
      <c r="E735" s="123"/>
      <c r="F735" s="123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  <c r="AN735" s="1"/>
      <c r="AO735" s="1"/>
      <c r="AP735" s="1"/>
      <c r="AQ735" s="1"/>
      <c r="AR735" s="1"/>
      <c r="AS735" s="1"/>
      <c r="AT735" s="1"/>
      <c r="AU735" s="1"/>
      <c r="AV735" s="1"/>
      <c r="AW735" s="1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  <c r="BW735" s="1"/>
      <c r="BX735" s="1"/>
      <c r="BY735" s="1"/>
      <c r="BZ735" s="1"/>
      <c r="CA735" s="1"/>
      <c r="CB735" s="1"/>
      <c r="CC735" s="1"/>
      <c r="CD735" s="1"/>
    </row>
    <row r="736" spans="1:82">
      <c r="A736" s="1"/>
      <c r="B736" s="1"/>
      <c r="C736" s="1"/>
      <c r="D736" s="1"/>
      <c r="E736" s="123"/>
      <c r="F736" s="123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  <c r="AN736" s="1"/>
      <c r="AO736" s="1"/>
      <c r="AP736" s="1"/>
      <c r="AQ736" s="1"/>
      <c r="AR736" s="1"/>
      <c r="AS736" s="1"/>
      <c r="AT736" s="1"/>
      <c r="AU736" s="1"/>
      <c r="AV736" s="1"/>
      <c r="AW736" s="1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  <c r="BW736" s="1"/>
      <c r="BX736" s="1"/>
      <c r="BY736" s="1"/>
      <c r="BZ736" s="1"/>
      <c r="CA736" s="1"/>
      <c r="CB736" s="1"/>
      <c r="CC736" s="1"/>
      <c r="CD736" s="1"/>
    </row>
    <row r="737" spans="1:82">
      <c r="A737" s="1"/>
      <c r="B737" s="1"/>
      <c r="C737" s="1"/>
      <c r="D737" s="1"/>
      <c r="E737" s="123"/>
      <c r="F737" s="123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  <c r="AN737" s="1"/>
      <c r="AO737" s="1"/>
      <c r="AP737" s="1"/>
      <c r="AQ737" s="1"/>
      <c r="AR737" s="1"/>
      <c r="AS737" s="1"/>
      <c r="AT737" s="1"/>
      <c r="AU737" s="1"/>
      <c r="AV737" s="1"/>
      <c r="AW737" s="1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  <c r="BW737" s="1"/>
      <c r="BX737" s="1"/>
      <c r="BY737" s="1"/>
      <c r="BZ737" s="1"/>
      <c r="CA737" s="1"/>
      <c r="CB737" s="1"/>
      <c r="CC737" s="1"/>
      <c r="CD737" s="1"/>
    </row>
    <row r="738" spans="1:82">
      <c r="A738" s="1"/>
      <c r="B738" s="1"/>
      <c r="C738" s="1"/>
      <c r="D738" s="1"/>
      <c r="E738" s="123"/>
      <c r="F738" s="123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  <c r="AN738" s="1"/>
      <c r="AO738" s="1"/>
      <c r="AP738" s="1"/>
      <c r="AQ738" s="1"/>
      <c r="AR738" s="1"/>
      <c r="AS738" s="1"/>
      <c r="AT738" s="1"/>
      <c r="AU738" s="1"/>
      <c r="AV738" s="1"/>
      <c r="AW738" s="1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  <c r="BW738" s="1"/>
      <c r="BX738" s="1"/>
      <c r="BY738" s="1"/>
      <c r="BZ738" s="1"/>
      <c r="CA738" s="1"/>
      <c r="CB738" s="1"/>
      <c r="CC738" s="1"/>
      <c r="CD738" s="1"/>
    </row>
    <row r="739" spans="1:82">
      <c r="A739" s="1"/>
      <c r="B739" s="1"/>
      <c r="C739" s="1"/>
      <c r="D739" s="1"/>
      <c r="E739" s="123"/>
      <c r="F739" s="123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  <c r="AN739" s="1"/>
      <c r="AO739" s="1"/>
      <c r="AP739" s="1"/>
      <c r="AQ739" s="1"/>
      <c r="AR739" s="1"/>
      <c r="AS739" s="1"/>
      <c r="AT739" s="1"/>
      <c r="AU739" s="1"/>
      <c r="AV739" s="1"/>
      <c r="AW739" s="1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  <c r="BW739" s="1"/>
      <c r="BX739" s="1"/>
      <c r="BY739" s="1"/>
      <c r="BZ739" s="1"/>
      <c r="CA739" s="1"/>
      <c r="CB739" s="1"/>
      <c r="CC739" s="1"/>
      <c r="CD739" s="1"/>
    </row>
    <row r="740" spans="1:82">
      <c r="A740" s="1"/>
      <c r="B740" s="1"/>
      <c r="C740" s="1"/>
      <c r="D740" s="1"/>
      <c r="E740" s="123"/>
      <c r="F740" s="123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  <c r="AN740" s="1"/>
      <c r="AO740" s="1"/>
      <c r="AP740" s="1"/>
      <c r="AQ740" s="1"/>
      <c r="AR740" s="1"/>
      <c r="AS740" s="1"/>
      <c r="AT740" s="1"/>
      <c r="AU740" s="1"/>
      <c r="AV740" s="1"/>
      <c r="AW740" s="1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  <c r="BW740" s="1"/>
      <c r="BX740" s="1"/>
      <c r="BY740" s="1"/>
      <c r="BZ740" s="1"/>
      <c r="CA740" s="1"/>
      <c r="CB740" s="1"/>
      <c r="CC740" s="1"/>
      <c r="CD740" s="1"/>
    </row>
    <row r="741" spans="1:82">
      <c r="A741" s="1"/>
      <c r="B741" s="1"/>
      <c r="C741" s="1"/>
      <c r="D741" s="1"/>
      <c r="E741" s="123"/>
      <c r="F741" s="123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  <c r="AN741" s="1"/>
      <c r="AO741" s="1"/>
      <c r="AP741" s="1"/>
      <c r="AQ741" s="1"/>
      <c r="AR741" s="1"/>
      <c r="AS741" s="1"/>
      <c r="AT741" s="1"/>
      <c r="AU741" s="1"/>
      <c r="AV741" s="1"/>
      <c r="AW741" s="1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  <c r="BW741" s="1"/>
      <c r="BX741" s="1"/>
      <c r="BY741" s="1"/>
      <c r="BZ741" s="1"/>
      <c r="CA741" s="1"/>
      <c r="CB741" s="1"/>
      <c r="CC741" s="1"/>
      <c r="CD741" s="1"/>
    </row>
    <row r="742" spans="1:82">
      <c r="A742" s="1"/>
      <c r="B742" s="1"/>
      <c r="C742" s="1"/>
      <c r="D742" s="1"/>
      <c r="E742" s="123"/>
      <c r="F742" s="123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  <c r="AN742" s="1"/>
      <c r="AO742" s="1"/>
      <c r="AP742" s="1"/>
      <c r="AQ742" s="1"/>
      <c r="AR742" s="1"/>
      <c r="AS742" s="1"/>
      <c r="AT742" s="1"/>
      <c r="AU742" s="1"/>
      <c r="AV742" s="1"/>
      <c r="AW742" s="1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  <c r="BW742" s="1"/>
      <c r="BX742" s="1"/>
      <c r="BY742" s="1"/>
      <c r="BZ742" s="1"/>
      <c r="CA742" s="1"/>
      <c r="CB742" s="1"/>
      <c r="CC742" s="1"/>
      <c r="CD742" s="1"/>
    </row>
    <row r="743" spans="1:82">
      <c r="A743" s="1"/>
      <c r="B743" s="1"/>
      <c r="C743" s="1"/>
      <c r="D743" s="1"/>
      <c r="E743" s="123"/>
      <c r="F743" s="123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  <c r="AN743" s="1"/>
      <c r="AO743" s="1"/>
      <c r="AP743" s="1"/>
      <c r="AQ743" s="1"/>
      <c r="AR743" s="1"/>
      <c r="AS743" s="1"/>
      <c r="AT743" s="1"/>
      <c r="AU743" s="1"/>
      <c r="AV743" s="1"/>
      <c r="AW743" s="1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  <c r="BW743" s="1"/>
      <c r="BX743" s="1"/>
      <c r="BY743" s="1"/>
      <c r="BZ743" s="1"/>
      <c r="CA743" s="1"/>
      <c r="CB743" s="1"/>
      <c r="CC743" s="1"/>
      <c r="CD743" s="1"/>
    </row>
    <row r="744" spans="1:82">
      <c r="A744" s="1"/>
      <c r="B744" s="1"/>
      <c r="C744" s="1"/>
      <c r="D744" s="1"/>
      <c r="E744" s="123"/>
      <c r="F744" s="123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  <c r="AN744" s="1"/>
      <c r="AO744" s="1"/>
      <c r="AP744" s="1"/>
      <c r="AQ744" s="1"/>
      <c r="AR744" s="1"/>
      <c r="AS744" s="1"/>
      <c r="AT744" s="1"/>
      <c r="AU744" s="1"/>
      <c r="AV744" s="1"/>
      <c r="AW744" s="1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  <c r="BW744" s="1"/>
      <c r="BX744" s="1"/>
      <c r="BY744" s="1"/>
      <c r="BZ744" s="1"/>
      <c r="CA744" s="1"/>
      <c r="CB744" s="1"/>
      <c r="CC744" s="1"/>
      <c r="CD744" s="1"/>
    </row>
    <row r="745" spans="1:82">
      <c r="A745" s="1"/>
      <c r="B745" s="1"/>
      <c r="C745" s="1"/>
      <c r="D745" s="1"/>
      <c r="E745" s="123"/>
      <c r="F745" s="123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  <c r="AN745" s="1"/>
      <c r="AO745" s="1"/>
      <c r="AP745" s="1"/>
      <c r="AQ745" s="1"/>
      <c r="AR745" s="1"/>
      <c r="AS745" s="1"/>
      <c r="AT745" s="1"/>
      <c r="AU745" s="1"/>
      <c r="AV745" s="1"/>
      <c r="AW745" s="1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  <c r="BW745" s="1"/>
      <c r="BX745" s="1"/>
      <c r="BY745" s="1"/>
      <c r="BZ745" s="1"/>
      <c r="CA745" s="1"/>
      <c r="CB745" s="1"/>
      <c r="CC745" s="1"/>
      <c r="CD745" s="1"/>
    </row>
    <row r="746" spans="1:82">
      <c r="A746" s="1"/>
      <c r="B746" s="1"/>
      <c r="C746" s="1"/>
      <c r="D746" s="1"/>
      <c r="E746" s="123"/>
      <c r="F746" s="123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  <c r="AN746" s="1"/>
      <c r="AO746" s="1"/>
      <c r="AP746" s="1"/>
      <c r="AQ746" s="1"/>
      <c r="AR746" s="1"/>
      <c r="AS746" s="1"/>
      <c r="AT746" s="1"/>
      <c r="AU746" s="1"/>
      <c r="AV746" s="1"/>
      <c r="AW746" s="1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  <c r="BW746" s="1"/>
      <c r="BX746" s="1"/>
      <c r="BY746" s="1"/>
      <c r="BZ746" s="1"/>
      <c r="CA746" s="1"/>
      <c r="CB746" s="1"/>
      <c r="CC746" s="1"/>
      <c r="CD746" s="1"/>
    </row>
    <row r="747" spans="1:82">
      <c r="A747" s="1"/>
      <c r="B747" s="1"/>
      <c r="C747" s="1"/>
      <c r="D747" s="1"/>
      <c r="E747" s="123"/>
      <c r="F747" s="123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  <c r="AN747" s="1"/>
      <c r="AO747" s="1"/>
      <c r="AP747" s="1"/>
      <c r="AQ747" s="1"/>
      <c r="AR747" s="1"/>
      <c r="AS747" s="1"/>
      <c r="AT747" s="1"/>
      <c r="AU747" s="1"/>
      <c r="AV747" s="1"/>
      <c r="AW747" s="1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  <c r="BW747" s="1"/>
      <c r="BX747" s="1"/>
      <c r="BY747" s="1"/>
      <c r="BZ747" s="1"/>
      <c r="CA747" s="1"/>
      <c r="CB747" s="1"/>
      <c r="CC747" s="1"/>
      <c r="CD747" s="1"/>
    </row>
    <row r="748" spans="1:82">
      <c r="A748" s="1"/>
      <c r="B748" s="1"/>
      <c r="C748" s="1"/>
      <c r="D748" s="1"/>
      <c r="E748" s="123"/>
      <c r="F748" s="123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  <c r="AN748" s="1"/>
      <c r="AO748" s="1"/>
      <c r="AP748" s="1"/>
      <c r="AQ748" s="1"/>
      <c r="AR748" s="1"/>
      <c r="AS748" s="1"/>
      <c r="AT748" s="1"/>
      <c r="AU748" s="1"/>
      <c r="AV748" s="1"/>
      <c r="AW748" s="1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  <c r="BW748" s="1"/>
      <c r="BX748" s="1"/>
      <c r="BY748" s="1"/>
      <c r="BZ748" s="1"/>
      <c r="CA748" s="1"/>
      <c r="CB748" s="1"/>
      <c r="CC748" s="1"/>
      <c r="CD748" s="1"/>
    </row>
    <row r="749" spans="1:82">
      <c r="A749" s="1"/>
      <c r="B749" s="1"/>
      <c r="C749" s="1"/>
      <c r="D749" s="1"/>
      <c r="E749" s="123"/>
      <c r="F749" s="123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  <c r="AN749" s="1"/>
      <c r="AO749" s="1"/>
      <c r="AP749" s="1"/>
      <c r="AQ749" s="1"/>
      <c r="AR749" s="1"/>
      <c r="AS749" s="1"/>
      <c r="AT749" s="1"/>
      <c r="AU749" s="1"/>
      <c r="AV749" s="1"/>
      <c r="AW749" s="1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  <c r="BW749" s="1"/>
      <c r="BX749" s="1"/>
      <c r="BY749" s="1"/>
      <c r="BZ749" s="1"/>
      <c r="CA749" s="1"/>
      <c r="CB749" s="1"/>
      <c r="CC749" s="1"/>
      <c r="CD749" s="1"/>
    </row>
    <row r="750" spans="1:82">
      <c r="A750" s="1"/>
      <c r="B750" s="1"/>
      <c r="C750" s="1"/>
      <c r="D750" s="1"/>
      <c r="E750" s="123"/>
      <c r="F750" s="123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  <c r="AN750" s="1"/>
      <c r="AO750" s="1"/>
      <c r="AP750" s="1"/>
      <c r="AQ750" s="1"/>
      <c r="AR750" s="1"/>
      <c r="AS750" s="1"/>
      <c r="AT750" s="1"/>
      <c r="AU750" s="1"/>
      <c r="AV750" s="1"/>
      <c r="AW750" s="1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  <c r="BW750" s="1"/>
      <c r="BX750" s="1"/>
      <c r="BY750" s="1"/>
      <c r="BZ750" s="1"/>
      <c r="CA750" s="1"/>
      <c r="CB750" s="1"/>
      <c r="CC750" s="1"/>
      <c r="CD750" s="1"/>
    </row>
    <row r="751" spans="1:82">
      <c r="A751" s="1"/>
      <c r="B751" s="1"/>
      <c r="C751" s="1"/>
      <c r="D751" s="1"/>
      <c r="E751" s="123"/>
      <c r="F751" s="123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  <c r="AN751" s="1"/>
      <c r="AO751" s="1"/>
      <c r="AP751" s="1"/>
      <c r="AQ751" s="1"/>
      <c r="AR751" s="1"/>
      <c r="AS751" s="1"/>
      <c r="AT751" s="1"/>
      <c r="AU751" s="1"/>
      <c r="AV751" s="1"/>
      <c r="AW751" s="1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  <c r="BW751" s="1"/>
      <c r="BX751" s="1"/>
      <c r="BY751" s="1"/>
      <c r="BZ751" s="1"/>
      <c r="CA751" s="1"/>
      <c r="CB751" s="1"/>
      <c r="CC751" s="1"/>
      <c r="CD751" s="1"/>
    </row>
    <row r="752" spans="1:82">
      <c r="A752" s="1"/>
      <c r="B752" s="1"/>
      <c r="C752" s="1"/>
      <c r="D752" s="1"/>
      <c r="E752" s="123"/>
      <c r="F752" s="123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  <c r="AN752" s="1"/>
      <c r="AO752" s="1"/>
      <c r="AP752" s="1"/>
      <c r="AQ752" s="1"/>
      <c r="AR752" s="1"/>
      <c r="AS752" s="1"/>
      <c r="AT752" s="1"/>
      <c r="AU752" s="1"/>
      <c r="AV752" s="1"/>
      <c r="AW752" s="1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  <c r="BW752" s="1"/>
      <c r="BX752" s="1"/>
      <c r="BY752" s="1"/>
      <c r="BZ752" s="1"/>
      <c r="CA752" s="1"/>
      <c r="CB752" s="1"/>
      <c r="CC752" s="1"/>
      <c r="CD752" s="1"/>
    </row>
    <row r="753" spans="1:82">
      <c r="A753" s="1"/>
      <c r="B753" s="1"/>
      <c r="C753" s="1"/>
      <c r="D753" s="1"/>
      <c r="E753" s="123"/>
      <c r="F753" s="123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  <c r="AN753" s="1"/>
      <c r="AO753" s="1"/>
      <c r="AP753" s="1"/>
      <c r="AQ753" s="1"/>
      <c r="AR753" s="1"/>
      <c r="AS753" s="1"/>
      <c r="AT753" s="1"/>
      <c r="AU753" s="1"/>
      <c r="AV753" s="1"/>
      <c r="AW753" s="1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  <c r="BW753" s="1"/>
      <c r="BX753" s="1"/>
      <c r="BY753" s="1"/>
      <c r="BZ753" s="1"/>
      <c r="CA753" s="1"/>
      <c r="CB753" s="1"/>
      <c r="CC753" s="1"/>
      <c r="CD753" s="1"/>
    </row>
    <row r="754" spans="1:82">
      <c r="A754" s="1"/>
      <c r="B754" s="1"/>
      <c r="C754" s="1"/>
      <c r="D754" s="1"/>
      <c r="E754" s="123"/>
      <c r="F754" s="123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  <c r="AN754" s="1"/>
      <c r="AO754" s="1"/>
      <c r="AP754" s="1"/>
      <c r="AQ754" s="1"/>
      <c r="AR754" s="1"/>
      <c r="AS754" s="1"/>
      <c r="AT754" s="1"/>
      <c r="AU754" s="1"/>
      <c r="AV754" s="1"/>
      <c r="AW754" s="1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  <c r="BW754" s="1"/>
      <c r="BX754" s="1"/>
      <c r="BY754" s="1"/>
      <c r="BZ754" s="1"/>
      <c r="CA754" s="1"/>
      <c r="CB754" s="1"/>
      <c r="CC754" s="1"/>
      <c r="CD754" s="1"/>
    </row>
    <row r="755" spans="1:82">
      <c r="A755" s="1"/>
      <c r="B755" s="1"/>
      <c r="C755" s="1"/>
      <c r="D755" s="1"/>
      <c r="E755" s="123"/>
      <c r="F755" s="123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  <c r="AN755" s="1"/>
      <c r="AO755" s="1"/>
      <c r="AP755" s="1"/>
      <c r="AQ755" s="1"/>
      <c r="AR755" s="1"/>
      <c r="AS755" s="1"/>
      <c r="AT755" s="1"/>
      <c r="AU755" s="1"/>
      <c r="AV755" s="1"/>
      <c r="AW755" s="1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  <c r="BW755" s="1"/>
      <c r="BX755" s="1"/>
      <c r="BY755" s="1"/>
      <c r="BZ755" s="1"/>
      <c r="CA755" s="1"/>
      <c r="CB755" s="1"/>
      <c r="CC755" s="1"/>
      <c r="CD755" s="1"/>
    </row>
    <row r="756" spans="1:82">
      <c r="A756" s="1"/>
      <c r="B756" s="1"/>
      <c r="C756" s="1"/>
      <c r="D756" s="1"/>
      <c r="E756" s="123"/>
      <c r="F756" s="123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  <c r="AN756" s="1"/>
      <c r="AO756" s="1"/>
      <c r="AP756" s="1"/>
      <c r="AQ756" s="1"/>
      <c r="AR756" s="1"/>
      <c r="AS756" s="1"/>
      <c r="AT756" s="1"/>
      <c r="AU756" s="1"/>
      <c r="AV756" s="1"/>
      <c r="AW756" s="1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  <c r="BW756" s="1"/>
      <c r="BX756" s="1"/>
      <c r="BY756" s="1"/>
      <c r="BZ756" s="1"/>
      <c r="CA756" s="1"/>
      <c r="CB756" s="1"/>
      <c r="CC756" s="1"/>
      <c r="CD756" s="1"/>
    </row>
    <row r="757" spans="1:82">
      <c r="A757" s="1"/>
      <c r="B757" s="1"/>
      <c r="C757" s="1"/>
      <c r="D757" s="1"/>
      <c r="E757" s="123"/>
      <c r="F757" s="123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  <c r="AN757" s="1"/>
      <c r="AO757" s="1"/>
      <c r="AP757" s="1"/>
      <c r="AQ757" s="1"/>
      <c r="AR757" s="1"/>
      <c r="AS757" s="1"/>
      <c r="AT757" s="1"/>
      <c r="AU757" s="1"/>
      <c r="AV757" s="1"/>
      <c r="AW757" s="1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  <c r="BW757" s="1"/>
      <c r="BX757" s="1"/>
      <c r="BY757" s="1"/>
      <c r="BZ757" s="1"/>
      <c r="CA757" s="1"/>
      <c r="CB757" s="1"/>
      <c r="CC757" s="1"/>
      <c r="CD757" s="1"/>
    </row>
    <row r="758" spans="1:82">
      <c r="A758" s="1"/>
      <c r="B758" s="1"/>
      <c r="C758" s="1"/>
      <c r="D758" s="1"/>
      <c r="E758" s="123"/>
      <c r="F758" s="123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  <c r="AN758" s="1"/>
      <c r="AO758" s="1"/>
      <c r="AP758" s="1"/>
      <c r="AQ758" s="1"/>
      <c r="AR758" s="1"/>
      <c r="AS758" s="1"/>
      <c r="AT758" s="1"/>
      <c r="AU758" s="1"/>
      <c r="AV758" s="1"/>
      <c r="AW758" s="1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  <c r="BW758" s="1"/>
      <c r="BX758" s="1"/>
      <c r="BY758" s="1"/>
      <c r="BZ758" s="1"/>
      <c r="CA758" s="1"/>
      <c r="CB758" s="1"/>
      <c r="CC758" s="1"/>
      <c r="CD758" s="1"/>
    </row>
    <row r="759" spans="1:82">
      <c r="A759" s="1"/>
      <c r="B759" s="1"/>
      <c r="C759" s="1"/>
      <c r="D759" s="1"/>
      <c r="E759" s="123"/>
      <c r="F759" s="123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  <c r="AN759" s="1"/>
      <c r="AO759" s="1"/>
      <c r="AP759" s="1"/>
      <c r="AQ759" s="1"/>
      <c r="AR759" s="1"/>
      <c r="AS759" s="1"/>
      <c r="AT759" s="1"/>
      <c r="AU759" s="1"/>
      <c r="AV759" s="1"/>
      <c r="AW759" s="1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  <c r="BW759" s="1"/>
      <c r="BX759" s="1"/>
      <c r="BY759" s="1"/>
      <c r="BZ759" s="1"/>
      <c r="CA759" s="1"/>
      <c r="CB759" s="1"/>
      <c r="CC759" s="1"/>
      <c r="CD759" s="1"/>
    </row>
    <row r="760" spans="1:82">
      <c r="A760" s="1"/>
      <c r="B760" s="1"/>
      <c r="C760" s="1"/>
      <c r="D760" s="1"/>
      <c r="E760" s="123"/>
      <c r="F760" s="123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  <c r="AN760" s="1"/>
      <c r="AO760" s="1"/>
      <c r="AP760" s="1"/>
      <c r="AQ760" s="1"/>
      <c r="AR760" s="1"/>
      <c r="AS760" s="1"/>
      <c r="AT760" s="1"/>
      <c r="AU760" s="1"/>
      <c r="AV760" s="1"/>
      <c r="AW760" s="1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  <c r="BW760" s="1"/>
      <c r="BX760" s="1"/>
      <c r="BY760" s="1"/>
      <c r="BZ760" s="1"/>
      <c r="CA760" s="1"/>
      <c r="CB760" s="1"/>
      <c r="CC760" s="1"/>
      <c r="CD760" s="1"/>
    </row>
    <row r="761" spans="1:82">
      <c r="A761" s="1"/>
      <c r="B761" s="1"/>
      <c r="C761" s="1"/>
      <c r="D761" s="1"/>
      <c r="E761" s="123"/>
      <c r="F761" s="123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  <c r="AN761" s="1"/>
      <c r="AO761" s="1"/>
      <c r="AP761" s="1"/>
      <c r="AQ761" s="1"/>
      <c r="AR761" s="1"/>
      <c r="AS761" s="1"/>
      <c r="AT761" s="1"/>
      <c r="AU761" s="1"/>
      <c r="AV761" s="1"/>
      <c r="AW761" s="1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  <c r="BW761" s="1"/>
      <c r="BX761" s="1"/>
      <c r="BY761" s="1"/>
      <c r="BZ761" s="1"/>
      <c r="CA761" s="1"/>
      <c r="CB761" s="1"/>
      <c r="CC761" s="1"/>
      <c r="CD761" s="1"/>
    </row>
    <row r="762" spans="1:82">
      <c r="A762" s="1"/>
      <c r="B762" s="1"/>
      <c r="C762" s="1"/>
      <c r="D762" s="1"/>
      <c r="E762" s="123"/>
      <c r="F762" s="123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  <c r="AN762" s="1"/>
      <c r="AO762" s="1"/>
      <c r="AP762" s="1"/>
      <c r="AQ762" s="1"/>
      <c r="AR762" s="1"/>
      <c r="AS762" s="1"/>
      <c r="AT762" s="1"/>
      <c r="AU762" s="1"/>
      <c r="AV762" s="1"/>
      <c r="AW762" s="1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  <c r="BW762" s="1"/>
      <c r="BX762" s="1"/>
      <c r="BY762" s="1"/>
      <c r="BZ762" s="1"/>
      <c r="CA762" s="1"/>
      <c r="CB762" s="1"/>
      <c r="CC762" s="1"/>
      <c r="CD762" s="1"/>
    </row>
    <row r="763" spans="1:82">
      <c r="A763" s="1"/>
      <c r="B763" s="1"/>
      <c r="C763" s="1"/>
      <c r="D763" s="1"/>
      <c r="E763" s="123"/>
      <c r="F763" s="123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  <c r="AN763" s="1"/>
      <c r="AO763" s="1"/>
      <c r="AP763" s="1"/>
      <c r="AQ763" s="1"/>
      <c r="AR763" s="1"/>
      <c r="AS763" s="1"/>
      <c r="AT763" s="1"/>
      <c r="AU763" s="1"/>
      <c r="AV763" s="1"/>
      <c r="AW763" s="1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  <c r="BW763" s="1"/>
      <c r="BX763" s="1"/>
      <c r="BY763" s="1"/>
      <c r="BZ763" s="1"/>
      <c r="CA763" s="1"/>
      <c r="CB763" s="1"/>
      <c r="CC763" s="1"/>
      <c r="CD763" s="1"/>
    </row>
    <row r="764" spans="1:82">
      <c r="A764" s="1"/>
      <c r="B764" s="1"/>
      <c r="C764" s="1"/>
      <c r="D764" s="1"/>
      <c r="E764" s="123"/>
      <c r="F764" s="123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  <c r="AN764" s="1"/>
      <c r="AO764" s="1"/>
      <c r="AP764" s="1"/>
      <c r="AQ764" s="1"/>
      <c r="AR764" s="1"/>
      <c r="AS764" s="1"/>
      <c r="AT764" s="1"/>
      <c r="AU764" s="1"/>
      <c r="AV764" s="1"/>
      <c r="AW764" s="1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  <c r="BW764" s="1"/>
      <c r="BX764" s="1"/>
      <c r="BY764" s="1"/>
      <c r="BZ764" s="1"/>
      <c r="CA764" s="1"/>
      <c r="CB764" s="1"/>
      <c r="CC764" s="1"/>
      <c r="CD764" s="1"/>
    </row>
    <row r="765" spans="1:82">
      <c r="A765" s="1"/>
      <c r="B765" s="1"/>
      <c r="C765" s="1"/>
      <c r="D765" s="1"/>
      <c r="E765" s="123"/>
      <c r="F765" s="123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  <c r="AN765" s="1"/>
      <c r="AO765" s="1"/>
      <c r="AP765" s="1"/>
      <c r="AQ765" s="1"/>
      <c r="AR765" s="1"/>
      <c r="AS765" s="1"/>
      <c r="AT765" s="1"/>
      <c r="AU765" s="1"/>
      <c r="AV765" s="1"/>
      <c r="AW765" s="1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  <c r="BW765" s="1"/>
      <c r="BX765" s="1"/>
      <c r="BY765" s="1"/>
      <c r="BZ765" s="1"/>
      <c r="CA765" s="1"/>
      <c r="CB765" s="1"/>
      <c r="CC765" s="1"/>
      <c r="CD765" s="1"/>
    </row>
    <row r="766" spans="1:82">
      <c r="A766" s="1"/>
      <c r="B766" s="1"/>
      <c r="C766" s="1"/>
      <c r="D766" s="1"/>
      <c r="E766" s="123"/>
      <c r="F766" s="123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  <c r="AN766" s="1"/>
      <c r="AO766" s="1"/>
      <c r="AP766" s="1"/>
      <c r="AQ766" s="1"/>
      <c r="AR766" s="1"/>
      <c r="AS766" s="1"/>
      <c r="AT766" s="1"/>
      <c r="AU766" s="1"/>
      <c r="AV766" s="1"/>
      <c r="AW766" s="1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  <c r="BW766" s="1"/>
      <c r="BX766" s="1"/>
      <c r="BY766" s="1"/>
      <c r="BZ766" s="1"/>
      <c r="CA766" s="1"/>
      <c r="CB766" s="1"/>
      <c r="CC766" s="1"/>
      <c r="CD766" s="1"/>
    </row>
    <row r="767" spans="1:82">
      <c r="A767" s="1"/>
      <c r="B767" s="1"/>
      <c r="C767" s="1"/>
      <c r="D767" s="1"/>
      <c r="E767" s="123"/>
      <c r="F767" s="123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  <c r="AN767" s="1"/>
      <c r="AO767" s="1"/>
      <c r="AP767" s="1"/>
      <c r="AQ767" s="1"/>
      <c r="AR767" s="1"/>
      <c r="AS767" s="1"/>
      <c r="AT767" s="1"/>
      <c r="AU767" s="1"/>
      <c r="AV767" s="1"/>
      <c r="AW767" s="1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  <c r="BW767" s="1"/>
      <c r="BX767" s="1"/>
      <c r="BY767" s="1"/>
      <c r="BZ767" s="1"/>
      <c r="CA767" s="1"/>
      <c r="CB767" s="1"/>
      <c r="CC767" s="1"/>
      <c r="CD767" s="1"/>
    </row>
    <row r="768" spans="1:82">
      <c r="A768" s="1"/>
      <c r="B768" s="1"/>
      <c r="C768" s="1"/>
      <c r="D768" s="1"/>
      <c r="E768" s="123"/>
      <c r="F768" s="123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  <c r="AN768" s="1"/>
      <c r="AO768" s="1"/>
      <c r="AP768" s="1"/>
      <c r="AQ768" s="1"/>
      <c r="AR768" s="1"/>
      <c r="AS768" s="1"/>
      <c r="AT768" s="1"/>
      <c r="AU768" s="1"/>
      <c r="AV768" s="1"/>
      <c r="AW768" s="1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  <c r="BW768" s="1"/>
      <c r="BX768" s="1"/>
      <c r="BY768" s="1"/>
      <c r="BZ768" s="1"/>
      <c r="CA768" s="1"/>
      <c r="CB768" s="1"/>
      <c r="CC768" s="1"/>
      <c r="CD768" s="1"/>
    </row>
    <row r="769" spans="1:82">
      <c r="A769" s="1"/>
      <c r="B769" s="1"/>
      <c r="C769" s="1"/>
      <c r="D769" s="1"/>
      <c r="E769" s="123"/>
      <c r="F769" s="123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  <c r="AN769" s="1"/>
      <c r="AO769" s="1"/>
      <c r="AP769" s="1"/>
      <c r="AQ769" s="1"/>
      <c r="AR769" s="1"/>
      <c r="AS769" s="1"/>
      <c r="AT769" s="1"/>
      <c r="AU769" s="1"/>
      <c r="AV769" s="1"/>
      <c r="AW769" s="1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  <c r="BW769" s="1"/>
      <c r="BX769" s="1"/>
      <c r="BY769" s="1"/>
      <c r="BZ769" s="1"/>
      <c r="CA769" s="1"/>
      <c r="CB769" s="1"/>
      <c r="CC769" s="1"/>
      <c r="CD769" s="1"/>
    </row>
    <row r="770" spans="1:82">
      <c r="A770" s="1"/>
      <c r="B770" s="1"/>
      <c r="C770" s="1"/>
      <c r="D770" s="1"/>
      <c r="E770" s="123"/>
      <c r="F770" s="123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  <c r="AN770" s="1"/>
      <c r="AO770" s="1"/>
      <c r="AP770" s="1"/>
      <c r="AQ770" s="1"/>
      <c r="AR770" s="1"/>
      <c r="AS770" s="1"/>
      <c r="AT770" s="1"/>
      <c r="AU770" s="1"/>
      <c r="AV770" s="1"/>
      <c r="AW770" s="1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  <c r="BW770" s="1"/>
      <c r="BX770" s="1"/>
      <c r="BY770" s="1"/>
      <c r="BZ770" s="1"/>
      <c r="CA770" s="1"/>
      <c r="CB770" s="1"/>
      <c r="CC770" s="1"/>
      <c r="CD770" s="1"/>
    </row>
    <row r="771" spans="1:82">
      <c r="A771" s="1"/>
      <c r="B771" s="1"/>
      <c r="C771" s="1"/>
      <c r="D771" s="1"/>
      <c r="E771" s="123"/>
      <c r="F771" s="123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  <c r="AN771" s="1"/>
      <c r="AO771" s="1"/>
      <c r="AP771" s="1"/>
      <c r="AQ771" s="1"/>
      <c r="AR771" s="1"/>
      <c r="AS771" s="1"/>
      <c r="AT771" s="1"/>
      <c r="AU771" s="1"/>
      <c r="AV771" s="1"/>
      <c r="AW771" s="1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  <c r="BW771" s="1"/>
      <c r="BX771" s="1"/>
      <c r="BY771" s="1"/>
      <c r="BZ771" s="1"/>
      <c r="CA771" s="1"/>
      <c r="CB771" s="1"/>
      <c r="CC771" s="1"/>
      <c r="CD771" s="1"/>
    </row>
    <row r="772" spans="1:82">
      <c r="A772" s="1"/>
      <c r="B772" s="1"/>
      <c r="C772" s="1"/>
      <c r="D772" s="1"/>
      <c r="E772" s="123"/>
      <c r="F772" s="123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  <c r="AN772" s="1"/>
      <c r="AO772" s="1"/>
      <c r="AP772" s="1"/>
      <c r="AQ772" s="1"/>
      <c r="AR772" s="1"/>
      <c r="AS772" s="1"/>
      <c r="AT772" s="1"/>
      <c r="AU772" s="1"/>
      <c r="AV772" s="1"/>
      <c r="AW772" s="1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  <c r="BW772" s="1"/>
      <c r="BX772" s="1"/>
      <c r="BY772" s="1"/>
      <c r="BZ772" s="1"/>
      <c r="CA772" s="1"/>
      <c r="CB772" s="1"/>
      <c r="CC772" s="1"/>
      <c r="CD772" s="1"/>
    </row>
    <row r="773" spans="1:82">
      <c r="A773" s="1"/>
      <c r="B773" s="1"/>
      <c r="C773" s="1"/>
      <c r="D773" s="1"/>
      <c r="E773" s="123"/>
      <c r="F773" s="123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  <c r="AN773" s="1"/>
      <c r="AO773" s="1"/>
      <c r="AP773" s="1"/>
      <c r="AQ773" s="1"/>
      <c r="AR773" s="1"/>
      <c r="AS773" s="1"/>
      <c r="AT773" s="1"/>
      <c r="AU773" s="1"/>
      <c r="AV773" s="1"/>
      <c r="AW773" s="1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  <c r="BW773" s="1"/>
      <c r="BX773" s="1"/>
      <c r="BY773" s="1"/>
      <c r="BZ773" s="1"/>
      <c r="CA773" s="1"/>
      <c r="CB773" s="1"/>
      <c r="CC773" s="1"/>
      <c r="CD773" s="1"/>
    </row>
    <row r="774" spans="1:82">
      <c r="A774" s="1"/>
      <c r="B774" s="1"/>
      <c r="C774" s="1"/>
      <c r="D774" s="1"/>
      <c r="E774" s="123"/>
      <c r="F774" s="123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  <c r="AN774" s="1"/>
      <c r="AO774" s="1"/>
      <c r="AP774" s="1"/>
      <c r="AQ774" s="1"/>
      <c r="AR774" s="1"/>
      <c r="AS774" s="1"/>
      <c r="AT774" s="1"/>
      <c r="AU774" s="1"/>
      <c r="AV774" s="1"/>
      <c r="AW774" s="1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  <c r="BW774" s="1"/>
      <c r="BX774" s="1"/>
      <c r="BY774" s="1"/>
      <c r="BZ774" s="1"/>
      <c r="CA774" s="1"/>
      <c r="CB774" s="1"/>
      <c r="CC774" s="1"/>
      <c r="CD774" s="1"/>
    </row>
    <row r="775" spans="1:82">
      <c r="A775" s="1"/>
      <c r="B775" s="1"/>
      <c r="C775" s="1"/>
      <c r="D775" s="1"/>
      <c r="E775" s="123"/>
      <c r="F775" s="123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  <c r="AN775" s="1"/>
      <c r="AO775" s="1"/>
      <c r="AP775" s="1"/>
      <c r="AQ775" s="1"/>
      <c r="AR775" s="1"/>
      <c r="AS775" s="1"/>
      <c r="AT775" s="1"/>
      <c r="AU775" s="1"/>
      <c r="AV775" s="1"/>
      <c r="AW775" s="1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  <c r="BW775" s="1"/>
      <c r="BX775" s="1"/>
      <c r="BY775" s="1"/>
      <c r="BZ775" s="1"/>
      <c r="CA775" s="1"/>
      <c r="CB775" s="1"/>
      <c r="CC775" s="1"/>
      <c r="CD775" s="1"/>
    </row>
    <row r="776" spans="1:82">
      <c r="A776" s="1"/>
      <c r="B776" s="1"/>
      <c r="C776" s="1"/>
      <c r="D776" s="1"/>
      <c r="E776" s="123"/>
      <c r="F776" s="123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  <c r="AN776" s="1"/>
      <c r="AO776" s="1"/>
      <c r="AP776" s="1"/>
      <c r="AQ776" s="1"/>
      <c r="AR776" s="1"/>
      <c r="AS776" s="1"/>
      <c r="AT776" s="1"/>
      <c r="AU776" s="1"/>
      <c r="AV776" s="1"/>
      <c r="AW776" s="1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  <c r="BW776" s="1"/>
      <c r="BX776" s="1"/>
      <c r="BY776" s="1"/>
      <c r="BZ776" s="1"/>
      <c r="CA776" s="1"/>
      <c r="CB776" s="1"/>
      <c r="CC776" s="1"/>
      <c r="CD776" s="1"/>
    </row>
    <row r="777" spans="1:82">
      <c r="A777" s="1"/>
      <c r="B777" s="1"/>
      <c r="C777" s="1"/>
      <c r="D777" s="1"/>
      <c r="E777" s="123"/>
      <c r="F777" s="123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  <c r="AN777" s="1"/>
      <c r="AO777" s="1"/>
      <c r="AP777" s="1"/>
      <c r="AQ777" s="1"/>
      <c r="AR777" s="1"/>
      <c r="AS777" s="1"/>
      <c r="AT777" s="1"/>
      <c r="AU777" s="1"/>
      <c r="AV777" s="1"/>
      <c r="AW777" s="1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  <c r="BW777" s="1"/>
      <c r="BX777" s="1"/>
      <c r="BY777" s="1"/>
      <c r="BZ777" s="1"/>
      <c r="CA777" s="1"/>
      <c r="CB777" s="1"/>
      <c r="CC777" s="1"/>
      <c r="CD777" s="1"/>
    </row>
    <row r="778" spans="1:82">
      <c r="A778" s="1"/>
      <c r="B778" s="1"/>
      <c r="C778" s="1"/>
      <c r="D778" s="1"/>
      <c r="E778" s="123"/>
      <c r="F778" s="123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  <c r="AN778" s="1"/>
      <c r="AO778" s="1"/>
      <c r="AP778" s="1"/>
      <c r="AQ778" s="1"/>
      <c r="AR778" s="1"/>
      <c r="AS778" s="1"/>
      <c r="AT778" s="1"/>
      <c r="AU778" s="1"/>
      <c r="AV778" s="1"/>
      <c r="AW778" s="1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  <c r="BW778" s="1"/>
      <c r="BX778" s="1"/>
      <c r="BY778" s="1"/>
      <c r="BZ778" s="1"/>
      <c r="CA778" s="1"/>
      <c r="CB778" s="1"/>
      <c r="CC778" s="1"/>
      <c r="CD778" s="1"/>
    </row>
    <row r="779" spans="1:82">
      <c r="A779" s="1"/>
      <c r="B779" s="1"/>
      <c r="C779" s="1"/>
      <c r="D779" s="1"/>
      <c r="E779" s="123"/>
      <c r="F779" s="123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  <c r="AN779" s="1"/>
      <c r="AO779" s="1"/>
      <c r="AP779" s="1"/>
      <c r="AQ779" s="1"/>
      <c r="AR779" s="1"/>
      <c r="AS779" s="1"/>
      <c r="AT779" s="1"/>
      <c r="AU779" s="1"/>
      <c r="AV779" s="1"/>
      <c r="AW779" s="1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  <c r="BW779" s="1"/>
      <c r="BX779" s="1"/>
      <c r="BY779" s="1"/>
      <c r="BZ779" s="1"/>
      <c r="CA779" s="1"/>
      <c r="CB779" s="1"/>
      <c r="CC779" s="1"/>
      <c r="CD779" s="1"/>
    </row>
    <row r="780" spans="1:82">
      <c r="A780" s="1"/>
      <c r="B780" s="1"/>
      <c r="C780" s="1"/>
      <c r="D780" s="1"/>
      <c r="E780" s="123"/>
      <c r="F780" s="123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  <c r="AN780" s="1"/>
      <c r="AO780" s="1"/>
      <c r="AP780" s="1"/>
      <c r="AQ780" s="1"/>
      <c r="AR780" s="1"/>
      <c r="AS780" s="1"/>
      <c r="AT780" s="1"/>
      <c r="AU780" s="1"/>
      <c r="AV780" s="1"/>
      <c r="AW780" s="1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  <c r="BW780" s="1"/>
      <c r="BX780" s="1"/>
      <c r="BY780" s="1"/>
      <c r="BZ780" s="1"/>
      <c r="CA780" s="1"/>
      <c r="CB780" s="1"/>
      <c r="CC780" s="1"/>
      <c r="CD780" s="1"/>
    </row>
    <row r="781" spans="1:82">
      <c r="A781" s="1"/>
      <c r="B781" s="1"/>
      <c r="C781" s="1"/>
      <c r="D781" s="1"/>
      <c r="E781" s="123"/>
      <c r="F781" s="123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  <c r="AN781" s="1"/>
      <c r="AO781" s="1"/>
      <c r="AP781" s="1"/>
      <c r="AQ781" s="1"/>
      <c r="AR781" s="1"/>
      <c r="AS781" s="1"/>
      <c r="AT781" s="1"/>
      <c r="AU781" s="1"/>
      <c r="AV781" s="1"/>
      <c r="AW781" s="1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  <c r="BW781" s="1"/>
      <c r="BX781" s="1"/>
      <c r="BY781" s="1"/>
      <c r="BZ781" s="1"/>
      <c r="CA781" s="1"/>
      <c r="CB781" s="1"/>
      <c r="CC781" s="1"/>
      <c r="CD781" s="1"/>
    </row>
    <row r="782" spans="1:82">
      <c r="A782" s="1"/>
      <c r="B782" s="1"/>
      <c r="C782" s="1"/>
      <c r="D782" s="1"/>
      <c r="E782" s="123"/>
      <c r="F782" s="123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  <c r="AN782" s="1"/>
      <c r="AO782" s="1"/>
      <c r="AP782" s="1"/>
      <c r="AQ782" s="1"/>
      <c r="AR782" s="1"/>
      <c r="AS782" s="1"/>
      <c r="AT782" s="1"/>
      <c r="AU782" s="1"/>
      <c r="AV782" s="1"/>
      <c r="AW782" s="1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  <c r="BW782" s="1"/>
      <c r="BX782" s="1"/>
      <c r="BY782" s="1"/>
      <c r="BZ782" s="1"/>
      <c r="CA782" s="1"/>
      <c r="CB782" s="1"/>
      <c r="CC782" s="1"/>
      <c r="CD782" s="1"/>
    </row>
    <row r="783" spans="1:82">
      <c r="A783" s="1"/>
      <c r="B783" s="1"/>
      <c r="C783" s="1"/>
      <c r="D783" s="1"/>
      <c r="E783" s="123"/>
      <c r="F783" s="123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  <c r="AN783" s="1"/>
      <c r="AO783" s="1"/>
      <c r="AP783" s="1"/>
      <c r="AQ783" s="1"/>
      <c r="AR783" s="1"/>
      <c r="AS783" s="1"/>
      <c r="AT783" s="1"/>
      <c r="AU783" s="1"/>
      <c r="AV783" s="1"/>
      <c r="AW783" s="1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  <c r="BW783" s="1"/>
      <c r="BX783" s="1"/>
      <c r="BY783" s="1"/>
      <c r="BZ783" s="1"/>
      <c r="CA783" s="1"/>
      <c r="CB783" s="1"/>
      <c r="CC783" s="1"/>
      <c r="CD783" s="1"/>
    </row>
    <row r="784" spans="1:82">
      <c r="A784" s="1"/>
      <c r="B784" s="1"/>
      <c r="C784" s="1"/>
      <c r="D784" s="1"/>
      <c r="E784" s="123"/>
      <c r="F784" s="123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  <c r="AN784" s="1"/>
      <c r="AO784" s="1"/>
      <c r="AP784" s="1"/>
      <c r="AQ784" s="1"/>
      <c r="AR784" s="1"/>
      <c r="AS784" s="1"/>
      <c r="AT784" s="1"/>
      <c r="AU784" s="1"/>
      <c r="AV784" s="1"/>
      <c r="AW784" s="1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  <c r="BW784" s="1"/>
      <c r="BX784" s="1"/>
      <c r="BY784" s="1"/>
      <c r="BZ784" s="1"/>
      <c r="CA784" s="1"/>
      <c r="CB784" s="1"/>
      <c r="CC784" s="1"/>
      <c r="CD784" s="1"/>
    </row>
    <row r="785" spans="1:82">
      <c r="A785" s="1"/>
      <c r="B785" s="1"/>
      <c r="C785" s="1"/>
      <c r="D785" s="1"/>
      <c r="E785" s="123"/>
      <c r="F785" s="123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  <c r="AN785" s="1"/>
      <c r="AO785" s="1"/>
      <c r="AP785" s="1"/>
      <c r="AQ785" s="1"/>
      <c r="AR785" s="1"/>
      <c r="AS785" s="1"/>
      <c r="AT785" s="1"/>
      <c r="AU785" s="1"/>
      <c r="AV785" s="1"/>
      <c r="AW785" s="1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  <c r="BW785" s="1"/>
      <c r="BX785" s="1"/>
      <c r="BY785" s="1"/>
      <c r="BZ785" s="1"/>
      <c r="CA785" s="1"/>
      <c r="CB785" s="1"/>
      <c r="CC785" s="1"/>
      <c r="CD785" s="1"/>
    </row>
    <row r="786" spans="1:82">
      <c r="A786" s="1"/>
      <c r="B786" s="1"/>
      <c r="C786" s="1"/>
      <c r="D786" s="1"/>
      <c r="E786" s="123"/>
      <c r="F786" s="123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  <c r="AN786" s="1"/>
      <c r="AO786" s="1"/>
      <c r="AP786" s="1"/>
      <c r="AQ786" s="1"/>
      <c r="AR786" s="1"/>
      <c r="AS786" s="1"/>
      <c r="AT786" s="1"/>
      <c r="AU786" s="1"/>
      <c r="AV786" s="1"/>
      <c r="AW786" s="1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  <c r="BW786" s="1"/>
      <c r="BX786" s="1"/>
      <c r="BY786" s="1"/>
      <c r="BZ786" s="1"/>
      <c r="CA786" s="1"/>
      <c r="CB786" s="1"/>
      <c r="CC786" s="1"/>
      <c r="CD786" s="1"/>
    </row>
    <row r="787" spans="1:82">
      <c r="A787" s="1"/>
      <c r="B787" s="1"/>
      <c r="C787" s="1"/>
      <c r="D787" s="1"/>
      <c r="E787" s="123"/>
      <c r="F787" s="123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  <c r="AN787" s="1"/>
      <c r="AO787" s="1"/>
      <c r="AP787" s="1"/>
      <c r="AQ787" s="1"/>
      <c r="AR787" s="1"/>
      <c r="AS787" s="1"/>
      <c r="AT787" s="1"/>
      <c r="AU787" s="1"/>
      <c r="AV787" s="1"/>
      <c r="AW787" s="1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  <c r="BW787" s="1"/>
      <c r="BX787" s="1"/>
      <c r="BY787" s="1"/>
      <c r="BZ787" s="1"/>
      <c r="CA787" s="1"/>
      <c r="CB787" s="1"/>
      <c r="CC787" s="1"/>
      <c r="CD787" s="1"/>
    </row>
    <row r="788" spans="1:82">
      <c r="A788" s="1"/>
      <c r="B788" s="1"/>
      <c r="C788" s="1"/>
      <c r="D788" s="1"/>
      <c r="E788" s="123"/>
      <c r="F788" s="123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  <c r="AN788" s="1"/>
      <c r="AO788" s="1"/>
      <c r="AP788" s="1"/>
      <c r="AQ788" s="1"/>
      <c r="AR788" s="1"/>
      <c r="AS788" s="1"/>
      <c r="AT788" s="1"/>
      <c r="AU788" s="1"/>
      <c r="AV788" s="1"/>
      <c r="AW788" s="1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  <c r="BW788" s="1"/>
      <c r="BX788" s="1"/>
      <c r="BY788" s="1"/>
      <c r="BZ788" s="1"/>
      <c r="CA788" s="1"/>
      <c r="CB788" s="1"/>
      <c r="CC788" s="1"/>
      <c r="CD788" s="1"/>
    </row>
    <row r="789" spans="1:82">
      <c r="A789" s="1"/>
      <c r="B789" s="1"/>
      <c r="C789" s="1"/>
      <c r="D789" s="1"/>
      <c r="E789" s="123"/>
      <c r="F789" s="123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  <c r="AN789" s="1"/>
      <c r="AO789" s="1"/>
      <c r="AP789" s="1"/>
      <c r="AQ789" s="1"/>
      <c r="AR789" s="1"/>
      <c r="AS789" s="1"/>
      <c r="AT789" s="1"/>
      <c r="AU789" s="1"/>
      <c r="AV789" s="1"/>
      <c r="AW789" s="1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  <c r="BW789" s="1"/>
      <c r="BX789" s="1"/>
      <c r="BY789" s="1"/>
      <c r="BZ789" s="1"/>
      <c r="CA789" s="1"/>
      <c r="CB789" s="1"/>
      <c r="CC789" s="1"/>
      <c r="CD789" s="1"/>
    </row>
    <row r="790" spans="1:82">
      <c r="A790" s="1"/>
      <c r="B790" s="1"/>
      <c r="C790" s="1"/>
      <c r="D790" s="1"/>
      <c r="E790" s="123"/>
      <c r="F790" s="123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  <c r="AN790" s="1"/>
      <c r="AO790" s="1"/>
      <c r="AP790" s="1"/>
      <c r="AQ790" s="1"/>
      <c r="AR790" s="1"/>
      <c r="AS790" s="1"/>
      <c r="AT790" s="1"/>
      <c r="AU790" s="1"/>
      <c r="AV790" s="1"/>
      <c r="AW790" s="1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  <c r="BW790" s="1"/>
      <c r="BX790" s="1"/>
      <c r="BY790" s="1"/>
      <c r="BZ790" s="1"/>
      <c r="CA790" s="1"/>
      <c r="CB790" s="1"/>
      <c r="CC790" s="1"/>
      <c r="CD790" s="1"/>
    </row>
    <row r="791" spans="1:82">
      <c r="A791" s="1"/>
      <c r="B791" s="1"/>
      <c r="C791" s="1"/>
      <c r="D791" s="1"/>
      <c r="E791" s="123"/>
      <c r="F791" s="123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  <c r="AN791" s="1"/>
      <c r="AO791" s="1"/>
      <c r="AP791" s="1"/>
      <c r="AQ791" s="1"/>
      <c r="AR791" s="1"/>
      <c r="AS791" s="1"/>
      <c r="AT791" s="1"/>
      <c r="AU791" s="1"/>
      <c r="AV791" s="1"/>
      <c r="AW791" s="1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  <c r="BW791" s="1"/>
      <c r="BX791" s="1"/>
      <c r="BY791" s="1"/>
      <c r="BZ791" s="1"/>
      <c r="CA791" s="1"/>
      <c r="CB791" s="1"/>
      <c r="CC791" s="1"/>
      <c r="CD791" s="1"/>
    </row>
    <row r="792" spans="1:82">
      <c r="A792" s="1"/>
      <c r="B792" s="1"/>
      <c r="C792" s="1"/>
      <c r="D792" s="1"/>
      <c r="E792" s="123"/>
      <c r="F792" s="123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  <c r="AN792" s="1"/>
      <c r="AO792" s="1"/>
      <c r="AP792" s="1"/>
      <c r="AQ792" s="1"/>
      <c r="AR792" s="1"/>
      <c r="AS792" s="1"/>
      <c r="AT792" s="1"/>
      <c r="AU792" s="1"/>
      <c r="AV792" s="1"/>
      <c r="AW792" s="1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  <c r="BW792" s="1"/>
      <c r="BX792" s="1"/>
      <c r="BY792" s="1"/>
      <c r="BZ792" s="1"/>
      <c r="CA792" s="1"/>
      <c r="CB792" s="1"/>
      <c r="CC792" s="1"/>
      <c r="CD792" s="1"/>
    </row>
    <row r="793" spans="1:82">
      <c r="A793" s="1"/>
      <c r="B793" s="1"/>
      <c r="C793" s="1"/>
      <c r="D793" s="1"/>
      <c r="E793" s="123"/>
      <c r="F793" s="123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  <c r="AN793" s="1"/>
      <c r="AO793" s="1"/>
      <c r="AP793" s="1"/>
      <c r="AQ793" s="1"/>
      <c r="AR793" s="1"/>
      <c r="AS793" s="1"/>
      <c r="AT793" s="1"/>
      <c r="AU793" s="1"/>
      <c r="AV793" s="1"/>
      <c r="AW793" s="1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  <c r="BW793" s="1"/>
      <c r="BX793" s="1"/>
      <c r="BY793" s="1"/>
      <c r="BZ793" s="1"/>
      <c r="CA793" s="1"/>
      <c r="CB793" s="1"/>
      <c r="CC793" s="1"/>
      <c r="CD793" s="1"/>
    </row>
    <row r="794" spans="1:82">
      <c r="A794" s="1"/>
      <c r="B794" s="1"/>
      <c r="C794" s="1"/>
      <c r="D794" s="1"/>
      <c r="E794" s="123"/>
      <c r="F794" s="123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  <c r="AN794" s="1"/>
      <c r="AO794" s="1"/>
      <c r="AP794" s="1"/>
      <c r="AQ794" s="1"/>
      <c r="AR794" s="1"/>
      <c r="AS794" s="1"/>
      <c r="AT794" s="1"/>
      <c r="AU794" s="1"/>
      <c r="AV794" s="1"/>
      <c r="AW794" s="1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  <c r="BW794" s="1"/>
      <c r="BX794" s="1"/>
      <c r="BY794" s="1"/>
      <c r="BZ794" s="1"/>
      <c r="CA794" s="1"/>
      <c r="CB794" s="1"/>
      <c r="CC794" s="1"/>
      <c r="CD794" s="1"/>
    </row>
    <row r="795" spans="1:82">
      <c r="A795" s="1"/>
      <c r="B795" s="1"/>
      <c r="C795" s="1"/>
      <c r="D795" s="1"/>
      <c r="E795" s="123"/>
      <c r="F795" s="123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  <c r="AN795" s="1"/>
      <c r="AO795" s="1"/>
      <c r="AP795" s="1"/>
      <c r="AQ795" s="1"/>
      <c r="AR795" s="1"/>
      <c r="AS795" s="1"/>
      <c r="AT795" s="1"/>
      <c r="AU795" s="1"/>
      <c r="AV795" s="1"/>
      <c r="AW795" s="1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  <c r="BW795" s="1"/>
      <c r="BX795" s="1"/>
      <c r="BY795" s="1"/>
      <c r="BZ795" s="1"/>
      <c r="CA795" s="1"/>
      <c r="CB795" s="1"/>
      <c r="CC795" s="1"/>
      <c r="CD795" s="1"/>
    </row>
    <row r="796" spans="1:82">
      <c r="A796" s="1"/>
      <c r="B796" s="1"/>
      <c r="C796" s="1"/>
      <c r="D796" s="1"/>
      <c r="E796" s="123"/>
      <c r="F796" s="123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  <c r="AN796" s="1"/>
      <c r="AO796" s="1"/>
      <c r="AP796" s="1"/>
      <c r="AQ796" s="1"/>
      <c r="AR796" s="1"/>
      <c r="AS796" s="1"/>
      <c r="AT796" s="1"/>
      <c r="AU796" s="1"/>
      <c r="AV796" s="1"/>
      <c r="AW796" s="1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  <c r="BW796" s="1"/>
      <c r="BX796" s="1"/>
      <c r="BY796" s="1"/>
      <c r="BZ796" s="1"/>
      <c r="CA796" s="1"/>
      <c r="CB796" s="1"/>
      <c r="CC796" s="1"/>
      <c r="CD796" s="1"/>
    </row>
    <row r="797" spans="1:82">
      <c r="A797" s="1"/>
      <c r="B797" s="1"/>
      <c r="C797" s="1"/>
      <c r="D797" s="1"/>
      <c r="E797" s="123"/>
      <c r="F797" s="123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  <c r="AN797" s="1"/>
      <c r="AO797" s="1"/>
      <c r="AP797" s="1"/>
      <c r="AQ797" s="1"/>
      <c r="AR797" s="1"/>
      <c r="AS797" s="1"/>
      <c r="AT797" s="1"/>
      <c r="AU797" s="1"/>
      <c r="AV797" s="1"/>
      <c r="AW797" s="1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  <c r="BW797" s="1"/>
      <c r="BX797" s="1"/>
      <c r="BY797" s="1"/>
      <c r="BZ797" s="1"/>
      <c r="CA797" s="1"/>
      <c r="CB797" s="1"/>
      <c r="CC797" s="1"/>
      <c r="CD797" s="1"/>
    </row>
    <row r="798" spans="1:82">
      <c r="A798" s="1"/>
      <c r="B798" s="1"/>
      <c r="C798" s="1"/>
      <c r="D798" s="1"/>
      <c r="E798" s="123"/>
      <c r="F798" s="123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  <c r="AN798" s="1"/>
      <c r="AO798" s="1"/>
      <c r="AP798" s="1"/>
      <c r="AQ798" s="1"/>
      <c r="AR798" s="1"/>
      <c r="AS798" s="1"/>
      <c r="AT798" s="1"/>
      <c r="AU798" s="1"/>
      <c r="AV798" s="1"/>
      <c r="AW798" s="1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  <c r="BW798" s="1"/>
      <c r="BX798" s="1"/>
      <c r="BY798" s="1"/>
      <c r="BZ798" s="1"/>
      <c r="CA798" s="1"/>
      <c r="CB798" s="1"/>
      <c r="CC798" s="1"/>
      <c r="CD798" s="1"/>
    </row>
    <row r="799" spans="1:82">
      <c r="A799" s="1"/>
      <c r="B799" s="1"/>
      <c r="C799" s="1"/>
      <c r="D799" s="1"/>
      <c r="E799" s="123"/>
      <c r="F799" s="123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  <c r="AN799" s="1"/>
      <c r="AO799" s="1"/>
      <c r="AP799" s="1"/>
      <c r="AQ799" s="1"/>
      <c r="AR799" s="1"/>
      <c r="AS799" s="1"/>
      <c r="AT799" s="1"/>
      <c r="AU799" s="1"/>
      <c r="AV799" s="1"/>
      <c r="AW799" s="1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  <c r="BW799" s="1"/>
      <c r="BX799" s="1"/>
      <c r="BY799" s="1"/>
      <c r="BZ799" s="1"/>
      <c r="CA799" s="1"/>
      <c r="CB799" s="1"/>
      <c r="CC799" s="1"/>
      <c r="CD799" s="1"/>
    </row>
    <row r="800" spans="1:82">
      <c r="A800" s="1"/>
      <c r="B800" s="1"/>
      <c r="C800" s="1"/>
      <c r="D800" s="1"/>
      <c r="E800" s="123"/>
      <c r="F800" s="123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  <c r="AN800" s="1"/>
      <c r="AO800" s="1"/>
      <c r="AP800" s="1"/>
      <c r="AQ800" s="1"/>
      <c r="AR800" s="1"/>
      <c r="AS800" s="1"/>
      <c r="AT800" s="1"/>
      <c r="AU800" s="1"/>
      <c r="AV800" s="1"/>
      <c r="AW800" s="1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  <c r="BW800" s="1"/>
      <c r="BX800" s="1"/>
      <c r="BY800" s="1"/>
      <c r="BZ800" s="1"/>
      <c r="CA800" s="1"/>
      <c r="CB800" s="1"/>
      <c r="CC800" s="1"/>
      <c r="CD800" s="1"/>
    </row>
    <row r="801" spans="1:82">
      <c r="A801" s="1"/>
      <c r="B801" s="1"/>
      <c r="C801" s="1"/>
      <c r="D801" s="1"/>
      <c r="E801" s="123"/>
      <c r="F801" s="123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  <c r="AN801" s="1"/>
      <c r="AO801" s="1"/>
      <c r="AP801" s="1"/>
      <c r="AQ801" s="1"/>
      <c r="AR801" s="1"/>
      <c r="AS801" s="1"/>
      <c r="AT801" s="1"/>
      <c r="AU801" s="1"/>
      <c r="AV801" s="1"/>
      <c r="AW801" s="1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  <c r="BW801" s="1"/>
      <c r="BX801" s="1"/>
      <c r="BY801" s="1"/>
      <c r="BZ801" s="1"/>
      <c r="CA801" s="1"/>
      <c r="CB801" s="1"/>
      <c r="CC801" s="1"/>
      <c r="CD801" s="1"/>
    </row>
    <row r="802" spans="1:82">
      <c r="A802" s="1"/>
      <c r="B802" s="1"/>
      <c r="C802" s="1"/>
      <c r="D802" s="1"/>
      <c r="E802" s="123"/>
      <c r="F802" s="123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  <c r="AN802" s="1"/>
      <c r="AO802" s="1"/>
      <c r="AP802" s="1"/>
      <c r="AQ802" s="1"/>
      <c r="AR802" s="1"/>
      <c r="AS802" s="1"/>
      <c r="AT802" s="1"/>
      <c r="AU802" s="1"/>
      <c r="AV802" s="1"/>
      <c r="AW802" s="1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  <c r="BW802" s="1"/>
      <c r="BX802" s="1"/>
      <c r="BY802" s="1"/>
      <c r="BZ802" s="1"/>
      <c r="CA802" s="1"/>
      <c r="CB802" s="1"/>
      <c r="CC802" s="1"/>
      <c r="CD802" s="1"/>
    </row>
    <row r="803" spans="1:82">
      <c r="A803" s="1"/>
      <c r="B803" s="1"/>
      <c r="C803" s="1"/>
      <c r="D803" s="1"/>
      <c r="E803" s="123"/>
      <c r="F803" s="123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  <c r="AN803" s="1"/>
      <c r="AO803" s="1"/>
      <c r="AP803" s="1"/>
      <c r="AQ803" s="1"/>
      <c r="AR803" s="1"/>
      <c r="AS803" s="1"/>
      <c r="AT803" s="1"/>
      <c r="AU803" s="1"/>
      <c r="AV803" s="1"/>
      <c r="AW803" s="1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  <c r="BW803" s="1"/>
      <c r="BX803" s="1"/>
      <c r="BY803" s="1"/>
      <c r="BZ803" s="1"/>
      <c r="CA803" s="1"/>
      <c r="CB803" s="1"/>
      <c r="CC803" s="1"/>
      <c r="CD803" s="1"/>
    </row>
    <row r="804" spans="1:82">
      <c r="A804" s="1"/>
      <c r="B804" s="1"/>
      <c r="C804" s="1"/>
      <c r="D804" s="1"/>
      <c r="E804" s="123"/>
      <c r="F804" s="123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  <c r="AN804" s="1"/>
      <c r="AO804" s="1"/>
      <c r="AP804" s="1"/>
      <c r="AQ804" s="1"/>
      <c r="AR804" s="1"/>
      <c r="AS804" s="1"/>
      <c r="AT804" s="1"/>
      <c r="AU804" s="1"/>
      <c r="AV804" s="1"/>
      <c r="AW804" s="1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  <c r="BW804" s="1"/>
      <c r="BX804" s="1"/>
      <c r="BY804" s="1"/>
      <c r="BZ804" s="1"/>
      <c r="CA804" s="1"/>
      <c r="CB804" s="1"/>
      <c r="CC804" s="1"/>
      <c r="CD804" s="1"/>
    </row>
    <row r="805" spans="1:82">
      <c r="A805" s="1"/>
      <c r="B805" s="1"/>
      <c r="C805" s="1"/>
      <c r="D805" s="1"/>
      <c r="E805" s="123"/>
      <c r="F805" s="123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  <c r="AN805" s="1"/>
      <c r="AO805" s="1"/>
      <c r="AP805" s="1"/>
      <c r="AQ805" s="1"/>
      <c r="AR805" s="1"/>
      <c r="AS805" s="1"/>
      <c r="AT805" s="1"/>
      <c r="AU805" s="1"/>
      <c r="AV805" s="1"/>
      <c r="AW805" s="1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  <c r="BW805" s="1"/>
      <c r="BX805" s="1"/>
      <c r="BY805" s="1"/>
      <c r="BZ805" s="1"/>
      <c r="CA805" s="1"/>
      <c r="CB805" s="1"/>
      <c r="CC805" s="1"/>
      <c r="CD805" s="1"/>
    </row>
    <row r="806" spans="1:82">
      <c r="A806" s="1"/>
      <c r="B806" s="1"/>
      <c r="C806" s="1"/>
      <c r="D806" s="1"/>
      <c r="E806" s="123"/>
      <c r="F806" s="123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  <c r="AN806" s="1"/>
      <c r="AO806" s="1"/>
      <c r="AP806" s="1"/>
      <c r="AQ806" s="1"/>
      <c r="AR806" s="1"/>
      <c r="AS806" s="1"/>
      <c r="AT806" s="1"/>
      <c r="AU806" s="1"/>
      <c r="AV806" s="1"/>
      <c r="AW806" s="1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  <c r="BW806" s="1"/>
      <c r="BX806" s="1"/>
      <c r="BY806" s="1"/>
      <c r="BZ806" s="1"/>
      <c r="CA806" s="1"/>
      <c r="CB806" s="1"/>
      <c r="CC806" s="1"/>
      <c r="CD806" s="1"/>
    </row>
    <row r="807" spans="1:82">
      <c r="A807" s="1"/>
      <c r="B807" s="1"/>
      <c r="C807" s="1"/>
      <c r="D807" s="1"/>
      <c r="E807" s="123"/>
      <c r="F807" s="123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  <c r="AN807" s="1"/>
      <c r="AO807" s="1"/>
      <c r="AP807" s="1"/>
      <c r="AQ807" s="1"/>
      <c r="AR807" s="1"/>
      <c r="AS807" s="1"/>
      <c r="AT807" s="1"/>
      <c r="AU807" s="1"/>
      <c r="AV807" s="1"/>
      <c r="AW807" s="1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  <c r="BW807" s="1"/>
      <c r="BX807" s="1"/>
      <c r="BY807" s="1"/>
      <c r="BZ807" s="1"/>
      <c r="CA807" s="1"/>
      <c r="CB807" s="1"/>
      <c r="CC807" s="1"/>
      <c r="CD807" s="1"/>
    </row>
    <row r="808" spans="1:82">
      <c r="A808" s="1"/>
      <c r="B808" s="1"/>
      <c r="C808" s="1"/>
      <c r="D808" s="1"/>
      <c r="E808" s="123"/>
      <c r="F808" s="123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  <c r="AN808" s="1"/>
      <c r="AO808" s="1"/>
      <c r="AP808" s="1"/>
      <c r="AQ808" s="1"/>
      <c r="AR808" s="1"/>
      <c r="AS808" s="1"/>
      <c r="AT808" s="1"/>
      <c r="AU808" s="1"/>
      <c r="AV808" s="1"/>
      <c r="AW808" s="1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  <c r="BW808" s="1"/>
      <c r="BX808" s="1"/>
      <c r="BY808" s="1"/>
      <c r="BZ808" s="1"/>
      <c r="CA808" s="1"/>
      <c r="CB808" s="1"/>
      <c r="CC808" s="1"/>
      <c r="CD808" s="1"/>
    </row>
    <row r="809" spans="1:82">
      <c r="A809" s="1"/>
      <c r="B809" s="1"/>
      <c r="C809" s="1"/>
      <c r="D809" s="1"/>
      <c r="E809" s="123"/>
      <c r="F809" s="123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  <c r="AN809" s="1"/>
      <c r="AO809" s="1"/>
      <c r="AP809" s="1"/>
      <c r="AQ809" s="1"/>
      <c r="AR809" s="1"/>
      <c r="AS809" s="1"/>
      <c r="AT809" s="1"/>
      <c r="AU809" s="1"/>
      <c r="AV809" s="1"/>
      <c r="AW809" s="1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  <c r="BW809" s="1"/>
      <c r="BX809" s="1"/>
      <c r="BY809" s="1"/>
      <c r="BZ809" s="1"/>
      <c r="CA809" s="1"/>
      <c r="CB809" s="1"/>
      <c r="CC809" s="1"/>
      <c r="CD809" s="1"/>
    </row>
    <row r="810" spans="1:82">
      <c r="A810" s="1"/>
      <c r="B810" s="1"/>
      <c r="C810" s="1"/>
      <c r="D810" s="1"/>
      <c r="E810" s="123"/>
      <c r="F810" s="123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  <c r="AN810" s="1"/>
      <c r="AO810" s="1"/>
      <c r="AP810" s="1"/>
      <c r="AQ810" s="1"/>
      <c r="AR810" s="1"/>
      <c r="AS810" s="1"/>
      <c r="AT810" s="1"/>
      <c r="AU810" s="1"/>
      <c r="AV810" s="1"/>
      <c r="AW810" s="1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  <c r="BW810" s="1"/>
      <c r="BX810" s="1"/>
      <c r="BY810" s="1"/>
      <c r="BZ810" s="1"/>
      <c r="CA810" s="1"/>
      <c r="CB810" s="1"/>
      <c r="CC810" s="1"/>
      <c r="CD810" s="1"/>
    </row>
    <row r="811" spans="1:82">
      <c r="A811" s="1"/>
      <c r="B811" s="1"/>
      <c r="C811" s="1"/>
      <c r="D811" s="1"/>
      <c r="E811" s="123"/>
      <c r="F811" s="123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  <c r="AN811" s="1"/>
      <c r="AO811" s="1"/>
      <c r="AP811" s="1"/>
      <c r="AQ811" s="1"/>
      <c r="AR811" s="1"/>
      <c r="AS811" s="1"/>
      <c r="AT811" s="1"/>
      <c r="AU811" s="1"/>
      <c r="AV811" s="1"/>
      <c r="AW811" s="1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  <c r="BW811" s="1"/>
      <c r="BX811" s="1"/>
      <c r="BY811" s="1"/>
      <c r="BZ811" s="1"/>
      <c r="CA811" s="1"/>
      <c r="CB811" s="1"/>
      <c r="CC811" s="1"/>
      <c r="CD811" s="1"/>
    </row>
    <row r="812" spans="1:82">
      <c r="A812" s="1"/>
      <c r="B812" s="1"/>
      <c r="C812" s="1"/>
      <c r="D812" s="1"/>
      <c r="E812" s="123"/>
      <c r="F812" s="123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  <c r="AN812" s="1"/>
      <c r="AO812" s="1"/>
      <c r="AP812" s="1"/>
      <c r="AQ812" s="1"/>
      <c r="AR812" s="1"/>
      <c r="AS812" s="1"/>
      <c r="AT812" s="1"/>
      <c r="AU812" s="1"/>
      <c r="AV812" s="1"/>
      <c r="AW812" s="1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  <c r="BW812" s="1"/>
      <c r="BX812" s="1"/>
      <c r="BY812" s="1"/>
      <c r="BZ812" s="1"/>
      <c r="CA812" s="1"/>
      <c r="CB812" s="1"/>
      <c r="CC812" s="1"/>
      <c r="CD812" s="1"/>
    </row>
    <row r="813" spans="1:82">
      <c r="A813" s="1"/>
      <c r="B813" s="1"/>
      <c r="C813" s="1"/>
      <c r="D813" s="1"/>
      <c r="E813" s="123"/>
      <c r="F813" s="123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  <c r="AN813" s="1"/>
      <c r="AO813" s="1"/>
      <c r="AP813" s="1"/>
      <c r="AQ813" s="1"/>
      <c r="AR813" s="1"/>
      <c r="AS813" s="1"/>
      <c r="AT813" s="1"/>
      <c r="AU813" s="1"/>
      <c r="AV813" s="1"/>
      <c r="AW813" s="1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  <c r="BW813" s="1"/>
      <c r="BX813" s="1"/>
      <c r="BY813" s="1"/>
      <c r="BZ813" s="1"/>
      <c r="CA813" s="1"/>
      <c r="CB813" s="1"/>
      <c r="CC813" s="1"/>
      <c r="CD813" s="1"/>
    </row>
    <row r="814" spans="1:82">
      <c r="A814" s="1"/>
      <c r="B814" s="1"/>
      <c r="C814" s="1"/>
      <c r="D814" s="1"/>
      <c r="E814" s="123"/>
      <c r="F814" s="123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  <c r="AN814" s="1"/>
      <c r="AO814" s="1"/>
      <c r="AP814" s="1"/>
      <c r="AQ814" s="1"/>
      <c r="AR814" s="1"/>
      <c r="AS814" s="1"/>
      <c r="AT814" s="1"/>
      <c r="AU814" s="1"/>
      <c r="AV814" s="1"/>
      <c r="AW814" s="1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  <c r="BW814" s="1"/>
      <c r="BX814" s="1"/>
      <c r="BY814" s="1"/>
      <c r="BZ814" s="1"/>
      <c r="CA814" s="1"/>
      <c r="CB814" s="1"/>
      <c r="CC814" s="1"/>
      <c r="CD814" s="1"/>
    </row>
    <row r="815" spans="1:82">
      <c r="A815" s="1"/>
      <c r="B815" s="1"/>
      <c r="C815" s="1"/>
      <c r="D815" s="1"/>
      <c r="E815" s="123"/>
      <c r="F815" s="123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  <c r="AN815" s="1"/>
      <c r="AO815" s="1"/>
      <c r="AP815" s="1"/>
      <c r="AQ815" s="1"/>
      <c r="AR815" s="1"/>
      <c r="AS815" s="1"/>
      <c r="AT815" s="1"/>
      <c r="AU815" s="1"/>
      <c r="AV815" s="1"/>
      <c r="AW815" s="1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  <c r="BW815" s="1"/>
      <c r="BX815" s="1"/>
      <c r="BY815" s="1"/>
      <c r="BZ815" s="1"/>
      <c r="CA815" s="1"/>
      <c r="CB815" s="1"/>
      <c r="CC815" s="1"/>
      <c r="CD815" s="1"/>
    </row>
    <row r="816" spans="1:82">
      <c r="A816" s="1"/>
      <c r="B816" s="1"/>
      <c r="C816" s="1"/>
      <c r="D816" s="1"/>
      <c r="E816" s="123"/>
      <c r="F816" s="123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  <c r="AN816" s="1"/>
      <c r="AO816" s="1"/>
      <c r="AP816" s="1"/>
      <c r="AQ816" s="1"/>
      <c r="AR816" s="1"/>
      <c r="AS816" s="1"/>
      <c r="AT816" s="1"/>
      <c r="AU816" s="1"/>
      <c r="AV816" s="1"/>
      <c r="AW816" s="1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  <c r="BW816" s="1"/>
      <c r="BX816" s="1"/>
      <c r="BY816" s="1"/>
      <c r="BZ816" s="1"/>
      <c r="CA816" s="1"/>
      <c r="CB816" s="1"/>
      <c r="CC816" s="1"/>
      <c r="CD816" s="1"/>
    </row>
    <row r="817" spans="1:82">
      <c r="A817" s="1"/>
      <c r="B817" s="1"/>
      <c r="C817" s="1"/>
      <c r="D817" s="1"/>
      <c r="E817" s="123"/>
      <c r="F817" s="123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  <c r="AN817" s="1"/>
      <c r="AO817" s="1"/>
      <c r="AP817" s="1"/>
      <c r="AQ817" s="1"/>
      <c r="AR817" s="1"/>
      <c r="AS817" s="1"/>
      <c r="AT817" s="1"/>
      <c r="AU817" s="1"/>
      <c r="AV817" s="1"/>
      <c r="AW817" s="1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  <c r="BW817" s="1"/>
      <c r="BX817" s="1"/>
      <c r="BY817" s="1"/>
      <c r="BZ817" s="1"/>
      <c r="CA817" s="1"/>
      <c r="CB817" s="1"/>
      <c r="CC817" s="1"/>
      <c r="CD817" s="1"/>
    </row>
    <row r="818" spans="1:82">
      <c r="A818" s="1"/>
      <c r="B818" s="1"/>
      <c r="C818" s="1"/>
      <c r="D818" s="1"/>
      <c r="E818" s="123"/>
      <c r="F818" s="123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  <c r="AN818" s="1"/>
      <c r="AO818" s="1"/>
      <c r="AP818" s="1"/>
      <c r="AQ818" s="1"/>
      <c r="AR818" s="1"/>
      <c r="AS818" s="1"/>
      <c r="AT818" s="1"/>
      <c r="AU818" s="1"/>
      <c r="AV818" s="1"/>
      <c r="AW818" s="1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  <c r="BW818" s="1"/>
      <c r="BX818" s="1"/>
      <c r="BY818" s="1"/>
      <c r="BZ818" s="1"/>
      <c r="CA818" s="1"/>
      <c r="CB818" s="1"/>
      <c r="CC818" s="1"/>
      <c r="CD818" s="1"/>
    </row>
    <row r="819" spans="1:82">
      <c r="A819" s="1"/>
      <c r="B819" s="1"/>
      <c r="C819" s="1"/>
      <c r="D819" s="1"/>
      <c r="E819" s="123"/>
      <c r="F819" s="123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  <c r="AN819" s="1"/>
      <c r="AO819" s="1"/>
      <c r="AP819" s="1"/>
      <c r="AQ819" s="1"/>
      <c r="AR819" s="1"/>
      <c r="AS819" s="1"/>
      <c r="AT819" s="1"/>
      <c r="AU819" s="1"/>
      <c r="AV819" s="1"/>
      <c r="AW819" s="1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  <c r="BW819" s="1"/>
      <c r="BX819" s="1"/>
      <c r="BY819" s="1"/>
      <c r="BZ819" s="1"/>
      <c r="CA819" s="1"/>
      <c r="CB819" s="1"/>
      <c r="CC819" s="1"/>
      <c r="CD819" s="1"/>
    </row>
    <row r="820" spans="1:82">
      <c r="A820" s="1"/>
      <c r="B820" s="1"/>
      <c r="C820" s="1"/>
      <c r="D820" s="1"/>
      <c r="E820" s="123"/>
      <c r="F820" s="123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  <c r="AN820" s="1"/>
      <c r="AO820" s="1"/>
      <c r="AP820" s="1"/>
      <c r="AQ820" s="1"/>
      <c r="AR820" s="1"/>
      <c r="AS820" s="1"/>
      <c r="AT820" s="1"/>
      <c r="AU820" s="1"/>
      <c r="AV820" s="1"/>
      <c r="AW820" s="1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  <c r="BW820" s="1"/>
      <c r="BX820" s="1"/>
      <c r="BY820" s="1"/>
      <c r="BZ820" s="1"/>
      <c r="CA820" s="1"/>
      <c r="CB820" s="1"/>
      <c r="CC820" s="1"/>
      <c r="CD820" s="1"/>
    </row>
    <row r="821" spans="1:82">
      <c r="A821" s="1"/>
      <c r="B821" s="1"/>
      <c r="C821" s="1"/>
      <c r="D821" s="1"/>
      <c r="E821" s="123"/>
      <c r="F821" s="123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  <c r="AN821" s="1"/>
      <c r="AO821" s="1"/>
      <c r="AP821" s="1"/>
      <c r="AQ821" s="1"/>
      <c r="AR821" s="1"/>
      <c r="AS821" s="1"/>
      <c r="AT821" s="1"/>
      <c r="AU821" s="1"/>
      <c r="AV821" s="1"/>
      <c r="AW821" s="1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  <c r="BW821" s="1"/>
      <c r="BX821" s="1"/>
      <c r="BY821" s="1"/>
      <c r="BZ821" s="1"/>
      <c r="CA821" s="1"/>
      <c r="CB821" s="1"/>
      <c r="CC821" s="1"/>
      <c r="CD821" s="1"/>
    </row>
    <row r="822" spans="1:82">
      <c r="A822" s="1"/>
      <c r="B822" s="1"/>
      <c r="C822" s="1"/>
      <c r="D822" s="1"/>
      <c r="E822" s="123"/>
      <c r="F822" s="123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  <c r="AN822" s="1"/>
      <c r="AO822" s="1"/>
      <c r="AP822" s="1"/>
      <c r="AQ822" s="1"/>
      <c r="AR822" s="1"/>
      <c r="AS822" s="1"/>
      <c r="AT822" s="1"/>
      <c r="AU822" s="1"/>
      <c r="AV822" s="1"/>
      <c r="AW822" s="1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  <c r="BW822" s="1"/>
      <c r="BX822" s="1"/>
      <c r="BY822" s="1"/>
      <c r="BZ822" s="1"/>
      <c r="CA822" s="1"/>
      <c r="CB822" s="1"/>
      <c r="CC822" s="1"/>
      <c r="CD822" s="1"/>
    </row>
    <row r="823" spans="1:82">
      <c r="A823" s="1"/>
      <c r="B823" s="1"/>
      <c r="C823" s="1"/>
      <c r="D823" s="1"/>
      <c r="E823" s="123"/>
      <c r="F823" s="123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  <c r="AN823" s="1"/>
      <c r="AO823" s="1"/>
      <c r="AP823" s="1"/>
      <c r="AQ823" s="1"/>
      <c r="AR823" s="1"/>
      <c r="AS823" s="1"/>
      <c r="AT823" s="1"/>
      <c r="AU823" s="1"/>
      <c r="AV823" s="1"/>
      <c r="AW823" s="1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  <c r="BW823" s="1"/>
      <c r="BX823" s="1"/>
      <c r="BY823" s="1"/>
      <c r="BZ823" s="1"/>
      <c r="CA823" s="1"/>
      <c r="CB823" s="1"/>
      <c r="CC823" s="1"/>
      <c r="CD823" s="1"/>
    </row>
    <row r="824" spans="1:82">
      <c r="A824" s="1"/>
      <c r="B824" s="1"/>
      <c r="C824" s="1"/>
      <c r="D824" s="1"/>
      <c r="E824" s="123"/>
      <c r="F824" s="123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  <c r="AN824" s="1"/>
      <c r="AO824" s="1"/>
      <c r="AP824" s="1"/>
      <c r="AQ824" s="1"/>
      <c r="AR824" s="1"/>
      <c r="AS824" s="1"/>
      <c r="AT824" s="1"/>
      <c r="AU824" s="1"/>
      <c r="AV824" s="1"/>
      <c r="AW824" s="1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  <c r="BW824" s="1"/>
      <c r="BX824" s="1"/>
      <c r="BY824" s="1"/>
      <c r="BZ824" s="1"/>
      <c r="CA824" s="1"/>
      <c r="CB824" s="1"/>
      <c r="CC824" s="1"/>
      <c r="CD824" s="1"/>
    </row>
    <row r="825" spans="1:82">
      <c r="A825" s="1"/>
      <c r="B825" s="1"/>
      <c r="C825" s="1"/>
      <c r="D825" s="1"/>
      <c r="E825" s="123"/>
      <c r="F825" s="123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  <c r="AN825" s="1"/>
      <c r="AO825" s="1"/>
      <c r="AP825" s="1"/>
      <c r="AQ825" s="1"/>
      <c r="AR825" s="1"/>
      <c r="AS825" s="1"/>
      <c r="AT825" s="1"/>
      <c r="AU825" s="1"/>
      <c r="AV825" s="1"/>
      <c r="AW825" s="1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  <c r="BW825" s="1"/>
      <c r="BX825" s="1"/>
      <c r="BY825" s="1"/>
      <c r="BZ825" s="1"/>
      <c r="CA825" s="1"/>
      <c r="CB825" s="1"/>
      <c r="CC825" s="1"/>
      <c r="CD825" s="1"/>
    </row>
    <row r="826" spans="1:82">
      <c r="A826" s="1"/>
      <c r="B826" s="1"/>
      <c r="C826" s="1"/>
      <c r="D826" s="1"/>
      <c r="E826" s="123"/>
      <c r="F826" s="123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  <c r="AN826" s="1"/>
      <c r="AO826" s="1"/>
      <c r="AP826" s="1"/>
      <c r="AQ826" s="1"/>
      <c r="AR826" s="1"/>
      <c r="AS826" s="1"/>
      <c r="AT826" s="1"/>
      <c r="AU826" s="1"/>
      <c r="AV826" s="1"/>
      <c r="AW826" s="1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  <c r="BW826" s="1"/>
      <c r="BX826" s="1"/>
      <c r="BY826" s="1"/>
      <c r="BZ826" s="1"/>
      <c r="CA826" s="1"/>
      <c r="CB826" s="1"/>
      <c r="CC826" s="1"/>
      <c r="CD826" s="1"/>
    </row>
    <row r="827" spans="1:82">
      <c r="A827" s="1"/>
      <c r="B827" s="1"/>
      <c r="C827" s="1"/>
      <c r="D827" s="1"/>
      <c r="E827" s="123"/>
      <c r="F827" s="123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  <c r="AN827" s="1"/>
      <c r="AO827" s="1"/>
      <c r="AP827" s="1"/>
      <c r="AQ827" s="1"/>
      <c r="AR827" s="1"/>
      <c r="AS827" s="1"/>
      <c r="AT827" s="1"/>
      <c r="AU827" s="1"/>
      <c r="AV827" s="1"/>
      <c r="AW827" s="1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  <c r="BW827" s="1"/>
      <c r="BX827" s="1"/>
      <c r="BY827" s="1"/>
      <c r="BZ827" s="1"/>
      <c r="CA827" s="1"/>
      <c r="CB827" s="1"/>
      <c r="CC827" s="1"/>
      <c r="CD827" s="1"/>
    </row>
    <row r="828" spans="1:82">
      <c r="A828" s="1"/>
      <c r="B828" s="1"/>
      <c r="C828" s="1"/>
      <c r="D828" s="1"/>
      <c r="E828" s="123"/>
      <c r="F828" s="123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  <c r="AN828" s="1"/>
      <c r="AO828" s="1"/>
      <c r="AP828" s="1"/>
      <c r="AQ828" s="1"/>
      <c r="AR828" s="1"/>
      <c r="AS828" s="1"/>
      <c r="AT828" s="1"/>
      <c r="AU828" s="1"/>
      <c r="AV828" s="1"/>
      <c r="AW828" s="1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  <c r="BW828" s="1"/>
      <c r="BX828" s="1"/>
      <c r="BY828" s="1"/>
      <c r="BZ828" s="1"/>
      <c r="CA828" s="1"/>
      <c r="CB828" s="1"/>
      <c r="CC828" s="1"/>
      <c r="CD828" s="1"/>
    </row>
    <row r="829" spans="1:82">
      <c r="A829" s="1"/>
      <c r="B829" s="1"/>
      <c r="C829" s="1"/>
      <c r="D829" s="1"/>
      <c r="E829" s="123"/>
      <c r="F829" s="123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  <c r="AN829" s="1"/>
      <c r="AO829" s="1"/>
      <c r="AP829" s="1"/>
      <c r="AQ829" s="1"/>
      <c r="AR829" s="1"/>
      <c r="AS829" s="1"/>
      <c r="AT829" s="1"/>
      <c r="AU829" s="1"/>
      <c r="AV829" s="1"/>
      <c r="AW829" s="1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  <c r="BW829" s="1"/>
      <c r="BX829" s="1"/>
      <c r="BY829" s="1"/>
      <c r="BZ829" s="1"/>
      <c r="CA829" s="1"/>
      <c r="CB829" s="1"/>
      <c r="CC829" s="1"/>
      <c r="CD829" s="1"/>
    </row>
    <row r="830" spans="1:82">
      <c r="A830" s="1"/>
      <c r="B830" s="1"/>
      <c r="C830" s="1"/>
      <c r="D830" s="1"/>
      <c r="E830" s="123"/>
      <c r="F830" s="123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  <c r="AN830" s="1"/>
      <c r="AO830" s="1"/>
      <c r="AP830" s="1"/>
      <c r="AQ830" s="1"/>
      <c r="AR830" s="1"/>
      <c r="AS830" s="1"/>
      <c r="AT830" s="1"/>
      <c r="AU830" s="1"/>
      <c r="AV830" s="1"/>
      <c r="AW830" s="1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  <c r="BW830" s="1"/>
      <c r="BX830" s="1"/>
      <c r="BY830" s="1"/>
      <c r="BZ830" s="1"/>
      <c r="CA830" s="1"/>
      <c r="CB830" s="1"/>
      <c r="CC830" s="1"/>
      <c r="CD830" s="1"/>
    </row>
    <row r="831" spans="1:82">
      <c r="A831" s="1"/>
      <c r="B831" s="1"/>
      <c r="C831" s="1"/>
      <c r="D831" s="1"/>
      <c r="E831" s="123"/>
      <c r="F831" s="123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  <c r="AN831" s="1"/>
      <c r="AO831" s="1"/>
      <c r="AP831" s="1"/>
      <c r="AQ831" s="1"/>
      <c r="AR831" s="1"/>
      <c r="AS831" s="1"/>
      <c r="AT831" s="1"/>
      <c r="AU831" s="1"/>
      <c r="AV831" s="1"/>
      <c r="AW831" s="1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  <c r="BW831" s="1"/>
      <c r="BX831" s="1"/>
      <c r="BY831" s="1"/>
      <c r="BZ831" s="1"/>
      <c r="CA831" s="1"/>
      <c r="CB831" s="1"/>
      <c r="CC831" s="1"/>
      <c r="CD831" s="1"/>
    </row>
    <row r="832" spans="1:82">
      <c r="A832" s="1"/>
      <c r="B832" s="1"/>
      <c r="C832" s="1"/>
      <c r="D832" s="1"/>
      <c r="E832" s="123"/>
      <c r="F832" s="123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  <c r="AN832" s="1"/>
      <c r="AO832" s="1"/>
      <c r="AP832" s="1"/>
      <c r="AQ832" s="1"/>
      <c r="AR832" s="1"/>
      <c r="AS832" s="1"/>
      <c r="AT832" s="1"/>
      <c r="AU832" s="1"/>
      <c r="AV832" s="1"/>
      <c r="AW832" s="1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  <c r="BW832" s="1"/>
      <c r="BX832" s="1"/>
      <c r="BY832" s="1"/>
      <c r="BZ832" s="1"/>
      <c r="CA832" s="1"/>
      <c r="CB832" s="1"/>
      <c r="CC832" s="1"/>
      <c r="CD832" s="1"/>
    </row>
    <row r="833" spans="1:82">
      <c r="A833" s="1"/>
      <c r="B833" s="1"/>
      <c r="C833" s="1"/>
      <c r="D833" s="1"/>
      <c r="E833" s="123"/>
      <c r="F833" s="123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  <c r="AN833" s="1"/>
      <c r="AO833" s="1"/>
      <c r="AP833" s="1"/>
      <c r="AQ833" s="1"/>
      <c r="AR833" s="1"/>
      <c r="AS833" s="1"/>
      <c r="AT833" s="1"/>
      <c r="AU833" s="1"/>
      <c r="AV833" s="1"/>
      <c r="AW833" s="1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  <c r="BW833" s="1"/>
      <c r="BX833" s="1"/>
      <c r="BY833" s="1"/>
      <c r="BZ833" s="1"/>
      <c r="CA833" s="1"/>
      <c r="CB833" s="1"/>
      <c r="CC833" s="1"/>
      <c r="CD833" s="1"/>
    </row>
    <row r="834" spans="1:82">
      <c r="A834" s="1"/>
      <c r="B834" s="1"/>
      <c r="C834" s="1"/>
      <c r="D834" s="1"/>
      <c r="E834" s="123"/>
      <c r="F834" s="123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  <c r="AN834" s="1"/>
      <c r="AO834" s="1"/>
      <c r="AP834" s="1"/>
      <c r="AQ834" s="1"/>
      <c r="AR834" s="1"/>
      <c r="AS834" s="1"/>
      <c r="AT834" s="1"/>
      <c r="AU834" s="1"/>
      <c r="AV834" s="1"/>
      <c r="AW834" s="1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  <c r="BW834" s="1"/>
      <c r="BX834" s="1"/>
      <c r="BY834" s="1"/>
      <c r="BZ834" s="1"/>
      <c r="CA834" s="1"/>
      <c r="CB834" s="1"/>
      <c r="CC834" s="1"/>
      <c r="CD834" s="1"/>
    </row>
    <row r="835" spans="1:82">
      <c r="A835" s="1"/>
      <c r="B835" s="1"/>
      <c r="C835" s="1"/>
      <c r="D835" s="1"/>
      <c r="E835" s="123"/>
      <c r="F835" s="123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  <c r="AN835" s="1"/>
      <c r="AO835" s="1"/>
      <c r="AP835" s="1"/>
      <c r="AQ835" s="1"/>
      <c r="AR835" s="1"/>
      <c r="AS835" s="1"/>
      <c r="AT835" s="1"/>
      <c r="AU835" s="1"/>
      <c r="AV835" s="1"/>
      <c r="AW835" s="1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  <c r="BW835" s="1"/>
      <c r="BX835" s="1"/>
      <c r="BY835" s="1"/>
      <c r="BZ835" s="1"/>
      <c r="CA835" s="1"/>
      <c r="CB835" s="1"/>
      <c r="CC835" s="1"/>
      <c r="CD835" s="1"/>
    </row>
    <row r="836" spans="1:82">
      <c r="A836" s="1"/>
      <c r="B836" s="1"/>
      <c r="C836" s="1"/>
      <c r="D836" s="1"/>
      <c r="E836" s="123"/>
      <c r="F836" s="123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  <c r="AN836" s="1"/>
      <c r="AO836" s="1"/>
      <c r="AP836" s="1"/>
      <c r="AQ836" s="1"/>
      <c r="AR836" s="1"/>
      <c r="AS836" s="1"/>
      <c r="AT836" s="1"/>
      <c r="AU836" s="1"/>
      <c r="AV836" s="1"/>
      <c r="AW836" s="1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  <c r="BW836" s="1"/>
      <c r="BX836" s="1"/>
      <c r="BY836" s="1"/>
      <c r="BZ836" s="1"/>
      <c r="CA836" s="1"/>
      <c r="CB836" s="1"/>
      <c r="CC836" s="1"/>
      <c r="CD836" s="1"/>
    </row>
    <row r="837" spans="1:82">
      <c r="A837" s="1"/>
      <c r="B837" s="1"/>
      <c r="C837" s="1"/>
      <c r="D837" s="1"/>
      <c r="E837" s="123"/>
      <c r="F837" s="123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  <c r="AN837" s="1"/>
      <c r="AO837" s="1"/>
      <c r="AP837" s="1"/>
      <c r="AQ837" s="1"/>
      <c r="AR837" s="1"/>
      <c r="AS837" s="1"/>
      <c r="AT837" s="1"/>
      <c r="AU837" s="1"/>
      <c r="AV837" s="1"/>
      <c r="AW837" s="1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  <c r="BW837" s="1"/>
      <c r="BX837" s="1"/>
      <c r="BY837" s="1"/>
      <c r="BZ837" s="1"/>
      <c r="CA837" s="1"/>
      <c r="CB837" s="1"/>
      <c r="CC837" s="1"/>
      <c r="CD837" s="1"/>
    </row>
    <row r="838" spans="1:82">
      <c r="A838" s="1"/>
      <c r="B838" s="1"/>
      <c r="C838" s="1"/>
      <c r="D838" s="1"/>
      <c r="E838" s="123"/>
      <c r="F838" s="123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  <c r="AN838" s="1"/>
      <c r="AO838" s="1"/>
      <c r="AP838" s="1"/>
      <c r="AQ838" s="1"/>
      <c r="AR838" s="1"/>
      <c r="AS838" s="1"/>
      <c r="AT838" s="1"/>
      <c r="AU838" s="1"/>
      <c r="AV838" s="1"/>
      <c r="AW838" s="1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  <c r="BW838" s="1"/>
      <c r="BX838" s="1"/>
      <c r="BY838" s="1"/>
      <c r="BZ838" s="1"/>
      <c r="CA838" s="1"/>
      <c r="CB838" s="1"/>
      <c r="CC838" s="1"/>
      <c r="CD838" s="1"/>
    </row>
    <row r="839" spans="1:82">
      <c r="A839" s="1"/>
      <c r="B839" s="1"/>
      <c r="C839" s="1"/>
      <c r="D839" s="1"/>
      <c r="E839" s="123"/>
      <c r="F839" s="123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  <c r="AN839" s="1"/>
      <c r="AO839" s="1"/>
      <c r="AP839" s="1"/>
      <c r="AQ839" s="1"/>
      <c r="AR839" s="1"/>
      <c r="AS839" s="1"/>
      <c r="AT839" s="1"/>
      <c r="AU839" s="1"/>
      <c r="AV839" s="1"/>
      <c r="AW839" s="1"/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  <c r="BW839" s="1"/>
      <c r="BX839" s="1"/>
      <c r="BY839" s="1"/>
      <c r="BZ839" s="1"/>
      <c r="CA839" s="1"/>
      <c r="CB839" s="1"/>
      <c r="CC839" s="1"/>
      <c r="CD839" s="1"/>
    </row>
    <row r="840" spans="1:82">
      <c r="A840" s="1"/>
      <c r="B840" s="1"/>
      <c r="C840" s="1"/>
      <c r="D840" s="1"/>
      <c r="E840" s="123"/>
      <c r="F840" s="123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  <c r="AN840" s="1"/>
      <c r="AO840" s="1"/>
      <c r="AP840" s="1"/>
      <c r="AQ840" s="1"/>
      <c r="AR840" s="1"/>
      <c r="AS840" s="1"/>
      <c r="AT840" s="1"/>
      <c r="AU840" s="1"/>
      <c r="AV840" s="1"/>
      <c r="AW840" s="1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  <c r="BW840" s="1"/>
      <c r="BX840" s="1"/>
      <c r="BY840" s="1"/>
      <c r="BZ840" s="1"/>
      <c r="CA840" s="1"/>
      <c r="CB840" s="1"/>
      <c r="CC840" s="1"/>
      <c r="CD840" s="1"/>
    </row>
    <row r="841" spans="1:82">
      <c r="A841" s="1"/>
      <c r="B841" s="1"/>
      <c r="C841" s="1"/>
      <c r="D841" s="1"/>
      <c r="E841" s="123"/>
      <c r="F841" s="123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  <c r="AN841" s="1"/>
      <c r="AO841" s="1"/>
      <c r="AP841" s="1"/>
      <c r="AQ841" s="1"/>
      <c r="AR841" s="1"/>
      <c r="AS841" s="1"/>
      <c r="AT841" s="1"/>
      <c r="AU841" s="1"/>
      <c r="AV841" s="1"/>
      <c r="AW841" s="1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  <c r="BW841" s="1"/>
      <c r="BX841" s="1"/>
      <c r="BY841" s="1"/>
      <c r="BZ841" s="1"/>
      <c r="CA841" s="1"/>
      <c r="CB841" s="1"/>
      <c r="CC841" s="1"/>
      <c r="CD841" s="1"/>
    </row>
    <row r="842" spans="1:82">
      <c r="A842" s="1"/>
      <c r="B842" s="1"/>
      <c r="C842" s="1"/>
      <c r="D842" s="1"/>
      <c r="E842" s="123"/>
      <c r="F842" s="123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  <c r="AN842" s="1"/>
      <c r="AO842" s="1"/>
      <c r="AP842" s="1"/>
      <c r="AQ842" s="1"/>
      <c r="AR842" s="1"/>
      <c r="AS842" s="1"/>
      <c r="AT842" s="1"/>
      <c r="AU842" s="1"/>
      <c r="AV842" s="1"/>
      <c r="AW842" s="1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  <c r="BW842" s="1"/>
      <c r="BX842" s="1"/>
      <c r="BY842" s="1"/>
      <c r="BZ842" s="1"/>
      <c r="CA842" s="1"/>
      <c r="CB842" s="1"/>
      <c r="CC842" s="1"/>
      <c r="CD842" s="1"/>
    </row>
    <row r="843" spans="1:82">
      <c r="A843" s="1"/>
      <c r="B843" s="1"/>
      <c r="C843" s="1"/>
      <c r="D843" s="1"/>
      <c r="E843" s="123"/>
      <c r="F843" s="123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  <c r="AN843" s="1"/>
      <c r="AO843" s="1"/>
      <c r="AP843" s="1"/>
      <c r="AQ843" s="1"/>
      <c r="AR843" s="1"/>
      <c r="AS843" s="1"/>
      <c r="AT843" s="1"/>
      <c r="AU843" s="1"/>
      <c r="AV843" s="1"/>
      <c r="AW843" s="1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  <c r="BW843" s="1"/>
      <c r="BX843" s="1"/>
      <c r="BY843" s="1"/>
      <c r="BZ843" s="1"/>
      <c r="CA843" s="1"/>
      <c r="CB843" s="1"/>
      <c r="CC843" s="1"/>
      <c r="CD843" s="1"/>
    </row>
    <row r="844" spans="1:82">
      <c r="A844" s="1"/>
      <c r="B844" s="1"/>
      <c r="C844" s="1"/>
      <c r="D844" s="1"/>
      <c r="E844" s="123"/>
      <c r="F844" s="123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  <c r="AN844" s="1"/>
      <c r="AO844" s="1"/>
      <c r="AP844" s="1"/>
      <c r="AQ844" s="1"/>
      <c r="AR844" s="1"/>
      <c r="AS844" s="1"/>
      <c r="AT844" s="1"/>
      <c r="AU844" s="1"/>
      <c r="AV844" s="1"/>
      <c r="AW844" s="1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  <c r="BW844" s="1"/>
      <c r="BX844" s="1"/>
      <c r="BY844" s="1"/>
      <c r="BZ844" s="1"/>
      <c r="CA844" s="1"/>
      <c r="CB844" s="1"/>
      <c r="CC844" s="1"/>
      <c r="CD844" s="1"/>
    </row>
    <row r="845" spans="1:82">
      <c r="A845" s="1"/>
      <c r="B845" s="1"/>
      <c r="C845" s="1"/>
      <c r="D845" s="1"/>
      <c r="E845" s="123"/>
      <c r="F845" s="123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  <c r="AN845" s="1"/>
      <c r="AO845" s="1"/>
      <c r="AP845" s="1"/>
      <c r="AQ845" s="1"/>
      <c r="AR845" s="1"/>
      <c r="AS845" s="1"/>
      <c r="AT845" s="1"/>
      <c r="AU845" s="1"/>
      <c r="AV845" s="1"/>
      <c r="AW845" s="1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  <c r="BW845" s="1"/>
      <c r="BX845" s="1"/>
      <c r="BY845" s="1"/>
      <c r="BZ845" s="1"/>
      <c r="CA845" s="1"/>
      <c r="CB845" s="1"/>
      <c r="CC845" s="1"/>
      <c r="CD845" s="1"/>
    </row>
    <row r="846" spans="1:82">
      <c r="A846" s="1"/>
      <c r="B846" s="1"/>
      <c r="C846" s="1"/>
      <c r="D846" s="1"/>
      <c r="E846" s="123"/>
      <c r="F846" s="123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  <c r="AN846" s="1"/>
      <c r="AO846" s="1"/>
      <c r="AP846" s="1"/>
      <c r="AQ846" s="1"/>
      <c r="AR846" s="1"/>
      <c r="AS846" s="1"/>
      <c r="AT846" s="1"/>
      <c r="AU846" s="1"/>
      <c r="AV846" s="1"/>
      <c r="AW846" s="1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  <c r="BW846" s="1"/>
      <c r="BX846" s="1"/>
      <c r="BY846" s="1"/>
      <c r="BZ846" s="1"/>
      <c r="CA846" s="1"/>
      <c r="CB846" s="1"/>
      <c r="CC846" s="1"/>
      <c r="CD846" s="1"/>
    </row>
    <row r="847" spans="1:82">
      <c r="A847" s="1"/>
      <c r="B847" s="1"/>
      <c r="C847" s="1"/>
      <c r="D847" s="1"/>
      <c r="E847" s="123"/>
      <c r="F847" s="123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  <c r="AN847" s="1"/>
      <c r="AO847" s="1"/>
      <c r="AP847" s="1"/>
      <c r="AQ847" s="1"/>
      <c r="AR847" s="1"/>
      <c r="AS847" s="1"/>
      <c r="AT847" s="1"/>
      <c r="AU847" s="1"/>
      <c r="AV847" s="1"/>
      <c r="AW847" s="1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  <c r="BW847" s="1"/>
      <c r="BX847" s="1"/>
      <c r="BY847" s="1"/>
      <c r="BZ847" s="1"/>
      <c r="CA847" s="1"/>
      <c r="CB847" s="1"/>
      <c r="CC847" s="1"/>
      <c r="CD847" s="1"/>
    </row>
    <row r="848" spans="1:82">
      <c r="A848" s="1"/>
      <c r="B848" s="1"/>
      <c r="C848" s="1"/>
      <c r="D848" s="1"/>
      <c r="E848" s="123"/>
      <c r="F848" s="123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  <c r="AN848" s="1"/>
      <c r="AO848" s="1"/>
      <c r="AP848" s="1"/>
      <c r="AQ848" s="1"/>
      <c r="AR848" s="1"/>
      <c r="AS848" s="1"/>
      <c r="AT848" s="1"/>
      <c r="AU848" s="1"/>
      <c r="AV848" s="1"/>
      <c r="AW848" s="1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  <c r="BW848" s="1"/>
      <c r="BX848" s="1"/>
      <c r="BY848" s="1"/>
      <c r="BZ848" s="1"/>
      <c r="CA848" s="1"/>
      <c r="CB848" s="1"/>
      <c r="CC848" s="1"/>
      <c r="CD848" s="1"/>
    </row>
    <row r="849" spans="1:82">
      <c r="A849" s="1"/>
      <c r="B849" s="1"/>
      <c r="C849" s="1"/>
      <c r="D849" s="1"/>
      <c r="E849" s="123"/>
      <c r="F849" s="123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  <c r="AN849" s="1"/>
      <c r="AO849" s="1"/>
      <c r="AP849" s="1"/>
      <c r="AQ849" s="1"/>
      <c r="AR849" s="1"/>
      <c r="AS849" s="1"/>
      <c r="AT849" s="1"/>
      <c r="AU849" s="1"/>
      <c r="AV849" s="1"/>
      <c r="AW849" s="1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  <c r="BW849" s="1"/>
      <c r="BX849" s="1"/>
      <c r="BY849" s="1"/>
      <c r="BZ849" s="1"/>
      <c r="CA849" s="1"/>
      <c r="CB849" s="1"/>
      <c r="CC849" s="1"/>
      <c r="CD849" s="1"/>
    </row>
    <row r="850" spans="1:82">
      <c r="A850" s="1"/>
      <c r="B850" s="1"/>
      <c r="C850" s="1"/>
      <c r="D850" s="1"/>
      <c r="E850" s="123"/>
      <c r="F850" s="123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  <c r="AN850" s="1"/>
      <c r="AO850" s="1"/>
      <c r="AP850" s="1"/>
      <c r="AQ850" s="1"/>
      <c r="AR850" s="1"/>
      <c r="AS850" s="1"/>
      <c r="AT850" s="1"/>
      <c r="AU850" s="1"/>
      <c r="AV850" s="1"/>
      <c r="AW850" s="1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  <c r="BW850" s="1"/>
      <c r="BX850" s="1"/>
      <c r="BY850" s="1"/>
      <c r="BZ850" s="1"/>
      <c r="CA850" s="1"/>
      <c r="CB850" s="1"/>
      <c r="CC850" s="1"/>
      <c r="CD850" s="1"/>
    </row>
    <row r="851" spans="1:82">
      <c r="A851" s="1"/>
      <c r="B851" s="1"/>
      <c r="C851" s="1"/>
      <c r="D851" s="1"/>
      <c r="E851" s="123"/>
      <c r="F851" s="123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  <c r="AN851" s="1"/>
      <c r="AO851" s="1"/>
      <c r="AP851" s="1"/>
      <c r="AQ851" s="1"/>
      <c r="AR851" s="1"/>
      <c r="AS851" s="1"/>
      <c r="AT851" s="1"/>
      <c r="AU851" s="1"/>
      <c r="AV851" s="1"/>
      <c r="AW851" s="1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  <c r="BW851" s="1"/>
      <c r="BX851" s="1"/>
      <c r="BY851" s="1"/>
      <c r="BZ851" s="1"/>
      <c r="CA851" s="1"/>
      <c r="CB851" s="1"/>
      <c r="CC851" s="1"/>
      <c r="CD851" s="1"/>
    </row>
    <row r="852" spans="1:82">
      <c r="A852" s="1"/>
      <c r="B852" s="1"/>
      <c r="C852" s="1"/>
      <c r="D852" s="1"/>
      <c r="E852" s="123"/>
      <c r="F852" s="123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  <c r="AN852" s="1"/>
      <c r="AO852" s="1"/>
      <c r="AP852" s="1"/>
      <c r="AQ852" s="1"/>
      <c r="AR852" s="1"/>
      <c r="AS852" s="1"/>
      <c r="AT852" s="1"/>
      <c r="AU852" s="1"/>
      <c r="AV852" s="1"/>
      <c r="AW852" s="1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  <c r="BW852" s="1"/>
      <c r="BX852" s="1"/>
      <c r="BY852" s="1"/>
      <c r="BZ852" s="1"/>
      <c r="CA852" s="1"/>
      <c r="CB852" s="1"/>
      <c r="CC852" s="1"/>
      <c r="CD852" s="1"/>
    </row>
    <row r="853" spans="1:82">
      <c r="A853" s="1"/>
      <c r="B853" s="1"/>
      <c r="C853" s="1"/>
      <c r="D853" s="1"/>
      <c r="E853" s="123"/>
      <c r="F853" s="123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  <c r="AN853" s="1"/>
      <c r="AO853" s="1"/>
      <c r="AP853" s="1"/>
      <c r="AQ853" s="1"/>
      <c r="AR853" s="1"/>
      <c r="AS853" s="1"/>
      <c r="AT853" s="1"/>
      <c r="AU853" s="1"/>
      <c r="AV853" s="1"/>
      <c r="AW853" s="1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  <c r="BW853" s="1"/>
      <c r="BX853" s="1"/>
      <c r="BY853" s="1"/>
      <c r="BZ853" s="1"/>
      <c r="CA853" s="1"/>
      <c r="CB853" s="1"/>
      <c r="CC853" s="1"/>
      <c r="CD853" s="1"/>
    </row>
    <row r="854" spans="1:82">
      <c r="A854" s="1"/>
      <c r="B854" s="1"/>
      <c r="C854" s="1"/>
      <c r="D854" s="1"/>
      <c r="E854" s="123"/>
      <c r="F854" s="123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  <c r="AN854" s="1"/>
      <c r="AO854" s="1"/>
      <c r="AP854" s="1"/>
      <c r="AQ854" s="1"/>
      <c r="AR854" s="1"/>
      <c r="AS854" s="1"/>
      <c r="AT854" s="1"/>
      <c r="AU854" s="1"/>
      <c r="AV854" s="1"/>
      <c r="AW854" s="1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  <c r="BW854" s="1"/>
      <c r="BX854" s="1"/>
      <c r="BY854" s="1"/>
      <c r="BZ854" s="1"/>
      <c r="CA854" s="1"/>
      <c r="CB854" s="1"/>
      <c r="CC854" s="1"/>
      <c r="CD854" s="1"/>
    </row>
    <row r="855" spans="1:82">
      <c r="A855" s="1"/>
      <c r="B855" s="1"/>
      <c r="C855" s="1"/>
      <c r="D855" s="1"/>
      <c r="E855" s="123"/>
      <c r="F855" s="123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  <c r="AN855" s="1"/>
      <c r="AO855" s="1"/>
      <c r="AP855" s="1"/>
      <c r="AQ855" s="1"/>
      <c r="AR855" s="1"/>
      <c r="AS855" s="1"/>
      <c r="AT855" s="1"/>
      <c r="AU855" s="1"/>
      <c r="AV855" s="1"/>
      <c r="AW855" s="1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  <c r="BW855" s="1"/>
      <c r="BX855" s="1"/>
      <c r="BY855" s="1"/>
      <c r="BZ855" s="1"/>
      <c r="CA855" s="1"/>
      <c r="CB855" s="1"/>
      <c r="CC855" s="1"/>
      <c r="CD855" s="1"/>
    </row>
    <row r="856" spans="1:82">
      <c r="A856" s="1"/>
      <c r="B856" s="1"/>
      <c r="C856" s="1"/>
      <c r="D856" s="1"/>
      <c r="E856" s="123"/>
      <c r="F856" s="123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  <c r="AN856" s="1"/>
      <c r="AO856" s="1"/>
      <c r="AP856" s="1"/>
      <c r="AQ856" s="1"/>
      <c r="AR856" s="1"/>
      <c r="AS856" s="1"/>
      <c r="AT856" s="1"/>
      <c r="AU856" s="1"/>
      <c r="AV856" s="1"/>
      <c r="AW856" s="1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  <c r="BW856" s="1"/>
      <c r="BX856" s="1"/>
      <c r="BY856" s="1"/>
      <c r="BZ856" s="1"/>
      <c r="CA856" s="1"/>
      <c r="CB856" s="1"/>
      <c r="CC856" s="1"/>
      <c r="CD856" s="1"/>
    </row>
    <row r="857" spans="1:82">
      <c r="A857" s="1"/>
      <c r="B857" s="1"/>
      <c r="C857" s="1"/>
      <c r="D857" s="1"/>
      <c r="E857" s="123"/>
      <c r="F857" s="123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  <c r="AN857" s="1"/>
      <c r="AO857" s="1"/>
      <c r="AP857" s="1"/>
      <c r="AQ857" s="1"/>
      <c r="AR857" s="1"/>
      <c r="AS857" s="1"/>
      <c r="AT857" s="1"/>
      <c r="AU857" s="1"/>
      <c r="AV857" s="1"/>
      <c r="AW857" s="1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  <c r="BW857" s="1"/>
      <c r="BX857" s="1"/>
      <c r="BY857" s="1"/>
      <c r="BZ857" s="1"/>
      <c r="CA857" s="1"/>
      <c r="CB857" s="1"/>
      <c r="CC857" s="1"/>
      <c r="CD857" s="1"/>
    </row>
    <row r="858" spans="1:82">
      <c r="A858" s="1"/>
      <c r="B858" s="1"/>
      <c r="C858" s="1"/>
      <c r="D858" s="1"/>
      <c r="E858" s="123"/>
      <c r="F858" s="123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  <c r="AN858" s="1"/>
      <c r="AO858" s="1"/>
      <c r="AP858" s="1"/>
      <c r="AQ858" s="1"/>
      <c r="AR858" s="1"/>
      <c r="AS858" s="1"/>
      <c r="AT858" s="1"/>
      <c r="AU858" s="1"/>
      <c r="AV858" s="1"/>
      <c r="AW858" s="1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  <c r="BW858" s="1"/>
      <c r="BX858" s="1"/>
      <c r="BY858" s="1"/>
      <c r="BZ858" s="1"/>
      <c r="CA858" s="1"/>
      <c r="CB858" s="1"/>
      <c r="CC858" s="1"/>
      <c r="CD858" s="1"/>
    </row>
    <row r="859" spans="1:82">
      <c r="A859" s="1"/>
      <c r="B859" s="1"/>
      <c r="C859" s="1"/>
      <c r="D859" s="1"/>
      <c r="E859" s="123"/>
      <c r="F859" s="123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  <c r="AN859" s="1"/>
      <c r="AO859" s="1"/>
      <c r="AP859" s="1"/>
      <c r="AQ859" s="1"/>
      <c r="AR859" s="1"/>
      <c r="AS859" s="1"/>
      <c r="AT859" s="1"/>
      <c r="AU859" s="1"/>
      <c r="AV859" s="1"/>
      <c r="AW859" s="1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  <c r="BW859" s="1"/>
      <c r="BX859" s="1"/>
      <c r="BY859" s="1"/>
      <c r="BZ859" s="1"/>
      <c r="CA859" s="1"/>
      <c r="CB859" s="1"/>
      <c r="CC859" s="1"/>
      <c r="CD859" s="1"/>
    </row>
    <row r="860" spans="1:82">
      <c r="A860" s="1"/>
      <c r="B860" s="1"/>
      <c r="C860" s="1"/>
      <c r="D860" s="1"/>
      <c r="E860" s="123"/>
      <c r="F860" s="123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  <c r="AN860" s="1"/>
      <c r="AO860" s="1"/>
      <c r="AP860" s="1"/>
      <c r="AQ860" s="1"/>
      <c r="AR860" s="1"/>
      <c r="AS860" s="1"/>
      <c r="AT860" s="1"/>
      <c r="AU860" s="1"/>
      <c r="AV860" s="1"/>
      <c r="AW860" s="1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  <c r="BW860" s="1"/>
      <c r="BX860" s="1"/>
      <c r="BY860" s="1"/>
      <c r="BZ860" s="1"/>
      <c r="CA860" s="1"/>
      <c r="CB860" s="1"/>
      <c r="CC860" s="1"/>
      <c r="CD860" s="1"/>
    </row>
    <row r="861" spans="1:82">
      <c r="A861" s="1"/>
      <c r="B861" s="1"/>
      <c r="C861" s="1"/>
      <c r="D861" s="1"/>
      <c r="E861" s="123"/>
      <c r="F861" s="123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  <c r="AN861" s="1"/>
      <c r="AO861" s="1"/>
      <c r="AP861" s="1"/>
      <c r="AQ861" s="1"/>
      <c r="AR861" s="1"/>
      <c r="AS861" s="1"/>
      <c r="AT861" s="1"/>
      <c r="AU861" s="1"/>
      <c r="AV861" s="1"/>
      <c r="AW861" s="1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  <c r="BW861" s="1"/>
      <c r="BX861" s="1"/>
      <c r="BY861" s="1"/>
      <c r="BZ861" s="1"/>
      <c r="CA861" s="1"/>
      <c r="CB861" s="1"/>
      <c r="CC861" s="1"/>
      <c r="CD861" s="1"/>
    </row>
    <row r="862" spans="1:82">
      <c r="A862" s="1"/>
      <c r="B862" s="1"/>
      <c r="C862" s="1"/>
      <c r="D862" s="1"/>
      <c r="E862" s="123"/>
      <c r="F862" s="123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  <c r="AN862" s="1"/>
      <c r="AO862" s="1"/>
      <c r="AP862" s="1"/>
      <c r="AQ862" s="1"/>
      <c r="AR862" s="1"/>
      <c r="AS862" s="1"/>
      <c r="AT862" s="1"/>
      <c r="AU862" s="1"/>
      <c r="AV862" s="1"/>
      <c r="AW862" s="1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  <c r="BW862" s="1"/>
      <c r="BX862" s="1"/>
      <c r="BY862" s="1"/>
      <c r="BZ862" s="1"/>
      <c r="CA862" s="1"/>
      <c r="CB862" s="1"/>
      <c r="CC862" s="1"/>
      <c r="CD862" s="1"/>
    </row>
    <row r="863" spans="1:82">
      <c r="A863" s="1"/>
      <c r="B863" s="1"/>
      <c r="C863" s="1"/>
      <c r="D863" s="1"/>
      <c r="E863" s="123"/>
      <c r="F863" s="123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  <c r="AN863" s="1"/>
      <c r="AO863" s="1"/>
      <c r="AP863" s="1"/>
      <c r="AQ863" s="1"/>
      <c r="AR863" s="1"/>
      <c r="AS863" s="1"/>
      <c r="AT863" s="1"/>
      <c r="AU863" s="1"/>
      <c r="AV863" s="1"/>
      <c r="AW863" s="1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  <c r="BW863" s="1"/>
      <c r="BX863" s="1"/>
      <c r="BY863" s="1"/>
      <c r="BZ863" s="1"/>
      <c r="CA863" s="1"/>
      <c r="CB863" s="1"/>
      <c r="CC863" s="1"/>
      <c r="CD863" s="1"/>
    </row>
    <row r="864" spans="1:82">
      <c r="A864" s="1"/>
      <c r="B864" s="1"/>
      <c r="C864" s="1"/>
      <c r="D864" s="1"/>
      <c r="E864" s="123"/>
      <c r="F864" s="123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  <c r="AN864" s="1"/>
      <c r="AO864" s="1"/>
      <c r="AP864" s="1"/>
      <c r="AQ864" s="1"/>
      <c r="AR864" s="1"/>
      <c r="AS864" s="1"/>
      <c r="AT864" s="1"/>
      <c r="AU864" s="1"/>
      <c r="AV864" s="1"/>
      <c r="AW864" s="1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  <c r="BW864" s="1"/>
      <c r="BX864" s="1"/>
      <c r="BY864" s="1"/>
      <c r="BZ864" s="1"/>
      <c r="CA864" s="1"/>
      <c r="CB864" s="1"/>
      <c r="CC864" s="1"/>
      <c r="CD864" s="1"/>
    </row>
    <row r="865" spans="1:82">
      <c r="A865" s="1"/>
      <c r="B865" s="1"/>
      <c r="C865" s="1"/>
      <c r="D865" s="1"/>
      <c r="E865" s="123"/>
      <c r="F865" s="123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  <c r="AN865" s="1"/>
      <c r="AO865" s="1"/>
      <c r="AP865" s="1"/>
      <c r="AQ865" s="1"/>
      <c r="AR865" s="1"/>
      <c r="AS865" s="1"/>
      <c r="AT865" s="1"/>
      <c r="AU865" s="1"/>
      <c r="AV865" s="1"/>
      <c r="AW865" s="1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  <c r="BW865" s="1"/>
      <c r="BX865" s="1"/>
      <c r="BY865" s="1"/>
      <c r="BZ865" s="1"/>
      <c r="CA865" s="1"/>
      <c r="CB865" s="1"/>
      <c r="CC865" s="1"/>
      <c r="CD865" s="1"/>
    </row>
    <row r="866" spans="1:82">
      <c r="A866" s="1"/>
      <c r="B866" s="1"/>
      <c r="C866" s="1"/>
      <c r="D866" s="1"/>
      <c r="E866" s="123"/>
      <c r="F866" s="123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  <c r="AN866" s="1"/>
      <c r="AO866" s="1"/>
      <c r="AP866" s="1"/>
      <c r="AQ866" s="1"/>
      <c r="AR866" s="1"/>
      <c r="AS866" s="1"/>
      <c r="AT866" s="1"/>
      <c r="AU866" s="1"/>
      <c r="AV866" s="1"/>
      <c r="AW866" s="1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  <c r="BW866" s="1"/>
      <c r="BX866" s="1"/>
      <c r="BY866" s="1"/>
      <c r="BZ866" s="1"/>
      <c r="CA866" s="1"/>
      <c r="CB866" s="1"/>
      <c r="CC866" s="1"/>
      <c r="CD866" s="1"/>
    </row>
    <row r="867" spans="1:82">
      <c r="A867" s="1"/>
      <c r="B867" s="1"/>
      <c r="C867" s="1"/>
      <c r="D867" s="1"/>
      <c r="E867" s="123"/>
      <c r="F867" s="123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  <c r="AN867" s="1"/>
      <c r="AO867" s="1"/>
      <c r="AP867" s="1"/>
      <c r="AQ867" s="1"/>
      <c r="AR867" s="1"/>
      <c r="AS867" s="1"/>
      <c r="AT867" s="1"/>
      <c r="AU867" s="1"/>
      <c r="AV867" s="1"/>
      <c r="AW867" s="1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  <c r="BW867" s="1"/>
      <c r="BX867" s="1"/>
      <c r="BY867" s="1"/>
      <c r="BZ867" s="1"/>
      <c r="CA867" s="1"/>
      <c r="CB867" s="1"/>
      <c r="CC867" s="1"/>
      <c r="CD867" s="1"/>
    </row>
    <row r="868" spans="1:82">
      <c r="A868" s="1"/>
      <c r="B868" s="1"/>
      <c r="C868" s="1"/>
      <c r="D868" s="1"/>
      <c r="E868" s="123"/>
      <c r="F868" s="123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  <c r="AN868" s="1"/>
      <c r="AO868" s="1"/>
      <c r="AP868" s="1"/>
      <c r="AQ868" s="1"/>
      <c r="AR868" s="1"/>
      <c r="AS868" s="1"/>
      <c r="AT868" s="1"/>
      <c r="AU868" s="1"/>
      <c r="AV868" s="1"/>
      <c r="AW868" s="1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  <c r="BW868" s="1"/>
      <c r="BX868" s="1"/>
      <c r="BY868" s="1"/>
      <c r="BZ868" s="1"/>
      <c r="CA868" s="1"/>
      <c r="CB868" s="1"/>
      <c r="CC868" s="1"/>
      <c r="CD868" s="1"/>
    </row>
    <row r="869" spans="1:82">
      <c r="A869" s="1"/>
      <c r="B869" s="1"/>
      <c r="C869" s="1"/>
      <c r="D869" s="1"/>
      <c r="E869" s="123"/>
      <c r="F869" s="123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  <c r="AN869" s="1"/>
      <c r="AO869" s="1"/>
      <c r="AP869" s="1"/>
      <c r="AQ869" s="1"/>
      <c r="AR869" s="1"/>
      <c r="AS869" s="1"/>
      <c r="AT869" s="1"/>
      <c r="AU869" s="1"/>
      <c r="AV869" s="1"/>
      <c r="AW869" s="1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  <c r="BW869" s="1"/>
      <c r="BX869" s="1"/>
      <c r="BY869" s="1"/>
      <c r="BZ869" s="1"/>
      <c r="CA869" s="1"/>
      <c r="CB869" s="1"/>
      <c r="CC869" s="1"/>
      <c r="CD869" s="1"/>
    </row>
    <row r="870" spans="1:82">
      <c r="A870" s="1"/>
      <c r="B870" s="1"/>
      <c r="C870" s="1"/>
      <c r="D870" s="1"/>
      <c r="E870" s="123"/>
      <c r="F870" s="123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  <c r="AN870" s="1"/>
      <c r="AO870" s="1"/>
      <c r="AP870" s="1"/>
      <c r="AQ870" s="1"/>
      <c r="AR870" s="1"/>
      <c r="AS870" s="1"/>
      <c r="AT870" s="1"/>
      <c r="AU870" s="1"/>
      <c r="AV870" s="1"/>
      <c r="AW870" s="1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  <c r="BW870" s="1"/>
      <c r="BX870" s="1"/>
      <c r="BY870" s="1"/>
      <c r="BZ870" s="1"/>
      <c r="CA870" s="1"/>
      <c r="CB870" s="1"/>
      <c r="CC870" s="1"/>
      <c r="CD870" s="1"/>
    </row>
    <row r="871" spans="1:82">
      <c r="A871" s="1"/>
      <c r="B871" s="1"/>
      <c r="C871" s="1"/>
      <c r="D871" s="1"/>
      <c r="E871" s="123"/>
      <c r="F871" s="123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  <c r="AN871" s="1"/>
      <c r="AO871" s="1"/>
      <c r="AP871" s="1"/>
      <c r="AQ871" s="1"/>
      <c r="AR871" s="1"/>
      <c r="AS871" s="1"/>
      <c r="AT871" s="1"/>
      <c r="AU871" s="1"/>
      <c r="AV871" s="1"/>
      <c r="AW871" s="1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  <c r="BW871" s="1"/>
      <c r="BX871" s="1"/>
      <c r="BY871" s="1"/>
      <c r="BZ871" s="1"/>
      <c r="CA871" s="1"/>
      <c r="CB871" s="1"/>
      <c r="CC871" s="1"/>
      <c r="CD871" s="1"/>
    </row>
    <row r="872" spans="1:82">
      <c r="A872" s="1"/>
      <c r="B872" s="1"/>
      <c r="C872" s="1"/>
      <c r="D872" s="1"/>
      <c r="E872" s="123"/>
      <c r="F872" s="123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  <c r="AN872" s="1"/>
      <c r="AO872" s="1"/>
      <c r="AP872" s="1"/>
      <c r="AQ872" s="1"/>
      <c r="AR872" s="1"/>
      <c r="AS872" s="1"/>
      <c r="AT872" s="1"/>
      <c r="AU872" s="1"/>
      <c r="AV872" s="1"/>
      <c r="AW872" s="1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  <c r="BW872" s="1"/>
      <c r="BX872" s="1"/>
      <c r="BY872" s="1"/>
      <c r="BZ872" s="1"/>
      <c r="CA872" s="1"/>
      <c r="CB872" s="1"/>
      <c r="CC872" s="1"/>
      <c r="CD872" s="1"/>
    </row>
    <row r="873" spans="1:82">
      <c r="A873" s="1"/>
      <c r="B873" s="1"/>
      <c r="C873" s="1"/>
      <c r="D873" s="1"/>
      <c r="E873" s="123"/>
      <c r="F873" s="123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  <c r="AN873" s="1"/>
      <c r="AO873" s="1"/>
      <c r="AP873" s="1"/>
      <c r="AQ873" s="1"/>
      <c r="AR873" s="1"/>
      <c r="AS873" s="1"/>
      <c r="AT873" s="1"/>
      <c r="AU873" s="1"/>
      <c r="AV873" s="1"/>
      <c r="AW873" s="1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  <c r="BW873" s="1"/>
      <c r="BX873" s="1"/>
      <c r="BY873" s="1"/>
      <c r="BZ873" s="1"/>
      <c r="CA873" s="1"/>
      <c r="CB873" s="1"/>
      <c r="CC873" s="1"/>
      <c r="CD873" s="1"/>
    </row>
    <row r="874" spans="1:82">
      <c r="A874" s="1"/>
      <c r="B874" s="1"/>
      <c r="C874" s="1"/>
      <c r="D874" s="1"/>
      <c r="E874" s="123"/>
      <c r="F874" s="123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  <c r="AN874" s="1"/>
      <c r="AO874" s="1"/>
      <c r="AP874" s="1"/>
      <c r="AQ874" s="1"/>
      <c r="AR874" s="1"/>
      <c r="AS874" s="1"/>
      <c r="AT874" s="1"/>
      <c r="AU874" s="1"/>
      <c r="AV874" s="1"/>
      <c r="AW874" s="1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  <c r="BW874" s="1"/>
      <c r="BX874" s="1"/>
      <c r="BY874" s="1"/>
      <c r="BZ874" s="1"/>
      <c r="CA874" s="1"/>
      <c r="CB874" s="1"/>
      <c r="CC874" s="1"/>
      <c r="CD874" s="1"/>
    </row>
    <row r="875" spans="1:82">
      <c r="A875" s="1"/>
      <c r="B875" s="1"/>
      <c r="C875" s="1"/>
      <c r="D875" s="1"/>
      <c r="E875" s="123"/>
      <c r="F875" s="123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  <c r="AN875" s="1"/>
      <c r="AO875" s="1"/>
      <c r="AP875" s="1"/>
      <c r="AQ875" s="1"/>
      <c r="AR875" s="1"/>
      <c r="AS875" s="1"/>
      <c r="AT875" s="1"/>
      <c r="AU875" s="1"/>
      <c r="AV875" s="1"/>
      <c r="AW875" s="1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  <c r="BW875" s="1"/>
      <c r="BX875" s="1"/>
      <c r="BY875" s="1"/>
      <c r="BZ875" s="1"/>
      <c r="CA875" s="1"/>
      <c r="CB875" s="1"/>
      <c r="CC875" s="1"/>
      <c r="CD875" s="1"/>
    </row>
    <row r="876" spans="1:82">
      <c r="A876" s="1"/>
      <c r="B876" s="1"/>
      <c r="C876" s="1"/>
      <c r="D876" s="1"/>
      <c r="E876" s="123"/>
      <c r="F876" s="123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  <c r="AN876" s="1"/>
      <c r="AO876" s="1"/>
      <c r="AP876" s="1"/>
      <c r="AQ876" s="1"/>
      <c r="AR876" s="1"/>
      <c r="AS876" s="1"/>
      <c r="AT876" s="1"/>
      <c r="AU876" s="1"/>
      <c r="AV876" s="1"/>
      <c r="AW876" s="1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  <c r="BW876" s="1"/>
      <c r="BX876" s="1"/>
      <c r="BY876" s="1"/>
      <c r="BZ876" s="1"/>
      <c r="CA876" s="1"/>
      <c r="CB876" s="1"/>
      <c r="CC876" s="1"/>
      <c r="CD876" s="1"/>
    </row>
    <row r="877" spans="1:82">
      <c r="A877" s="1"/>
      <c r="B877" s="1"/>
      <c r="C877" s="1"/>
      <c r="D877" s="1"/>
      <c r="E877" s="123"/>
      <c r="F877" s="123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  <c r="AN877" s="1"/>
      <c r="AO877" s="1"/>
      <c r="AP877" s="1"/>
      <c r="AQ877" s="1"/>
      <c r="AR877" s="1"/>
      <c r="AS877" s="1"/>
      <c r="AT877" s="1"/>
      <c r="AU877" s="1"/>
      <c r="AV877" s="1"/>
      <c r="AW877" s="1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  <c r="BW877" s="1"/>
      <c r="BX877" s="1"/>
      <c r="BY877" s="1"/>
      <c r="BZ877" s="1"/>
      <c r="CA877" s="1"/>
      <c r="CB877" s="1"/>
      <c r="CC877" s="1"/>
      <c r="CD877" s="1"/>
    </row>
    <row r="878" spans="1:82">
      <c r="A878" s="1"/>
      <c r="B878" s="1"/>
      <c r="C878" s="1"/>
      <c r="D878" s="1"/>
      <c r="E878" s="123"/>
      <c r="F878" s="123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  <c r="AN878" s="1"/>
      <c r="AO878" s="1"/>
      <c r="AP878" s="1"/>
      <c r="AQ878" s="1"/>
      <c r="AR878" s="1"/>
      <c r="AS878" s="1"/>
      <c r="AT878" s="1"/>
      <c r="AU878" s="1"/>
      <c r="AV878" s="1"/>
      <c r="AW878" s="1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  <c r="BW878" s="1"/>
      <c r="BX878" s="1"/>
      <c r="BY878" s="1"/>
      <c r="BZ878" s="1"/>
      <c r="CA878" s="1"/>
      <c r="CB878" s="1"/>
      <c r="CC878" s="1"/>
      <c r="CD878" s="1"/>
    </row>
    <row r="879" spans="1:82">
      <c r="A879" s="1"/>
      <c r="B879" s="1"/>
      <c r="C879" s="1"/>
      <c r="D879" s="1"/>
      <c r="E879" s="123"/>
      <c r="F879" s="123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  <c r="AN879" s="1"/>
      <c r="AO879" s="1"/>
      <c r="AP879" s="1"/>
      <c r="AQ879" s="1"/>
      <c r="AR879" s="1"/>
      <c r="AS879" s="1"/>
      <c r="AT879" s="1"/>
      <c r="AU879" s="1"/>
      <c r="AV879" s="1"/>
      <c r="AW879" s="1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  <c r="BW879" s="1"/>
      <c r="BX879" s="1"/>
      <c r="BY879" s="1"/>
      <c r="BZ879" s="1"/>
      <c r="CA879" s="1"/>
      <c r="CB879" s="1"/>
      <c r="CC879" s="1"/>
      <c r="CD879" s="1"/>
    </row>
    <row r="880" spans="1:82">
      <c r="A880" s="1"/>
      <c r="B880" s="1"/>
      <c r="C880" s="1"/>
      <c r="D880" s="1"/>
      <c r="E880" s="123"/>
      <c r="F880" s="123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  <c r="AN880" s="1"/>
      <c r="AO880" s="1"/>
      <c r="AP880" s="1"/>
      <c r="AQ880" s="1"/>
      <c r="AR880" s="1"/>
      <c r="AS880" s="1"/>
      <c r="AT880" s="1"/>
      <c r="AU880" s="1"/>
      <c r="AV880" s="1"/>
      <c r="AW880" s="1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  <c r="BW880" s="1"/>
      <c r="BX880" s="1"/>
      <c r="BY880" s="1"/>
      <c r="BZ880" s="1"/>
      <c r="CA880" s="1"/>
      <c r="CB880" s="1"/>
      <c r="CC880" s="1"/>
      <c r="CD880" s="1"/>
    </row>
    <row r="881" spans="1:82">
      <c r="A881" s="1"/>
      <c r="B881" s="1"/>
      <c r="C881" s="1"/>
      <c r="D881" s="1"/>
      <c r="E881" s="123"/>
      <c r="F881" s="123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  <c r="AN881" s="1"/>
      <c r="AO881" s="1"/>
      <c r="AP881" s="1"/>
      <c r="AQ881" s="1"/>
      <c r="AR881" s="1"/>
      <c r="AS881" s="1"/>
      <c r="AT881" s="1"/>
      <c r="AU881" s="1"/>
      <c r="AV881" s="1"/>
      <c r="AW881" s="1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  <c r="BW881" s="1"/>
      <c r="BX881" s="1"/>
      <c r="BY881" s="1"/>
      <c r="BZ881" s="1"/>
      <c r="CA881" s="1"/>
      <c r="CB881" s="1"/>
      <c r="CC881" s="1"/>
      <c r="CD881" s="1"/>
    </row>
    <row r="882" spans="1:82">
      <c r="A882" s="1"/>
      <c r="B882" s="1"/>
      <c r="C882" s="1"/>
      <c r="D882" s="1"/>
      <c r="E882" s="123"/>
      <c r="F882" s="123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  <c r="AN882" s="1"/>
      <c r="AO882" s="1"/>
      <c r="AP882" s="1"/>
      <c r="AQ882" s="1"/>
      <c r="AR882" s="1"/>
      <c r="AS882" s="1"/>
      <c r="AT882" s="1"/>
      <c r="AU882" s="1"/>
      <c r="AV882" s="1"/>
      <c r="AW882" s="1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  <c r="BW882" s="1"/>
      <c r="BX882" s="1"/>
      <c r="BY882" s="1"/>
      <c r="BZ882" s="1"/>
      <c r="CA882" s="1"/>
      <c r="CB882" s="1"/>
      <c r="CC882" s="1"/>
      <c r="CD882" s="1"/>
    </row>
    <row r="883" spans="1:82">
      <c r="A883" s="1"/>
      <c r="B883" s="1"/>
      <c r="C883" s="1"/>
      <c r="D883" s="1"/>
      <c r="E883" s="123"/>
      <c r="F883" s="123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  <c r="AN883" s="1"/>
      <c r="AO883" s="1"/>
      <c r="AP883" s="1"/>
      <c r="AQ883" s="1"/>
      <c r="AR883" s="1"/>
      <c r="AS883" s="1"/>
      <c r="AT883" s="1"/>
      <c r="AU883" s="1"/>
      <c r="AV883" s="1"/>
      <c r="AW883" s="1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  <c r="BW883" s="1"/>
      <c r="BX883" s="1"/>
      <c r="BY883" s="1"/>
      <c r="BZ883" s="1"/>
      <c r="CA883" s="1"/>
      <c r="CB883" s="1"/>
      <c r="CC883" s="1"/>
      <c r="CD883" s="1"/>
    </row>
    <row r="884" spans="1:82">
      <c r="A884" s="1"/>
      <c r="B884" s="1"/>
      <c r="C884" s="1"/>
      <c r="D884" s="1"/>
      <c r="E884" s="123"/>
      <c r="F884" s="123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  <c r="AN884" s="1"/>
      <c r="AO884" s="1"/>
      <c r="AP884" s="1"/>
      <c r="AQ884" s="1"/>
      <c r="AR884" s="1"/>
      <c r="AS884" s="1"/>
      <c r="AT884" s="1"/>
      <c r="AU884" s="1"/>
      <c r="AV884" s="1"/>
      <c r="AW884" s="1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  <c r="BW884" s="1"/>
      <c r="BX884" s="1"/>
      <c r="BY884" s="1"/>
      <c r="BZ884" s="1"/>
      <c r="CA884" s="1"/>
      <c r="CB884" s="1"/>
      <c r="CC884" s="1"/>
      <c r="CD884" s="1"/>
    </row>
    <row r="885" spans="1:82">
      <c r="A885" s="1"/>
      <c r="B885" s="1"/>
      <c r="C885" s="1"/>
      <c r="D885" s="1"/>
      <c r="E885" s="123"/>
      <c r="F885" s="123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  <c r="AN885" s="1"/>
      <c r="AO885" s="1"/>
      <c r="AP885" s="1"/>
      <c r="AQ885" s="1"/>
      <c r="AR885" s="1"/>
      <c r="AS885" s="1"/>
      <c r="AT885" s="1"/>
      <c r="AU885" s="1"/>
      <c r="AV885" s="1"/>
      <c r="AW885" s="1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  <c r="BW885" s="1"/>
      <c r="BX885" s="1"/>
      <c r="BY885" s="1"/>
      <c r="BZ885" s="1"/>
      <c r="CA885" s="1"/>
      <c r="CB885" s="1"/>
      <c r="CC885" s="1"/>
      <c r="CD885" s="1"/>
    </row>
    <row r="886" spans="1:82">
      <c r="A886" s="1"/>
      <c r="B886" s="1"/>
      <c r="C886" s="1"/>
      <c r="D886" s="1"/>
      <c r="E886" s="123"/>
      <c r="F886" s="123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  <c r="AN886" s="1"/>
      <c r="AO886" s="1"/>
      <c r="AP886" s="1"/>
      <c r="AQ886" s="1"/>
      <c r="AR886" s="1"/>
      <c r="AS886" s="1"/>
      <c r="AT886" s="1"/>
      <c r="AU886" s="1"/>
      <c r="AV886" s="1"/>
      <c r="AW886" s="1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  <c r="BW886" s="1"/>
      <c r="BX886" s="1"/>
      <c r="BY886" s="1"/>
      <c r="BZ886" s="1"/>
      <c r="CA886" s="1"/>
      <c r="CB886" s="1"/>
      <c r="CC886" s="1"/>
      <c r="CD886" s="1"/>
    </row>
    <row r="887" spans="1:82">
      <c r="A887" s="1"/>
      <c r="B887" s="1"/>
      <c r="C887" s="1"/>
      <c r="D887" s="1"/>
      <c r="E887" s="123"/>
      <c r="F887" s="123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  <c r="AN887" s="1"/>
      <c r="AO887" s="1"/>
      <c r="AP887" s="1"/>
      <c r="AQ887" s="1"/>
      <c r="AR887" s="1"/>
      <c r="AS887" s="1"/>
      <c r="AT887" s="1"/>
      <c r="AU887" s="1"/>
      <c r="AV887" s="1"/>
      <c r="AW887" s="1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  <c r="BW887" s="1"/>
      <c r="BX887" s="1"/>
      <c r="BY887" s="1"/>
      <c r="BZ887" s="1"/>
      <c r="CA887" s="1"/>
      <c r="CB887" s="1"/>
      <c r="CC887" s="1"/>
      <c r="CD887" s="1"/>
    </row>
    <row r="888" spans="1:82">
      <c r="A888" s="1"/>
      <c r="B888" s="1"/>
      <c r="C888" s="1"/>
      <c r="D888" s="1"/>
      <c r="E888" s="123"/>
      <c r="F888" s="123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  <c r="AN888" s="1"/>
      <c r="AO888" s="1"/>
      <c r="AP888" s="1"/>
      <c r="AQ888" s="1"/>
      <c r="AR888" s="1"/>
      <c r="AS888" s="1"/>
      <c r="AT888" s="1"/>
      <c r="AU888" s="1"/>
      <c r="AV888" s="1"/>
      <c r="AW888" s="1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  <c r="BW888" s="1"/>
      <c r="BX888" s="1"/>
      <c r="BY888" s="1"/>
      <c r="BZ888" s="1"/>
      <c r="CA888" s="1"/>
      <c r="CB888" s="1"/>
      <c r="CC888" s="1"/>
      <c r="CD888" s="1"/>
    </row>
    <row r="889" spans="1:82">
      <c r="A889" s="1"/>
      <c r="B889" s="1"/>
      <c r="C889" s="1"/>
      <c r="D889" s="1"/>
      <c r="E889" s="123"/>
      <c r="F889" s="123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  <c r="AN889" s="1"/>
      <c r="AO889" s="1"/>
      <c r="AP889" s="1"/>
      <c r="AQ889" s="1"/>
      <c r="AR889" s="1"/>
      <c r="AS889" s="1"/>
      <c r="AT889" s="1"/>
      <c r="AU889" s="1"/>
      <c r="AV889" s="1"/>
      <c r="AW889" s="1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  <c r="BW889" s="1"/>
      <c r="BX889" s="1"/>
      <c r="BY889" s="1"/>
      <c r="BZ889" s="1"/>
      <c r="CA889" s="1"/>
      <c r="CB889" s="1"/>
      <c r="CC889" s="1"/>
      <c r="CD889" s="1"/>
    </row>
    <row r="890" spans="1:82">
      <c r="A890" s="1"/>
      <c r="B890" s="1"/>
      <c r="C890" s="1"/>
      <c r="D890" s="1"/>
      <c r="E890" s="123"/>
      <c r="F890" s="123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  <c r="AN890" s="1"/>
      <c r="AO890" s="1"/>
      <c r="AP890" s="1"/>
      <c r="AQ890" s="1"/>
      <c r="AR890" s="1"/>
      <c r="AS890" s="1"/>
      <c r="AT890" s="1"/>
      <c r="AU890" s="1"/>
      <c r="AV890" s="1"/>
      <c r="AW890" s="1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  <c r="BW890" s="1"/>
      <c r="BX890" s="1"/>
      <c r="BY890" s="1"/>
      <c r="BZ890" s="1"/>
      <c r="CA890" s="1"/>
      <c r="CB890" s="1"/>
      <c r="CC890" s="1"/>
      <c r="CD890" s="1"/>
    </row>
    <row r="891" spans="1:82">
      <c r="A891" s="1"/>
      <c r="B891" s="1"/>
      <c r="C891" s="1"/>
      <c r="D891" s="1"/>
      <c r="E891" s="123"/>
      <c r="F891" s="123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  <c r="AN891" s="1"/>
      <c r="AO891" s="1"/>
      <c r="AP891" s="1"/>
      <c r="AQ891" s="1"/>
      <c r="AR891" s="1"/>
      <c r="AS891" s="1"/>
      <c r="AT891" s="1"/>
      <c r="AU891" s="1"/>
      <c r="AV891" s="1"/>
      <c r="AW891" s="1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  <c r="BW891" s="1"/>
      <c r="BX891" s="1"/>
      <c r="BY891" s="1"/>
      <c r="BZ891" s="1"/>
      <c r="CA891" s="1"/>
      <c r="CB891" s="1"/>
      <c r="CC891" s="1"/>
      <c r="CD891" s="1"/>
    </row>
    <row r="892" spans="1:82">
      <c r="A892" s="1"/>
      <c r="B892" s="1"/>
      <c r="C892" s="1"/>
      <c r="D892" s="1"/>
      <c r="E892" s="123"/>
      <c r="F892" s="123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  <c r="BW892" s="1"/>
      <c r="BX892" s="1"/>
      <c r="BY892" s="1"/>
      <c r="BZ892" s="1"/>
      <c r="CA892" s="1"/>
      <c r="CB892" s="1"/>
      <c r="CC892" s="1"/>
      <c r="CD892" s="1"/>
    </row>
    <row r="893" spans="1:82">
      <c r="A893" s="1"/>
      <c r="B893" s="1"/>
      <c r="C893" s="1"/>
      <c r="D893" s="1"/>
      <c r="E893" s="123"/>
      <c r="F893" s="123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  <c r="BW893" s="1"/>
      <c r="BX893" s="1"/>
      <c r="BY893" s="1"/>
      <c r="BZ893" s="1"/>
      <c r="CA893" s="1"/>
      <c r="CB893" s="1"/>
      <c r="CC893" s="1"/>
      <c r="CD893" s="1"/>
    </row>
    <row r="894" spans="1:82">
      <c r="A894" s="1"/>
      <c r="B894" s="1"/>
      <c r="C894" s="1"/>
      <c r="D894" s="1"/>
      <c r="E894" s="123"/>
      <c r="F894" s="123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  <c r="AN894" s="1"/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  <c r="BW894" s="1"/>
      <c r="BX894" s="1"/>
      <c r="BY894" s="1"/>
      <c r="BZ894" s="1"/>
      <c r="CA894" s="1"/>
      <c r="CB894" s="1"/>
      <c r="CC894" s="1"/>
      <c r="CD894" s="1"/>
    </row>
    <row r="895" spans="1:82">
      <c r="A895" s="1"/>
      <c r="B895" s="1"/>
      <c r="C895" s="1"/>
      <c r="D895" s="1"/>
      <c r="E895" s="123"/>
      <c r="F895" s="123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  <c r="BW895" s="1"/>
      <c r="BX895" s="1"/>
      <c r="BY895" s="1"/>
      <c r="BZ895" s="1"/>
      <c r="CA895" s="1"/>
      <c r="CB895" s="1"/>
      <c r="CC895" s="1"/>
      <c r="CD895" s="1"/>
    </row>
    <row r="896" spans="1:82">
      <c r="A896" s="1"/>
      <c r="B896" s="1"/>
      <c r="C896" s="1"/>
      <c r="D896" s="1"/>
      <c r="E896" s="123"/>
      <c r="F896" s="123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  <c r="AN896" s="1"/>
      <c r="AO896" s="1"/>
      <c r="AP896" s="1"/>
      <c r="AQ896" s="1"/>
      <c r="AR896" s="1"/>
      <c r="AS896" s="1"/>
      <c r="AT896" s="1"/>
      <c r="AU896" s="1"/>
      <c r="AV896" s="1"/>
      <c r="AW896" s="1"/>
      <c r="AX896" s="1"/>
      <c r="AY896" s="1"/>
      <c r="AZ896" s="1"/>
      <c r="BA896" s="1"/>
      <c r="BB896" s="1"/>
      <c r="BC896" s="1"/>
      <c r="BD896" s="1"/>
      <c r="BE896" s="1"/>
      <c r="BF896" s="1"/>
      <c r="BG896" s="1"/>
      <c r="BH896" s="1"/>
      <c r="BI896" s="1"/>
      <c r="BJ896" s="1"/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  <c r="BW896" s="1"/>
      <c r="BX896" s="1"/>
      <c r="BY896" s="1"/>
      <c r="BZ896" s="1"/>
      <c r="CA896" s="1"/>
      <c r="CB896" s="1"/>
      <c r="CC896" s="1"/>
      <c r="CD896" s="1"/>
    </row>
    <row r="897" spans="1:82">
      <c r="A897" s="1"/>
      <c r="B897" s="1"/>
      <c r="C897" s="1"/>
      <c r="D897" s="1"/>
      <c r="E897" s="123"/>
      <c r="F897" s="123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  <c r="AN897" s="1"/>
      <c r="AO897" s="1"/>
      <c r="AP897" s="1"/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  <c r="BW897" s="1"/>
      <c r="BX897" s="1"/>
      <c r="BY897" s="1"/>
      <c r="BZ897" s="1"/>
      <c r="CA897" s="1"/>
      <c r="CB897" s="1"/>
      <c r="CC897" s="1"/>
      <c r="CD897" s="1"/>
    </row>
    <row r="898" spans="1:82">
      <c r="A898" s="1"/>
      <c r="B898" s="1"/>
      <c r="C898" s="1"/>
      <c r="D898" s="1"/>
      <c r="E898" s="123"/>
      <c r="F898" s="123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  <c r="BW898" s="1"/>
      <c r="BX898" s="1"/>
      <c r="BY898" s="1"/>
      <c r="BZ898" s="1"/>
      <c r="CA898" s="1"/>
      <c r="CB898" s="1"/>
      <c r="CC898" s="1"/>
      <c r="CD898" s="1"/>
    </row>
    <row r="899" spans="1:82">
      <c r="A899" s="1"/>
      <c r="B899" s="1"/>
      <c r="C899" s="1"/>
      <c r="D899" s="1"/>
      <c r="E899" s="123"/>
      <c r="F899" s="123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  <c r="BW899" s="1"/>
      <c r="BX899" s="1"/>
      <c r="BY899" s="1"/>
      <c r="BZ899" s="1"/>
      <c r="CA899" s="1"/>
      <c r="CB899" s="1"/>
      <c r="CC899" s="1"/>
      <c r="CD899" s="1"/>
    </row>
    <row r="900" spans="1:82">
      <c r="A900" s="1"/>
      <c r="B900" s="1"/>
      <c r="C900" s="1"/>
      <c r="D900" s="1"/>
      <c r="E900" s="123"/>
      <c r="F900" s="123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  <c r="BW900" s="1"/>
      <c r="BX900" s="1"/>
      <c r="BY900" s="1"/>
      <c r="BZ900" s="1"/>
      <c r="CA900" s="1"/>
      <c r="CB900" s="1"/>
      <c r="CC900" s="1"/>
      <c r="CD900" s="1"/>
    </row>
    <row r="901" spans="1:82">
      <c r="A901" s="1"/>
      <c r="B901" s="1"/>
      <c r="C901" s="1"/>
      <c r="D901" s="1"/>
      <c r="E901" s="123"/>
      <c r="F901" s="123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  <c r="BW901" s="1"/>
      <c r="BX901" s="1"/>
      <c r="BY901" s="1"/>
      <c r="BZ901" s="1"/>
      <c r="CA901" s="1"/>
      <c r="CB901" s="1"/>
      <c r="CC901" s="1"/>
      <c r="CD901" s="1"/>
    </row>
    <row r="902" spans="1:82">
      <c r="A902" s="1"/>
      <c r="B902" s="1"/>
      <c r="C902" s="1"/>
      <c r="D902" s="1"/>
      <c r="E902" s="123"/>
      <c r="F902" s="123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  <c r="BW902" s="1"/>
      <c r="BX902" s="1"/>
      <c r="BY902" s="1"/>
      <c r="BZ902" s="1"/>
      <c r="CA902" s="1"/>
      <c r="CB902" s="1"/>
      <c r="CC902" s="1"/>
      <c r="CD902" s="1"/>
    </row>
    <row r="903" spans="1:82">
      <c r="A903" s="1"/>
      <c r="B903" s="1"/>
      <c r="C903" s="1"/>
      <c r="D903" s="1"/>
      <c r="E903" s="123"/>
      <c r="F903" s="123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  <c r="BW903" s="1"/>
      <c r="BX903" s="1"/>
      <c r="BY903" s="1"/>
      <c r="BZ903" s="1"/>
      <c r="CA903" s="1"/>
      <c r="CB903" s="1"/>
      <c r="CC903" s="1"/>
      <c r="CD903" s="1"/>
    </row>
    <row r="904" spans="1:82">
      <c r="A904" s="1"/>
      <c r="B904" s="1"/>
      <c r="C904" s="1"/>
      <c r="D904" s="1"/>
      <c r="E904" s="123"/>
      <c r="F904" s="123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  <c r="BW904" s="1"/>
      <c r="BX904" s="1"/>
      <c r="BY904" s="1"/>
      <c r="BZ904" s="1"/>
      <c r="CA904" s="1"/>
      <c r="CB904" s="1"/>
      <c r="CC904" s="1"/>
      <c r="CD904" s="1"/>
    </row>
    <row r="905" spans="1:82">
      <c r="A905" s="1"/>
      <c r="B905" s="1"/>
      <c r="C905" s="1"/>
      <c r="D905" s="1"/>
      <c r="E905" s="123"/>
      <c r="F905" s="123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  <c r="BW905" s="1"/>
      <c r="BX905" s="1"/>
      <c r="BY905" s="1"/>
      <c r="BZ905" s="1"/>
      <c r="CA905" s="1"/>
      <c r="CB905" s="1"/>
      <c r="CC905" s="1"/>
      <c r="CD905" s="1"/>
    </row>
    <row r="906" spans="1:82">
      <c r="A906" s="1"/>
      <c r="B906" s="1"/>
      <c r="C906" s="1"/>
      <c r="D906" s="1"/>
      <c r="E906" s="123"/>
      <c r="F906" s="123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  <c r="BW906" s="1"/>
      <c r="BX906" s="1"/>
      <c r="BY906" s="1"/>
      <c r="BZ906" s="1"/>
      <c r="CA906" s="1"/>
      <c r="CB906" s="1"/>
      <c r="CC906" s="1"/>
      <c r="CD906" s="1"/>
    </row>
    <row r="907" spans="1:82">
      <c r="A907" s="1"/>
      <c r="B907" s="1"/>
      <c r="C907" s="1"/>
      <c r="D907" s="1"/>
      <c r="E907" s="123"/>
      <c r="F907" s="123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  <c r="BW907" s="1"/>
      <c r="BX907" s="1"/>
      <c r="BY907" s="1"/>
      <c r="BZ907" s="1"/>
      <c r="CA907" s="1"/>
      <c r="CB907" s="1"/>
      <c r="CC907" s="1"/>
      <c r="CD907" s="1"/>
    </row>
    <row r="908" spans="1:82">
      <c r="A908" s="1"/>
      <c r="B908" s="1"/>
      <c r="C908" s="1"/>
      <c r="D908" s="1"/>
      <c r="E908" s="123"/>
      <c r="F908" s="123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  <c r="BW908" s="1"/>
      <c r="BX908" s="1"/>
      <c r="BY908" s="1"/>
      <c r="BZ908" s="1"/>
      <c r="CA908" s="1"/>
      <c r="CB908" s="1"/>
      <c r="CC908" s="1"/>
      <c r="CD908" s="1"/>
    </row>
    <row r="909" spans="1:82">
      <c r="A909" s="1"/>
      <c r="B909" s="1"/>
      <c r="C909" s="1"/>
      <c r="D909" s="1"/>
      <c r="E909" s="123"/>
      <c r="F909" s="123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  <c r="BW909" s="1"/>
      <c r="BX909" s="1"/>
      <c r="BY909" s="1"/>
      <c r="BZ909" s="1"/>
      <c r="CA909" s="1"/>
      <c r="CB909" s="1"/>
      <c r="CC909" s="1"/>
      <c r="CD909" s="1"/>
    </row>
    <row r="910" spans="1:82">
      <c r="A910" s="1"/>
      <c r="B910" s="1"/>
      <c r="C910" s="1"/>
      <c r="D910" s="1"/>
      <c r="E910" s="123"/>
      <c r="F910" s="123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  <c r="BW910" s="1"/>
      <c r="BX910" s="1"/>
      <c r="BY910" s="1"/>
      <c r="BZ910" s="1"/>
      <c r="CA910" s="1"/>
      <c r="CB910" s="1"/>
      <c r="CC910" s="1"/>
      <c r="CD910" s="1"/>
    </row>
    <row r="911" spans="1:82">
      <c r="A911" s="1"/>
      <c r="B911" s="1"/>
      <c r="C911" s="1"/>
      <c r="D911" s="1"/>
      <c r="E911" s="123"/>
      <c r="F911" s="123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  <c r="BW911" s="1"/>
      <c r="BX911" s="1"/>
      <c r="BY911" s="1"/>
      <c r="BZ911" s="1"/>
      <c r="CA911" s="1"/>
      <c r="CB911" s="1"/>
      <c r="CC911" s="1"/>
      <c r="CD911" s="1"/>
    </row>
    <row r="912" spans="1:82">
      <c r="A912" s="1"/>
      <c r="B912" s="1"/>
      <c r="C912" s="1"/>
      <c r="D912" s="1"/>
      <c r="E912" s="123"/>
      <c r="F912" s="123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  <c r="BW912" s="1"/>
      <c r="BX912" s="1"/>
      <c r="BY912" s="1"/>
      <c r="BZ912" s="1"/>
      <c r="CA912" s="1"/>
      <c r="CB912" s="1"/>
      <c r="CC912" s="1"/>
      <c r="CD912" s="1"/>
    </row>
    <row r="913" spans="1:82">
      <c r="A913" s="1"/>
      <c r="B913" s="1"/>
      <c r="C913" s="1"/>
      <c r="D913" s="1"/>
      <c r="E913" s="123"/>
      <c r="F913" s="123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  <c r="BW913" s="1"/>
      <c r="BX913" s="1"/>
      <c r="BY913" s="1"/>
      <c r="BZ913" s="1"/>
      <c r="CA913" s="1"/>
      <c r="CB913" s="1"/>
      <c r="CC913" s="1"/>
      <c r="CD913" s="1"/>
    </row>
    <row r="914" spans="1:82">
      <c r="A914" s="1"/>
      <c r="B914" s="1"/>
      <c r="C914" s="1"/>
      <c r="D914" s="1"/>
      <c r="E914" s="123"/>
      <c r="F914" s="123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  <c r="BW914" s="1"/>
      <c r="BX914" s="1"/>
      <c r="BY914" s="1"/>
      <c r="BZ914" s="1"/>
      <c r="CA914" s="1"/>
      <c r="CB914" s="1"/>
      <c r="CC914" s="1"/>
      <c r="CD914" s="1"/>
    </row>
    <row r="915" spans="1:82">
      <c r="A915" s="1"/>
      <c r="B915" s="1"/>
      <c r="C915" s="1"/>
      <c r="D915" s="1"/>
      <c r="E915" s="123"/>
      <c r="F915" s="123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  <c r="AN915" s="1"/>
      <c r="AO915" s="1"/>
      <c r="AP915" s="1"/>
      <c r="AQ915" s="1"/>
      <c r="AR915" s="1"/>
      <c r="AS915" s="1"/>
      <c r="AT915" s="1"/>
      <c r="AU915" s="1"/>
      <c r="AV915" s="1"/>
      <c r="AW915" s="1"/>
      <c r="AX915" s="1"/>
      <c r="AY915" s="1"/>
      <c r="AZ915" s="1"/>
      <c r="BA915" s="1"/>
      <c r="BB915" s="1"/>
      <c r="BC915" s="1"/>
      <c r="BD915" s="1"/>
      <c r="BE915" s="1"/>
      <c r="BF915" s="1"/>
      <c r="BG915" s="1"/>
      <c r="BH915" s="1"/>
      <c r="BI915" s="1"/>
      <c r="BJ915" s="1"/>
      <c r="BK915" s="1"/>
      <c r="BL915" s="1"/>
      <c r="BM915" s="1"/>
      <c r="BN915" s="1"/>
      <c r="BO915" s="1"/>
      <c r="BP915" s="1"/>
      <c r="BQ915" s="1"/>
      <c r="BR915" s="1"/>
      <c r="BS915" s="1"/>
      <c r="BT915" s="1"/>
      <c r="BU915" s="1"/>
      <c r="BV915" s="1"/>
      <c r="BW915" s="1"/>
      <c r="BX915" s="1"/>
      <c r="BY915" s="1"/>
      <c r="BZ915" s="1"/>
      <c r="CA915" s="1"/>
      <c r="CB915" s="1"/>
      <c r="CC915" s="1"/>
      <c r="CD915" s="1"/>
    </row>
    <row r="916" spans="1:82">
      <c r="A916" s="1"/>
      <c r="B916" s="1"/>
      <c r="C916" s="1"/>
      <c r="D916" s="1"/>
      <c r="E916" s="123"/>
      <c r="F916" s="123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  <c r="BW916" s="1"/>
      <c r="BX916" s="1"/>
      <c r="BY916" s="1"/>
      <c r="BZ916" s="1"/>
      <c r="CA916" s="1"/>
      <c r="CB916" s="1"/>
      <c r="CC916" s="1"/>
      <c r="CD916" s="1"/>
    </row>
    <row r="917" spans="1:82">
      <c r="A917" s="1"/>
      <c r="B917" s="1"/>
      <c r="C917" s="1"/>
      <c r="D917" s="1"/>
      <c r="E917" s="123"/>
      <c r="F917" s="123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  <c r="BW917" s="1"/>
      <c r="BX917" s="1"/>
      <c r="BY917" s="1"/>
      <c r="BZ917" s="1"/>
      <c r="CA917" s="1"/>
      <c r="CB917" s="1"/>
      <c r="CC917" s="1"/>
      <c r="CD917" s="1"/>
    </row>
    <row r="918" spans="1:82">
      <c r="A918" s="1"/>
      <c r="B918" s="1"/>
      <c r="C918" s="1"/>
      <c r="D918" s="1"/>
      <c r="E918" s="123"/>
      <c r="F918" s="123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  <c r="BW918" s="1"/>
      <c r="BX918" s="1"/>
      <c r="BY918" s="1"/>
      <c r="BZ918" s="1"/>
      <c r="CA918" s="1"/>
      <c r="CB918" s="1"/>
      <c r="CC918" s="1"/>
      <c r="CD918" s="1"/>
    </row>
    <row r="919" spans="1:82">
      <c r="A919" s="1"/>
      <c r="B919" s="1"/>
      <c r="C919" s="1"/>
      <c r="D919" s="1"/>
      <c r="E919" s="123"/>
      <c r="F919" s="123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  <c r="BW919" s="1"/>
      <c r="BX919" s="1"/>
      <c r="BY919" s="1"/>
      <c r="BZ919" s="1"/>
      <c r="CA919" s="1"/>
      <c r="CB919" s="1"/>
      <c r="CC919" s="1"/>
      <c r="CD919" s="1"/>
    </row>
    <row r="920" spans="1:82">
      <c r="A920" s="1"/>
      <c r="B920" s="1"/>
      <c r="C920" s="1"/>
      <c r="D920" s="1"/>
      <c r="E920" s="123"/>
      <c r="F920" s="123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  <c r="BW920" s="1"/>
      <c r="BX920" s="1"/>
      <c r="BY920" s="1"/>
      <c r="BZ920" s="1"/>
      <c r="CA920" s="1"/>
      <c r="CB920" s="1"/>
      <c r="CC920" s="1"/>
      <c r="CD920" s="1"/>
    </row>
    <row r="921" spans="1:82">
      <c r="A921" s="1"/>
      <c r="B921" s="1"/>
      <c r="C921" s="1"/>
      <c r="D921" s="1"/>
      <c r="E921" s="123"/>
      <c r="F921" s="123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  <c r="BW921" s="1"/>
      <c r="BX921" s="1"/>
      <c r="BY921" s="1"/>
      <c r="BZ921" s="1"/>
      <c r="CA921" s="1"/>
      <c r="CB921" s="1"/>
      <c r="CC921" s="1"/>
      <c r="CD921" s="1"/>
    </row>
    <row r="922" spans="1:82">
      <c r="A922" s="1"/>
      <c r="B922" s="1"/>
      <c r="C922" s="1"/>
      <c r="D922" s="1"/>
      <c r="E922" s="123"/>
      <c r="F922" s="123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  <c r="BW922" s="1"/>
      <c r="BX922" s="1"/>
      <c r="BY922" s="1"/>
      <c r="BZ922" s="1"/>
      <c r="CA922" s="1"/>
      <c r="CB922" s="1"/>
      <c r="CC922" s="1"/>
      <c r="CD922" s="1"/>
    </row>
    <row r="923" spans="1:82">
      <c r="A923" s="1"/>
      <c r="B923" s="1"/>
      <c r="C923" s="1"/>
      <c r="D923" s="1"/>
      <c r="E923" s="123"/>
      <c r="F923" s="123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  <c r="BW923" s="1"/>
      <c r="BX923" s="1"/>
      <c r="BY923" s="1"/>
      <c r="BZ923" s="1"/>
      <c r="CA923" s="1"/>
      <c r="CB923" s="1"/>
      <c r="CC923" s="1"/>
      <c r="CD923" s="1"/>
    </row>
    <row r="924" spans="1:82">
      <c r="A924" s="1"/>
      <c r="B924" s="1"/>
      <c r="C924" s="1"/>
      <c r="D924" s="1"/>
      <c r="E924" s="123"/>
      <c r="F924" s="123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  <c r="BW924" s="1"/>
      <c r="BX924" s="1"/>
      <c r="BY924" s="1"/>
      <c r="BZ924" s="1"/>
      <c r="CA924" s="1"/>
      <c r="CB924" s="1"/>
      <c r="CC924" s="1"/>
      <c r="CD924" s="1"/>
    </row>
    <row r="925" spans="1:82">
      <c r="A925" s="1"/>
      <c r="B925" s="1"/>
      <c r="C925" s="1"/>
      <c r="D925" s="1"/>
      <c r="E925" s="123"/>
      <c r="F925" s="123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  <c r="BW925" s="1"/>
      <c r="BX925" s="1"/>
      <c r="BY925" s="1"/>
      <c r="BZ925" s="1"/>
      <c r="CA925" s="1"/>
      <c r="CB925" s="1"/>
      <c r="CC925" s="1"/>
      <c r="CD925" s="1"/>
    </row>
    <row r="926" spans="1:82">
      <c r="A926" s="1"/>
      <c r="B926" s="1"/>
      <c r="C926" s="1"/>
      <c r="D926" s="1"/>
      <c r="E926" s="123"/>
      <c r="F926" s="123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  <c r="BW926" s="1"/>
      <c r="BX926" s="1"/>
      <c r="BY926" s="1"/>
      <c r="BZ926" s="1"/>
      <c r="CA926" s="1"/>
      <c r="CB926" s="1"/>
      <c r="CC926" s="1"/>
      <c r="CD926" s="1"/>
    </row>
    <row r="927" spans="1:82">
      <c r="A927" s="1"/>
      <c r="B927" s="1"/>
      <c r="C927" s="1"/>
      <c r="D927" s="1"/>
      <c r="E927" s="123"/>
      <c r="F927" s="123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  <c r="BW927" s="1"/>
      <c r="BX927" s="1"/>
      <c r="BY927" s="1"/>
      <c r="BZ927" s="1"/>
      <c r="CA927" s="1"/>
      <c r="CB927" s="1"/>
      <c r="CC927" s="1"/>
      <c r="CD927" s="1"/>
    </row>
    <row r="928" spans="1:82">
      <c r="A928" s="1"/>
      <c r="B928" s="1"/>
      <c r="C928" s="1"/>
      <c r="D928" s="1"/>
      <c r="E928" s="123"/>
      <c r="F928" s="123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  <c r="BW928" s="1"/>
      <c r="BX928" s="1"/>
      <c r="BY928" s="1"/>
      <c r="BZ928" s="1"/>
      <c r="CA928" s="1"/>
      <c r="CB928" s="1"/>
      <c r="CC928" s="1"/>
      <c r="CD928" s="1"/>
    </row>
    <row r="929" spans="1:82">
      <c r="A929" s="1"/>
      <c r="B929" s="1"/>
      <c r="C929" s="1"/>
      <c r="D929" s="1"/>
      <c r="E929" s="123"/>
      <c r="F929" s="123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  <c r="AN929" s="1"/>
      <c r="AO929" s="1"/>
      <c r="AP929" s="1"/>
      <c r="AQ929" s="1"/>
      <c r="AR929" s="1"/>
      <c r="AS929" s="1"/>
      <c r="AT929" s="1"/>
      <c r="AU929" s="1"/>
      <c r="AV929" s="1"/>
      <c r="AW929" s="1"/>
      <c r="AX929" s="1"/>
      <c r="AY929" s="1"/>
      <c r="AZ929" s="1"/>
      <c r="BA929" s="1"/>
      <c r="BB929" s="1"/>
      <c r="BC929" s="1"/>
      <c r="BD929" s="1"/>
      <c r="BE929" s="1"/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  <c r="BW929" s="1"/>
      <c r="BX929" s="1"/>
      <c r="BY929" s="1"/>
      <c r="BZ929" s="1"/>
      <c r="CA929" s="1"/>
      <c r="CB929" s="1"/>
      <c r="CC929" s="1"/>
      <c r="CD929" s="1"/>
    </row>
    <row r="930" spans="1:82">
      <c r="A930" s="1"/>
      <c r="B930" s="1"/>
      <c r="C930" s="1"/>
      <c r="D930" s="1"/>
      <c r="E930" s="123"/>
      <c r="F930" s="123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  <c r="BW930" s="1"/>
      <c r="BX930" s="1"/>
      <c r="BY930" s="1"/>
      <c r="BZ930" s="1"/>
      <c r="CA930" s="1"/>
      <c r="CB930" s="1"/>
      <c r="CC930" s="1"/>
      <c r="CD930" s="1"/>
    </row>
    <row r="931" spans="1:82">
      <c r="A931" s="1"/>
      <c r="B931" s="1"/>
      <c r="C931" s="1"/>
      <c r="D931" s="1"/>
      <c r="E931" s="123"/>
      <c r="F931" s="123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  <c r="BW931" s="1"/>
      <c r="BX931" s="1"/>
      <c r="BY931" s="1"/>
      <c r="BZ931" s="1"/>
      <c r="CA931" s="1"/>
      <c r="CB931" s="1"/>
      <c r="CC931" s="1"/>
      <c r="CD931" s="1"/>
    </row>
    <row r="932" spans="1:82">
      <c r="A932" s="1"/>
      <c r="B932" s="1"/>
      <c r="C932" s="1"/>
      <c r="D932" s="1"/>
      <c r="E932" s="123"/>
      <c r="F932" s="123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  <c r="BW932" s="1"/>
      <c r="BX932" s="1"/>
      <c r="BY932" s="1"/>
      <c r="BZ932" s="1"/>
      <c r="CA932" s="1"/>
      <c r="CB932" s="1"/>
      <c r="CC932" s="1"/>
      <c r="CD932" s="1"/>
    </row>
    <row r="933" spans="1:82">
      <c r="A933" s="1"/>
      <c r="B933" s="1"/>
      <c r="C933" s="1"/>
      <c r="D933" s="1"/>
      <c r="E933" s="123"/>
      <c r="F933" s="123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  <c r="BW933" s="1"/>
      <c r="BX933" s="1"/>
      <c r="BY933" s="1"/>
      <c r="BZ933" s="1"/>
      <c r="CA933" s="1"/>
      <c r="CB933" s="1"/>
      <c r="CC933" s="1"/>
      <c r="CD933" s="1"/>
    </row>
    <row r="934" spans="1:82">
      <c r="A934" s="1"/>
      <c r="B934" s="1"/>
      <c r="C934" s="1"/>
      <c r="D934" s="1"/>
      <c r="E934" s="123"/>
      <c r="F934" s="123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  <c r="BW934" s="1"/>
      <c r="BX934" s="1"/>
      <c r="BY934" s="1"/>
      <c r="BZ934" s="1"/>
      <c r="CA934" s="1"/>
      <c r="CB934" s="1"/>
      <c r="CC934" s="1"/>
      <c r="CD934" s="1"/>
    </row>
    <row r="935" spans="1:82">
      <c r="A935" s="1"/>
      <c r="B935" s="1"/>
      <c r="C935" s="1"/>
      <c r="D935" s="1"/>
      <c r="E935" s="123"/>
      <c r="F935" s="123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  <c r="BW935" s="1"/>
      <c r="BX935" s="1"/>
      <c r="BY935" s="1"/>
      <c r="BZ935" s="1"/>
      <c r="CA935" s="1"/>
      <c r="CB935" s="1"/>
      <c r="CC935" s="1"/>
      <c r="CD935" s="1"/>
    </row>
    <row r="936" spans="1:82">
      <c r="A936" s="1"/>
      <c r="B936" s="1"/>
      <c r="C936" s="1"/>
      <c r="D936" s="1"/>
      <c r="E936" s="123"/>
      <c r="F936" s="123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  <c r="BW936" s="1"/>
      <c r="BX936" s="1"/>
      <c r="BY936" s="1"/>
      <c r="BZ936" s="1"/>
      <c r="CA936" s="1"/>
      <c r="CB936" s="1"/>
      <c r="CC936" s="1"/>
      <c r="CD936" s="1"/>
    </row>
    <row r="937" spans="1:82">
      <c r="A937" s="1"/>
      <c r="B937" s="1"/>
      <c r="C937" s="1"/>
      <c r="D937" s="1"/>
      <c r="E937" s="123"/>
      <c r="F937" s="123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  <c r="BW937" s="1"/>
      <c r="BX937" s="1"/>
      <c r="BY937" s="1"/>
      <c r="BZ937" s="1"/>
      <c r="CA937" s="1"/>
      <c r="CB937" s="1"/>
      <c r="CC937" s="1"/>
      <c r="CD937" s="1"/>
    </row>
    <row r="938" spans="1:82">
      <c r="A938" s="1"/>
      <c r="B938" s="1"/>
      <c r="C938" s="1"/>
      <c r="D938" s="1"/>
      <c r="E938" s="123"/>
      <c r="F938" s="123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  <c r="BW938" s="1"/>
      <c r="BX938" s="1"/>
      <c r="BY938" s="1"/>
      <c r="BZ938" s="1"/>
      <c r="CA938" s="1"/>
      <c r="CB938" s="1"/>
      <c r="CC938" s="1"/>
      <c r="CD938" s="1"/>
    </row>
    <row r="939" spans="1:82">
      <c r="A939" s="1"/>
      <c r="B939" s="1"/>
      <c r="C939" s="1"/>
      <c r="D939" s="1"/>
      <c r="E939" s="123"/>
      <c r="F939" s="123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  <c r="BW939" s="1"/>
      <c r="BX939" s="1"/>
      <c r="BY939" s="1"/>
      <c r="BZ939" s="1"/>
      <c r="CA939" s="1"/>
      <c r="CB939" s="1"/>
      <c r="CC939" s="1"/>
      <c r="CD939" s="1"/>
    </row>
    <row r="940" spans="1:82">
      <c r="A940" s="1"/>
      <c r="B940" s="1"/>
      <c r="C940" s="1"/>
      <c r="D940" s="1"/>
      <c r="E940" s="123"/>
      <c r="F940" s="123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  <c r="BW940" s="1"/>
      <c r="BX940" s="1"/>
      <c r="BY940" s="1"/>
      <c r="BZ940" s="1"/>
      <c r="CA940" s="1"/>
      <c r="CB940" s="1"/>
      <c r="CC940" s="1"/>
      <c r="CD940" s="1"/>
    </row>
    <row r="941" spans="1:82">
      <c r="A941" s="1"/>
      <c r="B941" s="1"/>
      <c r="C941" s="1"/>
      <c r="D941" s="1"/>
      <c r="E941" s="123"/>
      <c r="F941" s="123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  <c r="AN941" s="1"/>
      <c r="AO941" s="1"/>
      <c r="AP941" s="1"/>
      <c r="AQ941" s="1"/>
      <c r="AR941" s="1"/>
      <c r="AS941" s="1"/>
      <c r="AT941" s="1"/>
      <c r="AU941" s="1"/>
      <c r="AV941" s="1"/>
      <c r="AW941" s="1"/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  <c r="BW941" s="1"/>
      <c r="BX941" s="1"/>
      <c r="BY941" s="1"/>
      <c r="BZ941" s="1"/>
      <c r="CA941" s="1"/>
      <c r="CB941" s="1"/>
      <c r="CC941" s="1"/>
      <c r="CD941" s="1"/>
    </row>
    <row r="942" spans="1:82">
      <c r="A942" s="1"/>
      <c r="B942" s="1"/>
      <c r="C942" s="1"/>
      <c r="D942" s="1"/>
      <c r="E942" s="123"/>
      <c r="F942" s="123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  <c r="AN942" s="1"/>
      <c r="AO942" s="1"/>
      <c r="AP942" s="1"/>
      <c r="AQ942" s="1"/>
      <c r="AR942" s="1"/>
      <c r="AS942" s="1"/>
      <c r="AT942" s="1"/>
      <c r="AU942" s="1"/>
      <c r="AV942" s="1"/>
      <c r="AW942" s="1"/>
      <c r="AX942" s="1"/>
      <c r="AY942" s="1"/>
      <c r="AZ942" s="1"/>
      <c r="BA942" s="1"/>
      <c r="BB942" s="1"/>
      <c r="BC942" s="1"/>
      <c r="BD942" s="1"/>
      <c r="BE942" s="1"/>
      <c r="BF942" s="1"/>
      <c r="BG942" s="1"/>
      <c r="BH942" s="1"/>
      <c r="BI942" s="1"/>
      <c r="BJ942" s="1"/>
      <c r="BK942" s="1"/>
      <c r="BL942" s="1"/>
      <c r="BM942" s="1"/>
      <c r="BN942" s="1"/>
      <c r="BO942" s="1"/>
      <c r="BP942" s="1"/>
      <c r="BQ942" s="1"/>
      <c r="BR942" s="1"/>
      <c r="BS942" s="1"/>
      <c r="BT942" s="1"/>
      <c r="BU942" s="1"/>
      <c r="BV942" s="1"/>
      <c r="BW942" s="1"/>
      <c r="BX942" s="1"/>
      <c r="BY942" s="1"/>
      <c r="BZ942" s="1"/>
      <c r="CA942" s="1"/>
      <c r="CB942" s="1"/>
      <c r="CC942" s="1"/>
      <c r="CD942" s="1"/>
    </row>
    <row r="943" spans="1:82">
      <c r="A943" s="1"/>
      <c r="B943" s="1"/>
      <c r="C943" s="1"/>
      <c r="D943" s="1"/>
      <c r="E943" s="123"/>
      <c r="F943" s="123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  <c r="AN943" s="1"/>
      <c r="AO943" s="1"/>
      <c r="AP943" s="1"/>
      <c r="AQ943" s="1"/>
      <c r="AR943" s="1"/>
      <c r="AS943" s="1"/>
      <c r="AT943" s="1"/>
      <c r="AU943" s="1"/>
      <c r="AV943" s="1"/>
      <c r="AW943" s="1"/>
      <c r="AX943" s="1"/>
      <c r="AY943" s="1"/>
      <c r="AZ943" s="1"/>
      <c r="BA943" s="1"/>
      <c r="BB943" s="1"/>
      <c r="BC943" s="1"/>
      <c r="BD943" s="1"/>
      <c r="BE943" s="1"/>
      <c r="BF943" s="1"/>
      <c r="BG943" s="1"/>
      <c r="BH943" s="1"/>
      <c r="BI943" s="1"/>
      <c r="BJ943" s="1"/>
      <c r="BK943" s="1"/>
      <c r="BL943" s="1"/>
      <c r="BM943" s="1"/>
      <c r="BN943" s="1"/>
      <c r="BO943" s="1"/>
      <c r="BP943" s="1"/>
      <c r="BQ943" s="1"/>
      <c r="BR943" s="1"/>
      <c r="BS943" s="1"/>
      <c r="BT943" s="1"/>
      <c r="BU943" s="1"/>
      <c r="BV943" s="1"/>
      <c r="BW943" s="1"/>
      <c r="BX943" s="1"/>
      <c r="BY943" s="1"/>
      <c r="BZ943" s="1"/>
      <c r="CA943" s="1"/>
      <c r="CB943" s="1"/>
      <c r="CC943" s="1"/>
      <c r="CD943" s="1"/>
    </row>
    <row r="944" spans="1:82">
      <c r="A944" s="1"/>
      <c r="B944" s="1"/>
      <c r="C944" s="1"/>
      <c r="D944" s="1"/>
      <c r="E944" s="123"/>
      <c r="F944" s="123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  <c r="AN944" s="1"/>
      <c r="AO944" s="1"/>
      <c r="AP944" s="1"/>
      <c r="AQ944" s="1"/>
      <c r="AR944" s="1"/>
      <c r="AS944" s="1"/>
      <c r="AT944" s="1"/>
      <c r="AU944" s="1"/>
      <c r="AV944" s="1"/>
      <c r="AW944" s="1"/>
      <c r="AX944" s="1"/>
      <c r="AY944" s="1"/>
      <c r="AZ944" s="1"/>
      <c r="BA944" s="1"/>
      <c r="BB944" s="1"/>
      <c r="BC944" s="1"/>
      <c r="BD944" s="1"/>
      <c r="BE944" s="1"/>
      <c r="BF944" s="1"/>
      <c r="BG944" s="1"/>
      <c r="BH944" s="1"/>
      <c r="BI944" s="1"/>
      <c r="BJ944" s="1"/>
      <c r="BK944" s="1"/>
      <c r="BL944" s="1"/>
      <c r="BM944" s="1"/>
      <c r="BN944" s="1"/>
      <c r="BO944" s="1"/>
      <c r="BP944" s="1"/>
      <c r="BQ944" s="1"/>
      <c r="BR944" s="1"/>
      <c r="BS944" s="1"/>
      <c r="BT944" s="1"/>
      <c r="BU944" s="1"/>
      <c r="BV944" s="1"/>
      <c r="BW944" s="1"/>
      <c r="BX944" s="1"/>
      <c r="BY944" s="1"/>
      <c r="BZ944" s="1"/>
      <c r="CA944" s="1"/>
      <c r="CB944" s="1"/>
      <c r="CC944" s="1"/>
      <c r="CD944" s="1"/>
    </row>
    <row r="945" spans="1:82">
      <c r="A945" s="1"/>
      <c r="B945" s="1"/>
      <c r="C945" s="1"/>
      <c r="D945" s="1"/>
      <c r="E945" s="123"/>
      <c r="F945" s="123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  <c r="AN945" s="1"/>
      <c r="AO945" s="1"/>
      <c r="AP945" s="1"/>
      <c r="AQ945" s="1"/>
      <c r="AR945" s="1"/>
      <c r="AS945" s="1"/>
      <c r="AT945" s="1"/>
      <c r="AU945" s="1"/>
      <c r="AV945" s="1"/>
      <c r="AW945" s="1"/>
      <c r="AX945" s="1"/>
      <c r="AY945" s="1"/>
      <c r="AZ945" s="1"/>
      <c r="BA945" s="1"/>
      <c r="BB945" s="1"/>
      <c r="BC945" s="1"/>
      <c r="BD945" s="1"/>
      <c r="BE945" s="1"/>
      <c r="BF945" s="1"/>
      <c r="BG945" s="1"/>
      <c r="BH945" s="1"/>
      <c r="BI945" s="1"/>
      <c r="BJ945" s="1"/>
      <c r="BK945" s="1"/>
      <c r="BL945" s="1"/>
      <c r="BM945" s="1"/>
      <c r="BN945" s="1"/>
      <c r="BO945" s="1"/>
      <c r="BP945" s="1"/>
      <c r="BQ945" s="1"/>
      <c r="BR945" s="1"/>
      <c r="BS945" s="1"/>
      <c r="BT945" s="1"/>
      <c r="BU945" s="1"/>
      <c r="BV945" s="1"/>
      <c r="BW945" s="1"/>
      <c r="BX945" s="1"/>
      <c r="BY945" s="1"/>
      <c r="BZ945" s="1"/>
      <c r="CA945" s="1"/>
      <c r="CB945" s="1"/>
      <c r="CC945" s="1"/>
      <c r="CD945" s="1"/>
    </row>
    <row r="946" spans="1:82">
      <c r="A946" s="1"/>
      <c r="B946" s="1"/>
      <c r="C946" s="1"/>
      <c r="D946" s="1"/>
      <c r="E946" s="123"/>
      <c r="F946" s="123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  <c r="AN946" s="1"/>
      <c r="AO946" s="1"/>
      <c r="AP946" s="1"/>
      <c r="AQ946" s="1"/>
      <c r="AR946" s="1"/>
      <c r="AS946" s="1"/>
      <c r="AT946" s="1"/>
      <c r="AU946" s="1"/>
      <c r="AV946" s="1"/>
      <c r="AW946" s="1"/>
      <c r="AX946" s="1"/>
      <c r="AY946" s="1"/>
      <c r="AZ946" s="1"/>
      <c r="BA946" s="1"/>
      <c r="BB946" s="1"/>
      <c r="BC946" s="1"/>
      <c r="BD946" s="1"/>
      <c r="BE946" s="1"/>
      <c r="BF946" s="1"/>
      <c r="BG946" s="1"/>
      <c r="BH946" s="1"/>
      <c r="BI946" s="1"/>
      <c r="BJ946" s="1"/>
      <c r="BK946" s="1"/>
      <c r="BL946" s="1"/>
      <c r="BM946" s="1"/>
      <c r="BN946" s="1"/>
      <c r="BO946" s="1"/>
      <c r="BP946" s="1"/>
      <c r="BQ946" s="1"/>
      <c r="BR946" s="1"/>
      <c r="BS946" s="1"/>
      <c r="BT946" s="1"/>
      <c r="BU946" s="1"/>
      <c r="BV946" s="1"/>
      <c r="BW946" s="1"/>
      <c r="BX946" s="1"/>
      <c r="BY946" s="1"/>
      <c r="BZ946" s="1"/>
      <c r="CA946" s="1"/>
      <c r="CB946" s="1"/>
      <c r="CC946" s="1"/>
      <c r="CD946" s="1"/>
    </row>
    <row r="947" spans="1:82">
      <c r="A947" s="1"/>
      <c r="B947" s="1"/>
      <c r="C947" s="1"/>
      <c r="D947" s="1"/>
      <c r="E947" s="123"/>
      <c r="F947" s="123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  <c r="AN947" s="1"/>
      <c r="AO947" s="1"/>
      <c r="AP947" s="1"/>
      <c r="AQ947" s="1"/>
      <c r="AR947" s="1"/>
      <c r="AS947" s="1"/>
      <c r="AT947" s="1"/>
      <c r="AU947" s="1"/>
      <c r="AV947" s="1"/>
      <c r="AW947" s="1"/>
      <c r="AX947" s="1"/>
      <c r="AY947" s="1"/>
      <c r="AZ947" s="1"/>
      <c r="BA947" s="1"/>
      <c r="BB947" s="1"/>
      <c r="BC947" s="1"/>
      <c r="BD947" s="1"/>
      <c r="BE947" s="1"/>
      <c r="BF947" s="1"/>
      <c r="BG947" s="1"/>
      <c r="BH947" s="1"/>
      <c r="BI947" s="1"/>
      <c r="BJ947" s="1"/>
      <c r="BK947" s="1"/>
      <c r="BL947" s="1"/>
      <c r="BM947" s="1"/>
      <c r="BN947" s="1"/>
      <c r="BO947" s="1"/>
      <c r="BP947" s="1"/>
      <c r="BQ947" s="1"/>
      <c r="BR947" s="1"/>
      <c r="BS947" s="1"/>
      <c r="BT947" s="1"/>
      <c r="BU947" s="1"/>
      <c r="BV947" s="1"/>
      <c r="BW947" s="1"/>
      <c r="BX947" s="1"/>
      <c r="BY947" s="1"/>
      <c r="BZ947" s="1"/>
      <c r="CA947" s="1"/>
      <c r="CB947" s="1"/>
      <c r="CC947" s="1"/>
      <c r="CD947" s="1"/>
    </row>
    <row r="948" spans="1:82">
      <c r="A948" s="1"/>
      <c r="B948" s="1"/>
      <c r="C948" s="1"/>
      <c r="D948" s="1"/>
      <c r="E948" s="123"/>
      <c r="F948" s="123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  <c r="AN948" s="1"/>
      <c r="AO948" s="1"/>
      <c r="AP948" s="1"/>
      <c r="AQ948" s="1"/>
      <c r="AR948" s="1"/>
      <c r="AS948" s="1"/>
      <c r="AT948" s="1"/>
      <c r="AU948" s="1"/>
      <c r="AV948" s="1"/>
      <c r="AW948" s="1"/>
      <c r="AX948" s="1"/>
      <c r="AY948" s="1"/>
      <c r="AZ948" s="1"/>
      <c r="BA948" s="1"/>
      <c r="BB948" s="1"/>
      <c r="BC948" s="1"/>
      <c r="BD948" s="1"/>
      <c r="BE948" s="1"/>
      <c r="BF948" s="1"/>
      <c r="BG948" s="1"/>
      <c r="BH948" s="1"/>
      <c r="BI948" s="1"/>
      <c r="BJ948" s="1"/>
      <c r="BK948" s="1"/>
      <c r="BL948" s="1"/>
      <c r="BM948" s="1"/>
      <c r="BN948" s="1"/>
      <c r="BO948" s="1"/>
      <c r="BP948" s="1"/>
      <c r="BQ948" s="1"/>
      <c r="BR948" s="1"/>
      <c r="BS948" s="1"/>
      <c r="BT948" s="1"/>
      <c r="BU948" s="1"/>
      <c r="BV948" s="1"/>
      <c r="BW948" s="1"/>
      <c r="BX948" s="1"/>
      <c r="BY948" s="1"/>
      <c r="BZ948" s="1"/>
      <c r="CA948" s="1"/>
      <c r="CB948" s="1"/>
      <c r="CC948" s="1"/>
      <c r="CD948" s="1"/>
    </row>
    <row r="949" spans="1:82">
      <c r="A949" s="1"/>
      <c r="B949" s="1"/>
      <c r="C949" s="1"/>
      <c r="D949" s="1"/>
      <c r="E949" s="123"/>
      <c r="F949" s="123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  <c r="AN949" s="1"/>
      <c r="AO949" s="1"/>
      <c r="AP949" s="1"/>
      <c r="AQ949" s="1"/>
      <c r="AR949" s="1"/>
      <c r="AS949" s="1"/>
      <c r="AT949" s="1"/>
      <c r="AU949" s="1"/>
      <c r="AV949" s="1"/>
      <c r="AW949" s="1"/>
      <c r="AX949" s="1"/>
      <c r="AY949" s="1"/>
      <c r="AZ949" s="1"/>
      <c r="BA949" s="1"/>
      <c r="BB949" s="1"/>
      <c r="BC949" s="1"/>
      <c r="BD949" s="1"/>
      <c r="BE949" s="1"/>
      <c r="BF949" s="1"/>
      <c r="BG949" s="1"/>
      <c r="BH949" s="1"/>
      <c r="BI949" s="1"/>
      <c r="BJ949" s="1"/>
      <c r="BK949" s="1"/>
      <c r="BL949" s="1"/>
      <c r="BM949" s="1"/>
      <c r="BN949" s="1"/>
      <c r="BO949" s="1"/>
      <c r="BP949" s="1"/>
      <c r="BQ949" s="1"/>
      <c r="BR949" s="1"/>
      <c r="BS949" s="1"/>
      <c r="BT949" s="1"/>
      <c r="BU949" s="1"/>
      <c r="BV949" s="1"/>
      <c r="BW949" s="1"/>
      <c r="BX949" s="1"/>
      <c r="BY949" s="1"/>
      <c r="BZ949" s="1"/>
      <c r="CA949" s="1"/>
      <c r="CB949" s="1"/>
      <c r="CC949" s="1"/>
      <c r="CD949" s="1"/>
    </row>
    <row r="950" spans="1:82">
      <c r="A950" s="1"/>
      <c r="B950" s="1"/>
      <c r="C950" s="1"/>
      <c r="D950" s="1"/>
      <c r="E950" s="123"/>
      <c r="F950" s="123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  <c r="AN950" s="1"/>
      <c r="AO950" s="1"/>
      <c r="AP950" s="1"/>
      <c r="AQ950" s="1"/>
      <c r="AR950" s="1"/>
      <c r="AS950" s="1"/>
      <c r="AT950" s="1"/>
      <c r="AU950" s="1"/>
      <c r="AV950" s="1"/>
      <c r="AW950" s="1"/>
      <c r="AX950" s="1"/>
      <c r="AY950" s="1"/>
      <c r="AZ950" s="1"/>
      <c r="BA950" s="1"/>
      <c r="BB950" s="1"/>
      <c r="BC950" s="1"/>
      <c r="BD950" s="1"/>
      <c r="BE950" s="1"/>
      <c r="BF950" s="1"/>
      <c r="BG950" s="1"/>
      <c r="BH950" s="1"/>
      <c r="BI950" s="1"/>
      <c r="BJ950" s="1"/>
      <c r="BK950" s="1"/>
      <c r="BL950" s="1"/>
      <c r="BM950" s="1"/>
      <c r="BN950" s="1"/>
      <c r="BO950" s="1"/>
      <c r="BP950" s="1"/>
      <c r="BQ950" s="1"/>
      <c r="BR950" s="1"/>
      <c r="BS950" s="1"/>
      <c r="BT950" s="1"/>
      <c r="BU950" s="1"/>
      <c r="BV950" s="1"/>
      <c r="BW950" s="1"/>
      <c r="BX950" s="1"/>
      <c r="BY950" s="1"/>
      <c r="BZ950" s="1"/>
      <c r="CA950" s="1"/>
      <c r="CB950" s="1"/>
      <c r="CC950" s="1"/>
      <c r="CD950" s="1"/>
    </row>
    <row r="951" spans="1:82">
      <c r="A951" s="1"/>
      <c r="B951" s="1"/>
      <c r="C951" s="1"/>
      <c r="D951" s="1"/>
      <c r="E951" s="123"/>
      <c r="F951" s="123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  <c r="AN951" s="1"/>
      <c r="AO951" s="1"/>
      <c r="AP951" s="1"/>
      <c r="AQ951" s="1"/>
      <c r="AR951" s="1"/>
      <c r="AS951" s="1"/>
      <c r="AT951" s="1"/>
      <c r="AU951" s="1"/>
      <c r="AV951" s="1"/>
      <c r="AW951" s="1"/>
      <c r="AX951" s="1"/>
      <c r="AY951" s="1"/>
      <c r="AZ951" s="1"/>
      <c r="BA951" s="1"/>
      <c r="BB951" s="1"/>
      <c r="BC951" s="1"/>
      <c r="BD951" s="1"/>
      <c r="BE951" s="1"/>
      <c r="BF951" s="1"/>
      <c r="BG951" s="1"/>
      <c r="BH951" s="1"/>
      <c r="BI951" s="1"/>
      <c r="BJ951" s="1"/>
      <c r="BK951" s="1"/>
      <c r="BL951" s="1"/>
      <c r="BM951" s="1"/>
      <c r="BN951" s="1"/>
      <c r="BO951" s="1"/>
      <c r="BP951" s="1"/>
      <c r="BQ951" s="1"/>
      <c r="BR951" s="1"/>
      <c r="BS951" s="1"/>
      <c r="BT951" s="1"/>
      <c r="BU951" s="1"/>
      <c r="BV951" s="1"/>
      <c r="BW951" s="1"/>
      <c r="BX951" s="1"/>
      <c r="BY951" s="1"/>
      <c r="BZ951" s="1"/>
      <c r="CA951" s="1"/>
      <c r="CB951" s="1"/>
      <c r="CC951" s="1"/>
      <c r="CD951" s="1"/>
    </row>
    <row r="952" spans="1:82">
      <c r="A952" s="1"/>
      <c r="B952" s="1"/>
      <c r="C952" s="1"/>
      <c r="D952" s="1"/>
      <c r="E952" s="123"/>
      <c r="F952" s="123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  <c r="AN952" s="1"/>
      <c r="AO952" s="1"/>
      <c r="AP952" s="1"/>
      <c r="AQ952" s="1"/>
      <c r="AR952" s="1"/>
      <c r="AS952" s="1"/>
      <c r="AT952" s="1"/>
      <c r="AU952" s="1"/>
      <c r="AV952" s="1"/>
      <c r="AW952" s="1"/>
      <c r="AX952" s="1"/>
      <c r="AY952" s="1"/>
      <c r="AZ952" s="1"/>
      <c r="BA952" s="1"/>
      <c r="BB952" s="1"/>
      <c r="BC952" s="1"/>
      <c r="BD952" s="1"/>
      <c r="BE952" s="1"/>
      <c r="BF952" s="1"/>
      <c r="BG952" s="1"/>
      <c r="BH952" s="1"/>
      <c r="BI952" s="1"/>
      <c r="BJ952" s="1"/>
      <c r="BK952" s="1"/>
      <c r="BL952" s="1"/>
      <c r="BM952" s="1"/>
      <c r="BN952" s="1"/>
      <c r="BO952" s="1"/>
      <c r="BP952" s="1"/>
      <c r="BQ952" s="1"/>
      <c r="BR952" s="1"/>
      <c r="BS952" s="1"/>
      <c r="BT952" s="1"/>
      <c r="BU952" s="1"/>
      <c r="BV952" s="1"/>
      <c r="BW952" s="1"/>
      <c r="BX952" s="1"/>
      <c r="BY952" s="1"/>
      <c r="BZ952" s="1"/>
      <c r="CA952" s="1"/>
      <c r="CB952" s="1"/>
      <c r="CC952" s="1"/>
      <c r="CD952" s="1"/>
    </row>
    <row r="953" spans="1:82">
      <c r="A953" s="1"/>
      <c r="B953" s="1"/>
      <c r="C953" s="1"/>
      <c r="D953" s="1"/>
      <c r="E953" s="123"/>
      <c r="F953" s="123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  <c r="AN953" s="1"/>
      <c r="AO953" s="1"/>
      <c r="AP953" s="1"/>
      <c r="AQ953" s="1"/>
      <c r="AR953" s="1"/>
      <c r="AS953" s="1"/>
      <c r="AT953" s="1"/>
      <c r="AU953" s="1"/>
      <c r="AV953" s="1"/>
      <c r="AW953" s="1"/>
      <c r="AX953" s="1"/>
      <c r="AY953" s="1"/>
      <c r="AZ953" s="1"/>
      <c r="BA953" s="1"/>
      <c r="BB953" s="1"/>
      <c r="BC953" s="1"/>
      <c r="BD953" s="1"/>
      <c r="BE953" s="1"/>
      <c r="BF953" s="1"/>
      <c r="BG953" s="1"/>
      <c r="BH953" s="1"/>
      <c r="BI953" s="1"/>
      <c r="BJ953" s="1"/>
      <c r="BK953" s="1"/>
      <c r="BL953" s="1"/>
      <c r="BM953" s="1"/>
      <c r="BN953" s="1"/>
      <c r="BO953" s="1"/>
      <c r="BP953" s="1"/>
      <c r="BQ953" s="1"/>
      <c r="BR953" s="1"/>
      <c r="BS953" s="1"/>
      <c r="BT953" s="1"/>
      <c r="BU953" s="1"/>
      <c r="BV953" s="1"/>
      <c r="BW953" s="1"/>
      <c r="BX953" s="1"/>
      <c r="BY953" s="1"/>
      <c r="BZ953" s="1"/>
      <c r="CA953" s="1"/>
      <c r="CB953" s="1"/>
      <c r="CC953" s="1"/>
      <c r="CD953" s="1"/>
    </row>
    <row r="954" spans="1:82">
      <c r="A954" s="1"/>
      <c r="B954" s="1"/>
      <c r="C954" s="1"/>
      <c r="D954" s="1"/>
      <c r="E954" s="123"/>
      <c r="F954" s="123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  <c r="AN954" s="1"/>
      <c r="AO954" s="1"/>
      <c r="AP954" s="1"/>
      <c r="AQ954" s="1"/>
      <c r="AR954" s="1"/>
      <c r="AS954" s="1"/>
      <c r="AT954" s="1"/>
      <c r="AU954" s="1"/>
      <c r="AV954" s="1"/>
      <c r="AW954" s="1"/>
      <c r="AX954" s="1"/>
      <c r="AY954" s="1"/>
      <c r="AZ954" s="1"/>
      <c r="BA954" s="1"/>
      <c r="BB954" s="1"/>
      <c r="BC954" s="1"/>
      <c r="BD954" s="1"/>
      <c r="BE954" s="1"/>
      <c r="BF954" s="1"/>
      <c r="BG954" s="1"/>
      <c r="BH954" s="1"/>
      <c r="BI954" s="1"/>
      <c r="BJ954" s="1"/>
      <c r="BK954" s="1"/>
      <c r="BL954" s="1"/>
      <c r="BM954" s="1"/>
      <c r="BN954" s="1"/>
      <c r="BO954" s="1"/>
      <c r="BP954" s="1"/>
      <c r="BQ954" s="1"/>
      <c r="BR954" s="1"/>
      <c r="BS954" s="1"/>
      <c r="BT954" s="1"/>
      <c r="BU954" s="1"/>
      <c r="BV954" s="1"/>
      <c r="BW954" s="1"/>
      <c r="BX954" s="1"/>
      <c r="BY954" s="1"/>
      <c r="BZ954" s="1"/>
      <c r="CA954" s="1"/>
      <c r="CB954" s="1"/>
      <c r="CC954" s="1"/>
      <c r="CD954" s="1"/>
    </row>
    <row r="955" spans="1:82">
      <c r="A955" s="1"/>
      <c r="B955" s="1"/>
      <c r="C955" s="1"/>
      <c r="D955" s="1"/>
      <c r="E955" s="123"/>
      <c r="F955" s="123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  <c r="AN955" s="1"/>
      <c r="AO955" s="1"/>
      <c r="AP955" s="1"/>
      <c r="AQ955" s="1"/>
      <c r="AR955" s="1"/>
      <c r="AS955" s="1"/>
      <c r="AT955" s="1"/>
      <c r="AU955" s="1"/>
      <c r="AV955" s="1"/>
      <c r="AW955" s="1"/>
      <c r="AX955" s="1"/>
      <c r="AY955" s="1"/>
      <c r="AZ955" s="1"/>
      <c r="BA955" s="1"/>
      <c r="BB955" s="1"/>
      <c r="BC955" s="1"/>
      <c r="BD955" s="1"/>
      <c r="BE955" s="1"/>
      <c r="BF955" s="1"/>
      <c r="BG955" s="1"/>
      <c r="BH955" s="1"/>
      <c r="BI955" s="1"/>
      <c r="BJ955" s="1"/>
      <c r="BK955" s="1"/>
      <c r="BL955" s="1"/>
      <c r="BM955" s="1"/>
      <c r="BN955" s="1"/>
      <c r="BO955" s="1"/>
      <c r="BP955" s="1"/>
      <c r="BQ955" s="1"/>
      <c r="BR955" s="1"/>
      <c r="BS955" s="1"/>
      <c r="BT955" s="1"/>
      <c r="BU955" s="1"/>
      <c r="BV955" s="1"/>
      <c r="BW955" s="1"/>
      <c r="BX955" s="1"/>
      <c r="BY955" s="1"/>
      <c r="BZ955" s="1"/>
      <c r="CA955" s="1"/>
      <c r="CB955" s="1"/>
      <c r="CC955" s="1"/>
      <c r="CD955" s="1"/>
    </row>
    <row r="956" spans="1:82">
      <c r="A956" s="1"/>
      <c r="B956" s="1"/>
      <c r="C956" s="1"/>
      <c r="D956" s="1"/>
      <c r="E956" s="123"/>
      <c r="F956" s="123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  <c r="AN956" s="1"/>
      <c r="AO956" s="1"/>
      <c r="AP956" s="1"/>
      <c r="AQ956" s="1"/>
      <c r="AR956" s="1"/>
      <c r="AS956" s="1"/>
      <c r="AT956" s="1"/>
      <c r="AU956" s="1"/>
      <c r="AV956" s="1"/>
      <c r="AW956" s="1"/>
      <c r="AX956" s="1"/>
      <c r="AY956" s="1"/>
      <c r="AZ956" s="1"/>
      <c r="BA956" s="1"/>
      <c r="BB956" s="1"/>
      <c r="BC956" s="1"/>
      <c r="BD956" s="1"/>
      <c r="BE956" s="1"/>
      <c r="BF956" s="1"/>
      <c r="BG956" s="1"/>
      <c r="BH956" s="1"/>
      <c r="BI956" s="1"/>
      <c r="BJ956" s="1"/>
      <c r="BK956" s="1"/>
      <c r="BL956" s="1"/>
      <c r="BM956" s="1"/>
      <c r="BN956" s="1"/>
      <c r="BO956" s="1"/>
      <c r="BP956" s="1"/>
      <c r="BQ956" s="1"/>
      <c r="BR956" s="1"/>
      <c r="BS956" s="1"/>
      <c r="BT956" s="1"/>
      <c r="BU956" s="1"/>
      <c r="BV956" s="1"/>
      <c r="BW956" s="1"/>
      <c r="BX956" s="1"/>
      <c r="BY956" s="1"/>
      <c r="BZ956" s="1"/>
      <c r="CA956" s="1"/>
      <c r="CB956" s="1"/>
      <c r="CC956" s="1"/>
      <c r="CD956" s="1"/>
    </row>
    <row r="957" spans="1:82">
      <c r="A957" s="1"/>
      <c r="B957" s="1"/>
      <c r="C957" s="1"/>
      <c r="D957" s="1"/>
      <c r="E957" s="123"/>
      <c r="F957" s="123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  <c r="AN957" s="1"/>
      <c r="AO957" s="1"/>
      <c r="AP957" s="1"/>
      <c r="AQ957" s="1"/>
      <c r="AR957" s="1"/>
      <c r="AS957" s="1"/>
      <c r="AT957" s="1"/>
      <c r="AU957" s="1"/>
      <c r="AV957" s="1"/>
      <c r="AW957" s="1"/>
      <c r="AX957" s="1"/>
      <c r="AY957" s="1"/>
      <c r="AZ957" s="1"/>
      <c r="BA957" s="1"/>
      <c r="BB957" s="1"/>
      <c r="BC957" s="1"/>
      <c r="BD957" s="1"/>
      <c r="BE957" s="1"/>
      <c r="BF957" s="1"/>
      <c r="BG957" s="1"/>
      <c r="BH957" s="1"/>
      <c r="BI957" s="1"/>
      <c r="BJ957" s="1"/>
      <c r="BK957" s="1"/>
      <c r="BL957" s="1"/>
      <c r="BM957" s="1"/>
      <c r="BN957" s="1"/>
      <c r="BO957" s="1"/>
      <c r="BP957" s="1"/>
      <c r="BQ957" s="1"/>
      <c r="BR957" s="1"/>
      <c r="BS957" s="1"/>
      <c r="BT957" s="1"/>
      <c r="BU957" s="1"/>
      <c r="BV957" s="1"/>
      <c r="BW957" s="1"/>
      <c r="BX957" s="1"/>
      <c r="BY957" s="1"/>
      <c r="BZ957" s="1"/>
      <c r="CA957" s="1"/>
      <c r="CB957" s="1"/>
      <c r="CC957" s="1"/>
      <c r="CD957" s="1"/>
    </row>
    <row r="958" spans="1:82">
      <c r="A958" s="1"/>
      <c r="B958" s="1"/>
      <c r="C958" s="1"/>
      <c r="D958" s="1"/>
      <c r="E958" s="123"/>
      <c r="F958" s="123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  <c r="AN958" s="1"/>
      <c r="AO958" s="1"/>
      <c r="AP958" s="1"/>
      <c r="AQ958" s="1"/>
      <c r="AR958" s="1"/>
      <c r="AS958" s="1"/>
      <c r="AT958" s="1"/>
      <c r="AU958" s="1"/>
      <c r="AV958" s="1"/>
      <c r="AW958" s="1"/>
      <c r="AX958" s="1"/>
      <c r="AY958" s="1"/>
      <c r="AZ958" s="1"/>
      <c r="BA958" s="1"/>
      <c r="BB958" s="1"/>
      <c r="BC958" s="1"/>
      <c r="BD958" s="1"/>
      <c r="BE958" s="1"/>
      <c r="BF958" s="1"/>
      <c r="BG958" s="1"/>
      <c r="BH958" s="1"/>
      <c r="BI958" s="1"/>
      <c r="BJ958" s="1"/>
      <c r="BK958" s="1"/>
      <c r="BL958" s="1"/>
      <c r="BM958" s="1"/>
      <c r="BN958" s="1"/>
      <c r="BO958" s="1"/>
      <c r="BP958" s="1"/>
      <c r="BQ958" s="1"/>
      <c r="BR958" s="1"/>
      <c r="BS958" s="1"/>
      <c r="BT958" s="1"/>
      <c r="BU958" s="1"/>
      <c r="BV958" s="1"/>
      <c r="BW958" s="1"/>
      <c r="BX958" s="1"/>
      <c r="BY958" s="1"/>
      <c r="BZ958" s="1"/>
      <c r="CA958" s="1"/>
      <c r="CB958" s="1"/>
      <c r="CC958" s="1"/>
      <c r="CD958" s="1"/>
    </row>
    <row r="959" spans="1:82">
      <c r="A959" s="1"/>
      <c r="B959" s="1"/>
      <c r="C959" s="1"/>
      <c r="D959" s="1"/>
      <c r="E959" s="123"/>
      <c r="F959" s="123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  <c r="AN959" s="1"/>
      <c r="AO959" s="1"/>
      <c r="AP959" s="1"/>
      <c r="AQ959" s="1"/>
      <c r="AR959" s="1"/>
      <c r="AS959" s="1"/>
      <c r="AT959" s="1"/>
      <c r="AU959" s="1"/>
      <c r="AV959" s="1"/>
      <c r="AW959" s="1"/>
      <c r="AX959" s="1"/>
      <c r="AY959" s="1"/>
      <c r="AZ959" s="1"/>
      <c r="BA959" s="1"/>
      <c r="BB959" s="1"/>
      <c r="BC959" s="1"/>
      <c r="BD959" s="1"/>
      <c r="BE959" s="1"/>
      <c r="BF959" s="1"/>
      <c r="BG959" s="1"/>
      <c r="BH959" s="1"/>
      <c r="BI959" s="1"/>
      <c r="BJ959" s="1"/>
      <c r="BK959" s="1"/>
      <c r="BL959" s="1"/>
      <c r="BM959" s="1"/>
      <c r="BN959" s="1"/>
      <c r="BO959" s="1"/>
      <c r="BP959" s="1"/>
      <c r="BQ959" s="1"/>
      <c r="BR959" s="1"/>
      <c r="BS959" s="1"/>
      <c r="BT959" s="1"/>
      <c r="BU959" s="1"/>
      <c r="BV959" s="1"/>
      <c r="BW959" s="1"/>
      <c r="BX959" s="1"/>
      <c r="BY959" s="1"/>
      <c r="BZ959" s="1"/>
      <c r="CA959" s="1"/>
      <c r="CB959" s="1"/>
      <c r="CC959" s="1"/>
      <c r="CD959" s="1"/>
    </row>
    <row r="960" spans="1:82">
      <c r="A960" s="1"/>
      <c r="B960" s="1"/>
      <c r="C960" s="1"/>
      <c r="D960" s="1"/>
      <c r="E960" s="123"/>
      <c r="F960" s="123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  <c r="AN960" s="1"/>
      <c r="AO960" s="1"/>
      <c r="AP960" s="1"/>
      <c r="AQ960" s="1"/>
      <c r="AR960" s="1"/>
      <c r="AS960" s="1"/>
      <c r="AT960" s="1"/>
      <c r="AU960" s="1"/>
      <c r="AV960" s="1"/>
      <c r="AW960" s="1"/>
      <c r="AX960" s="1"/>
      <c r="AY960" s="1"/>
      <c r="AZ960" s="1"/>
      <c r="BA960" s="1"/>
      <c r="BB960" s="1"/>
      <c r="BC960" s="1"/>
      <c r="BD960" s="1"/>
      <c r="BE960" s="1"/>
      <c r="BF960" s="1"/>
      <c r="BG960" s="1"/>
      <c r="BH960" s="1"/>
      <c r="BI960" s="1"/>
      <c r="BJ960" s="1"/>
      <c r="BK960" s="1"/>
      <c r="BL960" s="1"/>
      <c r="BM960" s="1"/>
      <c r="BN960" s="1"/>
      <c r="BO960" s="1"/>
      <c r="BP960" s="1"/>
      <c r="BQ960" s="1"/>
      <c r="BR960" s="1"/>
      <c r="BS960" s="1"/>
      <c r="BT960" s="1"/>
      <c r="BU960" s="1"/>
      <c r="BV960" s="1"/>
      <c r="BW960" s="1"/>
      <c r="BX960" s="1"/>
      <c r="BY960" s="1"/>
      <c r="BZ960" s="1"/>
      <c r="CA960" s="1"/>
      <c r="CB960" s="1"/>
      <c r="CC960" s="1"/>
      <c r="CD960" s="1"/>
    </row>
    <row r="961" spans="1:82">
      <c r="A961" s="1"/>
      <c r="B961" s="1"/>
      <c r="C961" s="1"/>
      <c r="D961" s="1"/>
      <c r="E961" s="123"/>
      <c r="F961" s="123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  <c r="AN961" s="1"/>
      <c r="AO961" s="1"/>
      <c r="AP961" s="1"/>
      <c r="AQ961" s="1"/>
      <c r="AR961" s="1"/>
      <c r="AS961" s="1"/>
      <c r="AT961" s="1"/>
      <c r="AU961" s="1"/>
      <c r="AV961" s="1"/>
      <c r="AW961" s="1"/>
      <c r="AX961" s="1"/>
      <c r="AY961" s="1"/>
      <c r="AZ961" s="1"/>
      <c r="BA961" s="1"/>
      <c r="BB961" s="1"/>
      <c r="BC961" s="1"/>
      <c r="BD961" s="1"/>
      <c r="BE961" s="1"/>
      <c r="BF961" s="1"/>
      <c r="BG961" s="1"/>
      <c r="BH961" s="1"/>
      <c r="BI961" s="1"/>
      <c r="BJ961" s="1"/>
      <c r="BK961" s="1"/>
      <c r="BL961" s="1"/>
      <c r="BM961" s="1"/>
      <c r="BN961" s="1"/>
      <c r="BO961" s="1"/>
      <c r="BP961" s="1"/>
      <c r="BQ961" s="1"/>
      <c r="BR961" s="1"/>
      <c r="BS961" s="1"/>
      <c r="BT961" s="1"/>
      <c r="BU961" s="1"/>
      <c r="BV961" s="1"/>
      <c r="BW961" s="1"/>
      <c r="BX961" s="1"/>
      <c r="BY961" s="1"/>
      <c r="BZ961" s="1"/>
      <c r="CA961" s="1"/>
      <c r="CB961" s="1"/>
      <c r="CC961" s="1"/>
      <c r="CD961" s="1"/>
    </row>
    <row r="962" spans="1:82">
      <c r="A962" s="1"/>
      <c r="B962" s="1"/>
      <c r="C962" s="1"/>
      <c r="D962" s="1"/>
      <c r="E962" s="123"/>
      <c r="F962" s="123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  <c r="AN962" s="1"/>
      <c r="AO962" s="1"/>
      <c r="AP962" s="1"/>
      <c r="AQ962" s="1"/>
      <c r="AR962" s="1"/>
      <c r="AS962" s="1"/>
      <c r="AT962" s="1"/>
      <c r="AU962" s="1"/>
      <c r="AV962" s="1"/>
      <c r="AW962" s="1"/>
      <c r="AX962" s="1"/>
      <c r="AY962" s="1"/>
      <c r="AZ962" s="1"/>
      <c r="BA962" s="1"/>
      <c r="BB962" s="1"/>
      <c r="BC962" s="1"/>
      <c r="BD962" s="1"/>
      <c r="BE962" s="1"/>
      <c r="BF962" s="1"/>
      <c r="BG962" s="1"/>
      <c r="BH962" s="1"/>
      <c r="BI962" s="1"/>
      <c r="BJ962" s="1"/>
      <c r="BK962" s="1"/>
      <c r="BL962" s="1"/>
      <c r="BM962" s="1"/>
      <c r="BN962" s="1"/>
      <c r="BO962" s="1"/>
      <c r="BP962" s="1"/>
      <c r="BQ962" s="1"/>
      <c r="BR962" s="1"/>
      <c r="BS962" s="1"/>
      <c r="BT962" s="1"/>
      <c r="BU962" s="1"/>
      <c r="BV962" s="1"/>
      <c r="BW962" s="1"/>
      <c r="BX962" s="1"/>
      <c r="BY962" s="1"/>
      <c r="BZ962" s="1"/>
      <c r="CA962" s="1"/>
      <c r="CB962" s="1"/>
      <c r="CC962" s="1"/>
      <c r="CD962" s="1"/>
    </row>
    <row r="963" spans="1:82">
      <c r="A963" s="1"/>
      <c r="B963" s="1"/>
      <c r="C963" s="1"/>
      <c r="D963" s="1"/>
      <c r="E963" s="123"/>
      <c r="F963" s="123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  <c r="AN963" s="1"/>
      <c r="AO963" s="1"/>
      <c r="AP963" s="1"/>
      <c r="AQ963" s="1"/>
      <c r="AR963" s="1"/>
      <c r="AS963" s="1"/>
      <c r="AT963" s="1"/>
      <c r="AU963" s="1"/>
      <c r="AV963" s="1"/>
      <c r="AW963" s="1"/>
      <c r="AX963" s="1"/>
      <c r="AY963" s="1"/>
      <c r="AZ963" s="1"/>
      <c r="BA963" s="1"/>
      <c r="BB963" s="1"/>
      <c r="BC963" s="1"/>
      <c r="BD963" s="1"/>
      <c r="BE963" s="1"/>
      <c r="BF963" s="1"/>
      <c r="BG963" s="1"/>
      <c r="BH963" s="1"/>
      <c r="BI963" s="1"/>
      <c r="BJ963" s="1"/>
      <c r="BK963" s="1"/>
      <c r="BL963" s="1"/>
      <c r="BM963" s="1"/>
      <c r="BN963" s="1"/>
      <c r="BO963" s="1"/>
      <c r="BP963" s="1"/>
      <c r="BQ963" s="1"/>
      <c r="BR963" s="1"/>
      <c r="BS963" s="1"/>
      <c r="BT963" s="1"/>
      <c r="BU963" s="1"/>
      <c r="BV963" s="1"/>
      <c r="BW963" s="1"/>
      <c r="BX963" s="1"/>
      <c r="BY963" s="1"/>
      <c r="BZ963" s="1"/>
      <c r="CA963" s="1"/>
      <c r="CB963" s="1"/>
      <c r="CC963" s="1"/>
      <c r="CD963" s="1"/>
    </row>
    <row r="964" spans="1:82">
      <c r="A964" s="1"/>
      <c r="B964" s="1"/>
      <c r="C964" s="1"/>
      <c r="D964" s="1"/>
      <c r="E964" s="123"/>
      <c r="F964" s="123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  <c r="AN964" s="1"/>
      <c r="AO964" s="1"/>
      <c r="AP964" s="1"/>
      <c r="AQ964" s="1"/>
      <c r="AR964" s="1"/>
      <c r="AS964" s="1"/>
      <c r="AT964" s="1"/>
      <c r="AU964" s="1"/>
      <c r="AV964" s="1"/>
      <c r="AW964" s="1"/>
      <c r="AX964" s="1"/>
      <c r="AY964" s="1"/>
      <c r="AZ964" s="1"/>
      <c r="BA964" s="1"/>
      <c r="BB964" s="1"/>
      <c r="BC964" s="1"/>
      <c r="BD964" s="1"/>
      <c r="BE964" s="1"/>
      <c r="BF964" s="1"/>
      <c r="BG964" s="1"/>
      <c r="BH964" s="1"/>
      <c r="BI964" s="1"/>
      <c r="BJ964" s="1"/>
      <c r="BK964" s="1"/>
      <c r="BL964" s="1"/>
      <c r="BM964" s="1"/>
      <c r="BN964" s="1"/>
      <c r="BO964" s="1"/>
      <c r="BP964" s="1"/>
      <c r="BQ964" s="1"/>
      <c r="BR964" s="1"/>
      <c r="BS964" s="1"/>
      <c r="BT964" s="1"/>
      <c r="BU964" s="1"/>
      <c r="BV964" s="1"/>
      <c r="BW964" s="1"/>
      <c r="BX964" s="1"/>
      <c r="BY964" s="1"/>
      <c r="BZ964" s="1"/>
      <c r="CA964" s="1"/>
      <c r="CB964" s="1"/>
      <c r="CC964" s="1"/>
      <c r="CD964" s="1"/>
    </row>
    <row r="965" spans="1:82">
      <c r="A965" s="1"/>
      <c r="B965" s="1"/>
      <c r="C965" s="1"/>
      <c r="D965" s="1"/>
      <c r="E965" s="123"/>
      <c r="F965" s="123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  <c r="AN965" s="1"/>
      <c r="AO965" s="1"/>
      <c r="AP965" s="1"/>
      <c r="AQ965" s="1"/>
      <c r="AR965" s="1"/>
      <c r="AS965" s="1"/>
      <c r="AT965" s="1"/>
      <c r="AU965" s="1"/>
      <c r="AV965" s="1"/>
      <c r="AW965" s="1"/>
      <c r="AX965" s="1"/>
      <c r="AY965" s="1"/>
      <c r="AZ965" s="1"/>
      <c r="BA965" s="1"/>
      <c r="BB965" s="1"/>
      <c r="BC965" s="1"/>
      <c r="BD965" s="1"/>
      <c r="BE965" s="1"/>
      <c r="BF965" s="1"/>
      <c r="BG965" s="1"/>
      <c r="BH965" s="1"/>
      <c r="BI965" s="1"/>
      <c r="BJ965" s="1"/>
      <c r="BK965" s="1"/>
      <c r="BL965" s="1"/>
      <c r="BM965" s="1"/>
      <c r="BN965" s="1"/>
      <c r="BO965" s="1"/>
      <c r="BP965" s="1"/>
      <c r="BQ965" s="1"/>
      <c r="BR965" s="1"/>
      <c r="BS965" s="1"/>
      <c r="BT965" s="1"/>
      <c r="BU965" s="1"/>
      <c r="BV965" s="1"/>
      <c r="BW965" s="1"/>
      <c r="BX965" s="1"/>
      <c r="BY965" s="1"/>
      <c r="BZ965" s="1"/>
      <c r="CA965" s="1"/>
      <c r="CB965" s="1"/>
      <c r="CC965" s="1"/>
      <c r="CD965" s="1"/>
    </row>
    <row r="966" spans="1:82">
      <c r="A966" s="1"/>
      <c r="B966" s="1"/>
      <c r="C966" s="1"/>
      <c r="D966" s="1"/>
      <c r="E966" s="123"/>
      <c r="F966" s="123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  <c r="AN966" s="1"/>
      <c r="AO966" s="1"/>
      <c r="AP966" s="1"/>
      <c r="AQ966" s="1"/>
      <c r="AR966" s="1"/>
      <c r="AS966" s="1"/>
      <c r="AT966" s="1"/>
      <c r="AU966" s="1"/>
      <c r="AV966" s="1"/>
      <c r="AW966" s="1"/>
      <c r="AX966" s="1"/>
      <c r="AY966" s="1"/>
      <c r="AZ966" s="1"/>
      <c r="BA966" s="1"/>
      <c r="BB966" s="1"/>
      <c r="BC966" s="1"/>
      <c r="BD966" s="1"/>
      <c r="BE966" s="1"/>
      <c r="BF966" s="1"/>
      <c r="BG966" s="1"/>
      <c r="BH966" s="1"/>
      <c r="BI966" s="1"/>
      <c r="BJ966" s="1"/>
      <c r="BK966" s="1"/>
      <c r="BL966" s="1"/>
      <c r="BM966" s="1"/>
      <c r="BN966" s="1"/>
      <c r="BO966" s="1"/>
      <c r="BP966" s="1"/>
      <c r="BQ966" s="1"/>
      <c r="BR966" s="1"/>
      <c r="BS966" s="1"/>
      <c r="BT966" s="1"/>
      <c r="BU966" s="1"/>
      <c r="BV966" s="1"/>
      <c r="BW966" s="1"/>
      <c r="BX966" s="1"/>
      <c r="BY966" s="1"/>
      <c r="BZ966" s="1"/>
      <c r="CA966" s="1"/>
      <c r="CB966" s="1"/>
      <c r="CC966" s="1"/>
      <c r="CD966" s="1"/>
    </row>
    <row r="967" spans="1:82">
      <c r="A967" s="1"/>
      <c r="B967" s="1"/>
      <c r="C967" s="1"/>
      <c r="D967" s="1"/>
      <c r="E967" s="123"/>
      <c r="F967" s="123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  <c r="AN967" s="1"/>
      <c r="AO967" s="1"/>
      <c r="AP967" s="1"/>
      <c r="AQ967" s="1"/>
      <c r="AR967" s="1"/>
      <c r="AS967" s="1"/>
      <c r="AT967" s="1"/>
      <c r="AU967" s="1"/>
      <c r="AV967" s="1"/>
      <c r="AW967" s="1"/>
      <c r="AX967" s="1"/>
      <c r="AY967" s="1"/>
      <c r="AZ967" s="1"/>
      <c r="BA967" s="1"/>
      <c r="BB967" s="1"/>
      <c r="BC967" s="1"/>
      <c r="BD967" s="1"/>
      <c r="BE967" s="1"/>
      <c r="BF967" s="1"/>
      <c r="BG967" s="1"/>
      <c r="BH967" s="1"/>
      <c r="BI967" s="1"/>
      <c r="BJ967" s="1"/>
      <c r="BK967" s="1"/>
      <c r="BL967" s="1"/>
      <c r="BM967" s="1"/>
      <c r="BN967" s="1"/>
      <c r="BO967" s="1"/>
      <c r="BP967" s="1"/>
      <c r="BQ967" s="1"/>
      <c r="BR967" s="1"/>
      <c r="BS967" s="1"/>
      <c r="BT967" s="1"/>
      <c r="BU967" s="1"/>
      <c r="BV967" s="1"/>
      <c r="BW967" s="1"/>
      <c r="BX967" s="1"/>
      <c r="BY967" s="1"/>
      <c r="BZ967" s="1"/>
      <c r="CA967" s="1"/>
      <c r="CB967" s="1"/>
      <c r="CC967" s="1"/>
      <c r="CD967" s="1"/>
    </row>
    <row r="968" spans="1:82">
      <c r="A968" s="1"/>
      <c r="B968" s="1"/>
      <c r="C968" s="1"/>
      <c r="D968" s="1"/>
      <c r="E968" s="123"/>
      <c r="F968" s="123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  <c r="AN968" s="1"/>
      <c r="AO968" s="1"/>
      <c r="AP968" s="1"/>
      <c r="AQ968" s="1"/>
      <c r="AR968" s="1"/>
      <c r="AS968" s="1"/>
      <c r="AT968" s="1"/>
      <c r="AU968" s="1"/>
      <c r="AV968" s="1"/>
      <c r="AW968" s="1"/>
      <c r="AX968" s="1"/>
      <c r="AY968" s="1"/>
      <c r="AZ968" s="1"/>
      <c r="BA968" s="1"/>
      <c r="BB968" s="1"/>
      <c r="BC968" s="1"/>
      <c r="BD968" s="1"/>
      <c r="BE968" s="1"/>
      <c r="BF968" s="1"/>
      <c r="BG968" s="1"/>
      <c r="BH968" s="1"/>
      <c r="BI968" s="1"/>
      <c r="BJ968" s="1"/>
      <c r="BK968" s="1"/>
      <c r="BL968" s="1"/>
      <c r="BM968" s="1"/>
      <c r="BN968" s="1"/>
      <c r="BO968" s="1"/>
      <c r="BP968" s="1"/>
      <c r="BQ968" s="1"/>
      <c r="BR968" s="1"/>
      <c r="BS968" s="1"/>
      <c r="BT968" s="1"/>
      <c r="BU968" s="1"/>
      <c r="BV968" s="1"/>
      <c r="BW968" s="1"/>
      <c r="BX968" s="1"/>
      <c r="BY968" s="1"/>
      <c r="BZ968" s="1"/>
      <c r="CA968" s="1"/>
      <c r="CB968" s="1"/>
      <c r="CC968" s="1"/>
      <c r="CD968" s="1"/>
    </row>
    <row r="969" spans="1:82">
      <c r="A969" s="1"/>
      <c r="B969" s="1"/>
      <c r="C969" s="1"/>
      <c r="D969" s="1"/>
      <c r="E969" s="123"/>
      <c r="F969" s="123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  <c r="AN969" s="1"/>
      <c r="AO969" s="1"/>
      <c r="AP969" s="1"/>
      <c r="AQ969" s="1"/>
      <c r="AR969" s="1"/>
      <c r="AS969" s="1"/>
      <c r="AT969" s="1"/>
      <c r="AU969" s="1"/>
      <c r="AV969" s="1"/>
      <c r="AW969" s="1"/>
      <c r="AX969" s="1"/>
      <c r="AY969" s="1"/>
      <c r="AZ969" s="1"/>
      <c r="BA969" s="1"/>
      <c r="BB969" s="1"/>
      <c r="BC969" s="1"/>
      <c r="BD969" s="1"/>
      <c r="BE969" s="1"/>
      <c r="BF969" s="1"/>
      <c r="BG969" s="1"/>
      <c r="BH969" s="1"/>
      <c r="BI969" s="1"/>
      <c r="BJ969" s="1"/>
      <c r="BK969" s="1"/>
      <c r="BL969" s="1"/>
      <c r="BM969" s="1"/>
      <c r="BN969" s="1"/>
      <c r="BO969" s="1"/>
      <c r="BP969" s="1"/>
      <c r="BQ969" s="1"/>
      <c r="BR969" s="1"/>
      <c r="BS969" s="1"/>
      <c r="BT969" s="1"/>
      <c r="BU969" s="1"/>
      <c r="BV969" s="1"/>
      <c r="BW969" s="1"/>
      <c r="BX969" s="1"/>
      <c r="BY969" s="1"/>
      <c r="BZ969" s="1"/>
      <c r="CA969" s="1"/>
      <c r="CB969" s="1"/>
      <c r="CC969" s="1"/>
      <c r="CD969" s="1"/>
    </row>
    <row r="970" spans="1:82">
      <c r="A970" s="1"/>
      <c r="B970" s="1"/>
      <c r="C970" s="1"/>
      <c r="D970" s="1"/>
      <c r="E970" s="123"/>
      <c r="F970" s="123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  <c r="AN970" s="1"/>
      <c r="AO970" s="1"/>
      <c r="AP970" s="1"/>
      <c r="AQ970" s="1"/>
      <c r="AR970" s="1"/>
      <c r="AS970" s="1"/>
      <c r="AT970" s="1"/>
      <c r="AU970" s="1"/>
      <c r="AV970" s="1"/>
      <c r="AW970" s="1"/>
      <c r="AX970" s="1"/>
      <c r="AY970" s="1"/>
      <c r="AZ970" s="1"/>
      <c r="BA970" s="1"/>
      <c r="BB970" s="1"/>
      <c r="BC970" s="1"/>
      <c r="BD970" s="1"/>
      <c r="BE970" s="1"/>
      <c r="BF970" s="1"/>
      <c r="BG970" s="1"/>
      <c r="BH970" s="1"/>
      <c r="BI970" s="1"/>
      <c r="BJ970" s="1"/>
      <c r="BK970" s="1"/>
      <c r="BL970" s="1"/>
      <c r="BM970" s="1"/>
      <c r="BN970" s="1"/>
      <c r="BO970" s="1"/>
      <c r="BP970" s="1"/>
      <c r="BQ970" s="1"/>
      <c r="BR970" s="1"/>
      <c r="BS970" s="1"/>
      <c r="BT970" s="1"/>
      <c r="BU970" s="1"/>
      <c r="BV970" s="1"/>
      <c r="BW970" s="1"/>
      <c r="BX970" s="1"/>
      <c r="BY970" s="1"/>
      <c r="BZ970" s="1"/>
      <c r="CA970" s="1"/>
      <c r="CB970" s="1"/>
      <c r="CC970" s="1"/>
      <c r="CD970" s="1"/>
    </row>
    <row r="971" spans="1:82">
      <c r="A971" s="1"/>
      <c r="B971" s="1"/>
      <c r="C971" s="1"/>
      <c r="D971" s="1"/>
      <c r="E971" s="123"/>
      <c r="F971" s="123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  <c r="AN971" s="1"/>
      <c r="AO971" s="1"/>
      <c r="AP971" s="1"/>
      <c r="AQ971" s="1"/>
      <c r="AR971" s="1"/>
      <c r="AS971" s="1"/>
      <c r="AT971" s="1"/>
      <c r="AU971" s="1"/>
      <c r="AV971" s="1"/>
      <c r="AW971" s="1"/>
      <c r="AX971" s="1"/>
      <c r="AY971" s="1"/>
      <c r="AZ971" s="1"/>
      <c r="BA971" s="1"/>
      <c r="BB971" s="1"/>
      <c r="BC971" s="1"/>
      <c r="BD971" s="1"/>
      <c r="BE971" s="1"/>
      <c r="BF971" s="1"/>
      <c r="BG971" s="1"/>
      <c r="BH971" s="1"/>
      <c r="BI971" s="1"/>
      <c r="BJ971" s="1"/>
      <c r="BK971" s="1"/>
      <c r="BL971" s="1"/>
      <c r="BM971" s="1"/>
      <c r="BN971" s="1"/>
      <c r="BO971" s="1"/>
      <c r="BP971" s="1"/>
      <c r="BQ971" s="1"/>
      <c r="BR971" s="1"/>
      <c r="BS971" s="1"/>
      <c r="BT971" s="1"/>
      <c r="BU971" s="1"/>
      <c r="BV971" s="1"/>
      <c r="BW971" s="1"/>
      <c r="BX971" s="1"/>
      <c r="BY971" s="1"/>
      <c r="BZ971" s="1"/>
      <c r="CA971" s="1"/>
      <c r="CB971" s="1"/>
      <c r="CC971" s="1"/>
      <c r="CD971" s="1"/>
    </row>
    <row r="972" spans="1:82">
      <c r="A972" s="1"/>
      <c r="B972" s="1"/>
      <c r="C972" s="1"/>
      <c r="D972" s="1"/>
      <c r="E972" s="123"/>
      <c r="F972" s="123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  <c r="AN972" s="1"/>
      <c r="AO972" s="1"/>
      <c r="AP972" s="1"/>
      <c r="AQ972" s="1"/>
      <c r="AR972" s="1"/>
      <c r="AS972" s="1"/>
      <c r="AT972" s="1"/>
      <c r="AU972" s="1"/>
      <c r="AV972" s="1"/>
      <c r="AW972" s="1"/>
      <c r="AX972" s="1"/>
      <c r="AY972" s="1"/>
      <c r="AZ972" s="1"/>
      <c r="BA972" s="1"/>
      <c r="BB972" s="1"/>
      <c r="BC972" s="1"/>
      <c r="BD972" s="1"/>
      <c r="BE972" s="1"/>
      <c r="BF972" s="1"/>
      <c r="BG972" s="1"/>
      <c r="BH972" s="1"/>
      <c r="BI972" s="1"/>
      <c r="BJ972" s="1"/>
      <c r="BK972" s="1"/>
      <c r="BL972" s="1"/>
      <c r="BM972" s="1"/>
      <c r="BN972" s="1"/>
      <c r="BO972" s="1"/>
      <c r="BP972" s="1"/>
      <c r="BQ972" s="1"/>
      <c r="BR972" s="1"/>
      <c r="BS972" s="1"/>
      <c r="BT972" s="1"/>
      <c r="BU972" s="1"/>
      <c r="BV972" s="1"/>
      <c r="BW972" s="1"/>
      <c r="BX972" s="1"/>
      <c r="BY972" s="1"/>
      <c r="BZ972" s="1"/>
      <c r="CA972" s="1"/>
      <c r="CB972" s="1"/>
      <c r="CC972" s="1"/>
      <c r="CD972" s="1"/>
    </row>
    <row r="973" spans="1:82">
      <c r="A973" s="1"/>
      <c r="B973" s="1"/>
      <c r="C973" s="1"/>
      <c r="D973" s="1"/>
      <c r="E973" s="123"/>
      <c r="F973" s="123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  <c r="AN973" s="1"/>
      <c r="AO973" s="1"/>
      <c r="AP973" s="1"/>
      <c r="AQ973" s="1"/>
      <c r="AR973" s="1"/>
      <c r="AS973" s="1"/>
      <c r="AT973" s="1"/>
      <c r="AU973" s="1"/>
      <c r="AV973" s="1"/>
      <c r="AW973" s="1"/>
      <c r="AX973" s="1"/>
      <c r="AY973" s="1"/>
      <c r="AZ973" s="1"/>
      <c r="BA973" s="1"/>
      <c r="BB973" s="1"/>
      <c r="BC973" s="1"/>
      <c r="BD973" s="1"/>
      <c r="BE973" s="1"/>
      <c r="BF973" s="1"/>
      <c r="BG973" s="1"/>
      <c r="BH973" s="1"/>
      <c r="BI973" s="1"/>
      <c r="BJ973" s="1"/>
      <c r="BK973" s="1"/>
      <c r="BL973" s="1"/>
      <c r="BM973" s="1"/>
      <c r="BN973" s="1"/>
      <c r="BO973" s="1"/>
      <c r="BP973" s="1"/>
      <c r="BQ973" s="1"/>
      <c r="BR973" s="1"/>
      <c r="BS973" s="1"/>
      <c r="BT973" s="1"/>
      <c r="BU973" s="1"/>
      <c r="BV973" s="1"/>
      <c r="BW973" s="1"/>
      <c r="BX973" s="1"/>
      <c r="BY973" s="1"/>
      <c r="BZ973" s="1"/>
      <c r="CA973" s="1"/>
      <c r="CB973" s="1"/>
      <c r="CC973" s="1"/>
      <c r="CD973" s="1"/>
    </row>
    <row r="974" spans="1:82">
      <c r="A974" s="1"/>
      <c r="B974" s="1"/>
      <c r="C974" s="1"/>
      <c r="D974" s="1"/>
      <c r="E974" s="123"/>
      <c r="F974" s="123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  <c r="AN974" s="1"/>
      <c r="AO974" s="1"/>
      <c r="AP974" s="1"/>
      <c r="AQ974" s="1"/>
      <c r="AR974" s="1"/>
      <c r="AS974" s="1"/>
      <c r="AT974" s="1"/>
      <c r="AU974" s="1"/>
      <c r="AV974" s="1"/>
      <c r="AW974" s="1"/>
      <c r="AX974" s="1"/>
      <c r="AY974" s="1"/>
      <c r="AZ974" s="1"/>
      <c r="BA974" s="1"/>
      <c r="BB974" s="1"/>
      <c r="BC974" s="1"/>
      <c r="BD974" s="1"/>
      <c r="BE974" s="1"/>
      <c r="BF974" s="1"/>
      <c r="BG974" s="1"/>
      <c r="BH974" s="1"/>
      <c r="BI974" s="1"/>
      <c r="BJ974" s="1"/>
      <c r="BK974" s="1"/>
      <c r="BL974" s="1"/>
      <c r="BM974" s="1"/>
      <c r="BN974" s="1"/>
      <c r="BO974" s="1"/>
      <c r="BP974" s="1"/>
      <c r="BQ974" s="1"/>
      <c r="BR974" s="1"/>
      <c r="BS974" s="1"/>
      <c r="BT974" s="1"/>
      <c r="BU974" s="1"/>
      <c r="BV974" s="1"/>
      <c r="BW974" s="1"/>
      <c r="BX974" s="1"/>
      <c r="BY974" s="1"/>
      <c r="BZ974" s="1"/>
      <c r="CA974" s="1"/>
      <c r="CB974" s="1"/>
      <c r="CC974" s="1"/>
      <c r="CD974" s="1"/>
    </row>
    <row r="975" spans="1:82">
      <c r="A975" s="1"/>
      <c r="B975" s="1"/>
      <c r="C975" s="1"/>
      <c r="D975" s="1"/>
      <c r="E975" s="123"/>
      <c r="F975" s="123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  <c r="AN975" s="1"/>
      <c r="AO975" s="1"/>
      <c r="AP975" s="1"/>
      <c r="AQ975" s="1"/>
      <c r="AR975" s="1"/>
      <c r="AS975" s="1"/>
      <c r="AT975" s="1"/>
      <c r="AU975" s="1"/>
      <c r="AV975" s="1"/>
      <c r="AW975" s="1"/>
      <c r="AX975" s="1"/>
      <c r="AY975" s="1"/>
      <c r="AZ975" s="1"/>
      <c r="BA975" s="1"/>
      <c r="BB975" s="1"/>
      <c r="BC975" s="1"/>
      <c r="BD975" s="1"/>
      <c r="BE975" s="1"/>
      <c r="BF975" s="1"/>
      <c r="BG975" s="1"/>
      <c r="BH975" s="1"/>
      <c r="BI975" s="1"/>
      <c r="BJ975" s="1"/>
      <c r="BK975" s="1"/>
      <c r="BL975" s="1"/>
      <c r="BM975" s="1"/>
      <c r="BN975" s="1"/>
      <c r="BO975" s="1"/>
      <c r="BP975" s="1"/>
      <c r="BQ975" s="1"/>
      <c r="BR975" s="1"/>
      <c r="BS975" s="1"/>
      <c r="BT975" s="1"/>
      <c r="BU975" s="1"/>
      <c r="BV975" s="1"/>
      <c r="BW975" s="1"/>
      <c r="BX975" s="1"/>
      <c r="BY975" s="1"/>
      <c r="BZ975" s="1"/>
      <c r="CA975" s="1"/>
      <c r="CB975" s="1"/>
      <c r="CC975" s="1"/>
      <c r="CD975" s="1"/>
    </row>
    <row r="976" spans="1:82">
      <c r="A976" s="1"/>
      <c r="B976" s="1"/>
      <c r="C976" s="1"/>
      <c r="D976" s="1"/>
      <c r="E976" s="123"/>
      <c r="F976" s="123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  <c r="AN976" s="1"/>
      <c r="AO976" s="1"/>
      <c r="AP976" s="1"/>
      <c r="AQ976" s="1"/>
      <c r="AR976" s="1"/>
      <c r="AS976" s="1"/>
      <c r="AT976" s="1"/>
      <c r="AU976" s="1"/>
      <c r="AV976" s="1"/>
      <c r="AW976" s="1"/>
      <c r="AX976" s="1"/>
      <c r="AY976" s="1"/>
      <c r="AZ976" s="1"/>
      <c r="BA976" s="1"/>
      <c r="BB976" s="1"/>
      <c r="BC976" s="1"/>
      <c r="BD976" s="1"/>
      <c r="BE976" s="1"/>
      <c r="BF976" s="1"/>
      <c r="BG976" s="1"/>
      <c r="BH976" s="1"/>
      <c r="BI976" s="1"/>
      <c r="BJ976" s="1"/>
      <c r="BK976" s="1"/>
      <c r="BL976" s="1"/>
      <c r="BM976" s="1"/>
      <c r="BN976" s="1"/>
      <c r="BO976" s="1"/>
      <c r="BP976" s="1"/>
      <c r="BQ976" s="1"/>
      <c r="BR976" s="1"/>
      <c r="BS976" s="1"/>
      <c r="BT976" s="1"/>
      <c r="BU976" s="1"/>
      <c r="BV976" s="1"/>
      <c r="BW976" s="1"/>
      <c r="BX976" s="1"/>
      <c r="BY976" s="1"/>
      <c r="BZ976" s="1"/>
      <c r="CA976" s="1"/>
      <c r="CB976" s="1"/>
      <c r="CC976" s="1"/>
      <c r="CD976" s="1"/>
    </row>
    <row r="977" spans="1:82">
      <c r="A977" s="1"/>
      <c r="B977" s="1"/>
      <c r="C977" s="1"/>
      <c r="D977" s="1"/>
      <c r="E977" s="123"/>
      <c r="F977" s="123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  <c r="AN977" s="1"/>
      <c r="AO977" s="1"/>
      <c r="AP977" s="1"/>
      <c r="AQ977" s="1"/>
      <c r="AR977" s="1"/>
      <c r="AS977" s="1"/>
      <c r="AT977" s="1"/>
      <c r="AU977" s="1"/>
      <c r="AV977" s="1"/>
      <c r="AW977" s="1"/>
      <c r="AX977" s="1"/>
      <c r="AY977" s="1"/>
      <c r="AZ977" s="1"/>
      <c r="BA977" s="1"/>
      <c r="BB977" s="1"/>
      <c r="BC977" s="1"/>
      <c r="BD977" s="1"/>
      <c r="BE977" s="1"/>
      <c r="BF977" s="1"/>
      <c r="BG977" s="1"/>
      <c r="BH977" s="1"/>
      <c r="BI977" s="1"/>
      <c r="BJ977" s="1"/>
      <c r="BK977" s="1"/>
      <c r="BL977" s="1"/>
      <c r="BM977" s="1"/>
      <c r="BN977" s="1"/>
      <c r="BO977" s="1"/>
      <c r="BP977" s="1"/>
      <c r="BQ977" s="1"/>
      <c r="BR977" s="1"/>
      <c r="BS977" s="1"/>
      <c r="BT977" s="1"/>
      <c r="BU977" s="1"/>
      <c r="BV977" s="1"/>
      <c r="BW977" s="1"/>
      <c r="BX977" s="1"/>
      <c r="BY977" s="1"/>
      <c r="BZ977" s="1"/>
      <c r="CA977" s="1"/>
      <c r="CB977" s="1"/>
      <c r="CC977" s="1"/>
      <c r="CD977" s="1"/>
    </row>
    <row r="978" spans="1:82">
      <c r="A978" s="1"/>
      <c r="B978" s="1"/>
      <c r="C978" s="1"/>
      <c r="D978" s="1"/>
      <c r="E978" s="123"/>
      <c r="F978" s="123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  <c r="AN978" s="1"/>
      <c r="AO978" s="1"/>
      <c r="AP978" s="1"/>
      <c r="AQ978" s="1"/>
      <c r="AR978" s="1"/>
      <c r="AS978" s="1"/>
      <c r="AT978" s="1"/>
      <c r="AU978" s="1"/>
      <c r="AV978" s="1"/>
      <c r="AW978" s="1"/>
      <c r="AX978" s="1"/>
      <c r="AY978" s="1"/>
      <c r="AZ978" s="1"/>
      <c r="BA978" s="1"/>
      <c r="BB978" s="1"/>
      <c r="BC978" s="1"/>
      <c r="BD978" s="1"/>
      <c r="BE978" s="1"/>
      <c r="BF978" s="1"/>
      <c r="BG978" s="1"/>
      <c r="BH978" s="1"/>
      <c r="BI978" s="1"/>
      <c r="BJ978" s="1"/>
      <c r="BK978" s="1"/>
      <c r="BL978" s="1"/>
      <c r="BM978" s="1"/>
      <c r="BN978" s="1"/>
      <c r="BO978" s="1"/>
      <c r="BP978" s="1"/>
      <c r="BQ978" s="1"/>
      <c r="BR978" s="1"/>
      <c r="BS978" s="1"/>
      <c r="BT978" s="1"/>
      <c r="BU978" s="1"/>
      <c r="BV978" s="1"/>
      <c r="BW978" s="1"/>
      <c r="BX978" s="1"/>
      <c r="BY978" s="1"/>
      <c r="BZ978" s="1"/>
      <c r="CA978" s="1"/>
      <c r="CB978" s="1"/>
      <c r="CC978" s="1"/>
      <c r="CD978" s="1"/>
    </row>
    <row r="979" spans="1:82">
      <c r="A979" s="1"/>
      <c r="B979" s="1"/>
      <c r="C979" s="1"/>
      <c r="D979" s="1"/>
      <c r="E979" s="123"/>
      <c r="F979" s="123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  <c r="AN979" s="1"/>
      <c r="AO979" s="1"/>
      <c r="AP979" s="1"/>
      <c r="AQ979" s="1"/>
      <c r="AR979" s="1"/>
      <c r="AS979" s="1"/>
      <c r="AT979" s="1"/>
      <c r="AU979" s="1"/>
      <c r="AV979" s="1"/>
      <c r="AW979" s="1"/>
      <c r="AX979" s="1"/>
      <c r="AY979" s="1"/>
      <c r="AZ979" s="1"/>
      <c r="BA979" s="1"/>
      <c r="BB979" s="1"/>
      <c r="BC979" s="1"/>
      <c r="BD979" s="1"/>
      <c r="BE979" s="1"/>
      <c r="BF979" s="1"/>
      <c r="BG979" s="1"/>
      <c r="BH979" s="1"/>
      <c r="BI979" s="1"/>
      <c r="BJ979" s="1"/>
      <c r="BK979" s="1"/>
      <c r="BL979" s="1"/>
      <c r="BM979" s="1"/>
      <c r="BN979" s="1"/>
      <c r="BO979" s="1"/>
      <c r="BP979" s="1"/>
      <c r="BQ979" s="1"/>
      <c r="BR979" s="1"/>
      <c r="BS979" s="1"/>
      <c r="BT979" s="1"/>
      <c r="BU979" s="1"/>
      <c r="BV979" s="1"/>
      <c r="BW979" s="1"/>
      <c r="BX979" s="1"/>
      <c r="BY979" s="1"/>
      <c r="BZ979" s="1"/>
      <c r="CA979" s="1"/>
      <c r="CB979" s="1"/>
      <c r="CC979" s="1"/>
      <c r="CD979" s="1"/>
    </row>
    <row r="980" spans="1:82">
      <c r="A980" s="1"/>
      <c r="B980" s="1"/>
      <c r="C980" s="1"/>
      <c r="D980" s="1"/>
      <c r="E980" s="123"/>
      <c r="F980" s="123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  <c r="AN980" s="1"/>
      <c r="AO980" s="1"/>
      <c r="AP980" s="1"/>
      <c r="AQ980" s="1"/>
      <c r="AR980" s="1"/>
      <c r="AS980" s="1"/>
      <c r="AT980" s="1"/>
      <c r="AU980" s="1"/>
      <c r="AV980" s="1"/>
      <c r="AW980" s="1"/>
      <c r="AX980" s="1"/>
      <c r="AY980" s="1"/>
      <c r="AZ980" s="1"/>
      <c r="BA980" s="1"/>
      <c r="BB980" s="1"/>
      <c r="BC980" s="1"/>
      <c r="BD980" s="1"/>
      <c r="BE980" s="1"/>
      <c r="BF980" s="1"/>
      <c r="BG980" s="1"/>
      <c r="BH980" s="1"/>
      <c r="BI980" s="1"/>
      <c r="BJ980" s="1"/>
      <c r="BK980" s="1"/>
      <c r="BL980" s="1"/>
      <c r="BM980" s="1"/>
      <c r="BN980" s="1"/>
      <c r="BO980" s="1"/>
      <c r="BP980" s="1"/>
      <c r="BQ980" s="1"/>
      <c r="BR980" s="1"/>
      <c r="BS980" s="1"/>
      <c r="BT980" s="1"/>
      <c r="BU980" s="1"/>
      <c r="BV980" s="1"/>
      <c r="BW980" s="1"/>
      <c r="BX980" s="1"/>
      <c r="BY980" s="1"/>
      <c r="BZ980" s="1"/>
      <c r="CA980" s="1"/>
      <c r="CB980" s="1"/>
      <c r="CC980" s="1"/>
      <c r="CD980" s="1"/>
    </row>
    <row r="981" spans="1:82">
      <c r="A981" s="1"/>
      <c r="B981" s="1"/>
      <c r="C981" s="1"/>
      <c r="D981" s="1"/>
      <c r="E981" s="123"/>
      <c r="F981" s="123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  <c r="AN981" s="1"/>
      <c r="AO981" s="1"/>
      <c r="AP981" s="1"/>
      <c r="AQ981" s="1"/>
      <c r="AR981" s="1"/>
      <c r="AS981" s="1"/>
      <c r="AT981" s="1"/>
      <c r="AU981" s="1"/>
      <c r="AV981" s="1"/>
      <c r="AW981" s="1"/>
      <c r="AX981" s="1"/>
      <c r="AY981" s="1"/>
      <c r="AZ981" s="1"/>
      <c r="BA981" s="1"/>
      <c r="BB981" s="1"/>
      <c r="BC981" s="1"/>
      <c r="BD981" s="1"/>
      <c r="BE981" s="1"/>
      <c r="BF981" s="1"/>
      <c r="BG981" s="1"/>
      <c r="BH981" s="1"/>
      <c r="BI981" s="1"/>
      <c r="BJ981" s="1"/>
      <c r="BK981" s="1"/>
      <c r="BL981" s="1"/>
      <c r="BM981" s="1"/>
      <c r="BN981" s="1"/>
      <c r="BO981" s="1"/>
      <c r="BP981" s="1"/>
      <c r="BQ981" s="1"/>
      <c r="BR981" s="1"/>
      <c r="BS981" s="1"/>
      <c r="BT981" s="1"/>
      <c r="BU981" s="1"/>
      <c r="BV981" s="1"/>
      <c r="BW981" s="1"/>
      <c r="BX981" s="1"/>
      <c r="BY981" s="1"/>
      <c r="BZ981" s="1"/>
      <c r="CA981" s="1"/>
      <c r="CB981" s="1"/>
      <c r="CC981" s="1"/>
      <c r="CD981" s="1"/>
    </row>
    <row r="982" spans="1:82">
      <c r="A982" s="1"/>
      <c r="B982" s="1"/>
      <c r="C982" s="1"/>
      <c r="D982" s="1"/>
      <c r="E982" s="123"/>
      <c r="F982" s="123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  <c r="AN982" s="1"/>
      <c r="AO982" s="1"/>
      <c r="AP982" s="1"/>
      <c r="AQ982" s="1"/>
      <c r="AR982" s="1"/>
      <c r="AS982" s="1"/>
      <c r="AT982" s="1"/>
      <c r="AU982" s="1"/>
      <c r="AV982" s="1"/>
      <c r="AW982" s="1"/>
      <c r="AX982" s="1"/>
      <c r="AY982" s="1"/>
      <c r="AZ982" s="1"/>
      <c r="BA982" s="1"/>
      <c r="BB982" s="1"/>
      <c r="BC982" s="1"/>
      <c r="BD982" s="1"/>
      <c r="BE982" s="1"/>
      <c r="BF982" s="1"/>
      <c r="BG982" s="1"/>
      <c r="BH982" s="1"/>
      <c r="BI982" s="1"/>
      <c r="BJ982" s="1"/>
      <c r="BK982" s="1"/>
      <c r="BL982" s="1"/>
      <c r="BM982" s="1"/>
      <c r="BN982" s="1"/>
      <c r="BO982" s="1"/>
      <c r="BP982" s="1"/>
      <c r="BQ982" s="1"/>
      <c r="BR982" s="1"/>
      <c r="BS982" s="1"/>
      <c r="BT982" s="1"/>
      <c r="BU982" s="1"/>
      <c r="BV982" s="1"/>
      <c r="BW982" s="1"/>
      <c r="BX982" s="1"/>
      <c r="BY982" s="1"/>
      <c r="BZ982" s="1"/>
      <c r="CA982" s="1"/>
      <c r="CB982" s="1"/>
      <c r="CC982" s="1"/>
      <c r="CD982" s="1"/>
    </row>
    <row r="983" spans="1:82">
      <c r="A983" s="1"/>
      <c r="B983" s="1"/>
      <c r="C983" s="1"/>
      <c r="D983" s="1"/>
      <c r="E983" s="123"/>
      <c r="F983" s="123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  <c r="AN983" s="1"/>
      <c r="AO983" s="1"/>
      <c r="AP983" s="1"/>
      <c r="AQ983" s="1"/>
      <c r="AR983" s="1"/>
      <c r="AS983" s="1"/>
      <c r="AT983" s="1"/>
      <c r="AU983" s="1"/>
      <c r="AV983" s="1"/>
      <c r="AW983" s="1"/>
      <c r="AX983" s="1"/>
      <c r="AY983" s="1"/>
      <c r="AZ983" s="1"/>
      <c r="BA983" s="1"/>
      <c r="BB983" s="1"/>
      <c r="BC983" s="1"/>
      <c r="BD983" s="1"/>
      <c r="BE983" s="1"/>
      <c r="BF983" s="1"/>
      <c r="BG983" s="1"/>
      <c r="BH983" s="1"/>
      <c r="BI983" s="1"/>
      <c r="BJ983" s="1"/>
      <c r="BK983" s="1"/>
      <c r="BL983" s="1"/>
      <c r="BM983" s="1"/>
      <c r="BN983" s="1"/>
      <c r="BO983" s="1"/>
      <c r="BP983" s="1"/>
      <c r="BQ983" s="1"/>
      <c r="BR983" s="1"/>
      <c r="BS983" s="1"/>
      <c r="BT983" s="1"/>
      <c r="BU983" s="1"/>
      <c r="BV983" s="1"/>
      <c r="BW983" s="1"/>
      <c r="BX983" s="1"/>
      <c r="BY983" s="1"/>
      <c r="BZ983" s="1"/>
      <c r="CA983" s="1"/>
      <c r="CB983" s="1"/>
      <c r="CC983" s="1"/>
      <c r="CD983" s="1"/>
    </row>
    <row r="984" spans="1:82">
      <c r="A984" s="1"/>
      <c r="B984" s="1"/>
      <c r="C984" s="1"/>
      <c r="D984" s="1"/>
      <c r="E984" s="123"/>
      <c r="F984" s="123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  <c r="AN984" s="1"/>
      <c r="AO984" s="1"/>
      <c r="AP984" s="1"/>
      <c r="AQ984" s="1"/>
      <c r="AR984" s="1"/>
      <c r="AS984" s="1"/>
      <c r="AT984" s="1"/>
      <c r="AU984" s="1"/>
      <c r="AV984" s="1"/>
      <c r="AW984" s="1"/>
      <c r="AX984" s="1"/>
      <c r="AY984" s="1"/>
      <c r="AZ984" s="1"/>
      <c r="BA984" s="1"/>
      <c r="BB984" s="1"/>
      <c r="BC984" s="1"/>
      <c r="BD984" s="1"/>
      <c r="BE984" s="1"/>
      <c r="BF984" s="1"/>
      <c r="BG984" s="1"/>
      <c r="BH984" s="1"/>
      <c r="BI984" s="1"/>
      <c r="BJ984" s="1"/>
      <c r="BK984" s="1"/>
      <c r="BL984" s="1"/>
      <c r="BM984" s="1"/>
      <c r="BN984" s="1"/>
      <c r="BO984" s="1"/>
      <c r="BP984" s="1"/>
      <c r="BQ984" s="1"/>
      <c r="BR984" s="1"/>
      <c r="BS984" s="1"/>
      <c r="BT984" s="1"/>
      <c r="BU984" s="1"/>
      <c r="BV984" s="1"/>
      <c r="BW984" s="1"/>
      <c r="BX984" s="1"/>
      <c r="BY984" s="1"/>
      <c r="BZ984" s="1"/>
      <c r="CA984" s="1"/>
      <c r="CB984" s="1"/>
      <c r="CC984" s="1"/>
      <c r="CD984" s="1"/>
    </row>
    <row r="985" spans="1:82">
      <c r="A985" s="1"/>
      <c r="B985" s="1"/>
      <c r="C985" s="1"/>
      <c r="D985" s="1"/>
      <c r="E985" s="123"/>
      <c r="F985" s="123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  <c r="AN985" s="1"/>
      <c r="AO985" s="1"/>
      <c r="AP985" s="1"/>
      <c r="AQ985" s="1"/>
      <c r="AR985" s="1"/>
      <c r="AS985" s="1"/>
      <c r="AT985" s="1"/>
      <c r="AU985" s="1"/>
      <c r="AV985" s="1"/>
      <c r="AW985" s="1"/>
      <c r="AX985" s="1"/>
      <c r="AY985" s="1"/>
      <c r="AZ985" s="1"/>
      <c r="BA985" s="1"/>
      <c r="BB985" s="1"/>
      <c r="BC985" s="1"/>
      <c r="BD985" s="1"/>
      <c r="BE985" s="1"/>
      <c r="BF985" s="1"/>
      <c r="BG985" s="1"/>
      <c r="BH985" s="1"/>
      <c r="BI985" s="1"/>
      <c r="BJ985" s="1"/>
      <c r="BK985" s="1"/>
      <c r="BL985" s="1"/>
      <c r="BM985" s="1"/>
      <c r="BN985" s="1"/>
      <c r="BO985" s="1"/>
      <c r="BP985" s="1"/>
      <c r="BQ985" s="1"/>
      <c r="BR985" s="1"/>
      <c r="BS985" s="1"/>
      <c r="BT985" s="1"/>
      <c r="BU985" s="1"/>
      <c r="BV985" s="1"/>
      <c r="BW985" s="1"/>
      <c r="BX985" s="1"/>
      <c r="BY985" s="1"/>
      <c r="BZ985" s="1"/>
      <c r="CA985" s="1"/>
      <c r="CB985" s="1"/>
      <c r="CC985" s="1"/>
      <c r="CD985" s="1"/>
    </row>
    <row r="986" spans="1:82">
      <c r="A986" s="1"/>
      <c r="B986" s="1"/>
      <c r="C986" s="1"/>
      <c r="D986" s="1"/>
      <c r="E986" s="123"/>
      <c r="F986" s="123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  <c r="AN986" s="1"/>
      <c r="AO986" s="1"/>
      <c r="AP986" s="1"/>
      <c r="AQ986" s="1"/>
      <c r="AR986" s="1"/>
      <c r="AS986" s="1"/>
      <c r="AT986" s="1"/>
      <c r="AU986" s="1"/>
      <c r="AV986" s="1"/>
      <c r="AW986" s="1"/>
      <c r="AX986" s="1"/>
      <c r="AY986" s="1"/>
      <c r="AZ986" s="1"/>
      <c r="BA986" s="1"/>
      <c r="BB986" s="1"/>
      <c r="BC986" s="1"/>
      <c r="BD986" s="1"/>
      <c r="BE986" s="1"/>
      <c r="BF986" s="1"/>
      <c r="BG986" s="1"/>
      <c r="BH986" s="1"/>
      <c r="BI986" s="1"/>
      <c r="BJ986" s="1"/>
      <c r="BK986" s="1"/>
      <c r="BL986" s="1"/>
      <c r="BM986" s="1"/>
      <c r="BN986" s="1"/>
      <c r="BO986" s="1"/>
      <c r="BP986" s="1"/>
      <c r="BQ986" s="1"/>
      <c r="BR986" s="1"/>
      <c r="BS986" s="1"/>
      <c r="BT986" s="1"/>
      <c r="BU986" s="1"/>
      <c r="BV986" s="1"/>
      <c r="BW986" s="1"/>
      <c r="BX986" s="1"/>
      <c r="BY986" s="1"/>
      <c r="BZ986" s="1"/>
      <c r="CA986" s="1"/>
      <c r="CB986" s="1"/>
      <c r="CC986" s="1"/>
      <c r="CD986" s="1"/>
    </row>
    <row r="987" spans="1:82">
      <c r="A987" s="1"/>
      <c r="B987" s="1"/>
      <c r="C987" s="1"/>
      <c r="D987" s="1"/>
      <c r="E987" s="123"/>
      <c r="F987" s="123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  <c r="AN987" s="1"/>
      <c r="AO987" s="1"/>
      <c r="AP987" s="1"/>
      <c r="AQ987" s="1"/>
      <c r="AR987" s="1"/>
      <c r="AS987" s="1"/>
      <c r="AT987" s="1"/>
      <c r="AU987" s="1"/>
      <c r="AV987" s="1"/>
      <c r="AW987" s="1"/>
      <c r="AX987" s="1"/>
      <c r="AY987" s="1"/>
      <c r="AZ987" s="1"/>
      <c r="BA987" s="1"/>
      <c r="BB987" s="1"/>
      <c r="BC987" s="1"/>
      <c r="BD987" s="1"/>
      <c r="BE987" s="1"/>
      <c r="BF987" s="1"/>
      <c r="BG987" s="1"/>
      <c r="BH987" s="1"/>
      <c r="BI987" s="1"/>
      <c r="BJ987" s="1"/>
      <c r="BK987" s="1"/>
      <c r="BL987" s="1"/>
      <c r="BM987" s="1"/>
      <c r="BN987" s="1"/>
      <c r="BO987" s="1"/>
      <c r="BP987" s="1"/>
      <c r="BQ987" s="1"/>
      <c r="BR987" s="1"/>
      <c r="BS987" s="1"/>
      <c r="BT987" s="1"/>
      <c r="BU987" s="1"/>
      <c r="BV987" s="1"/>
      <c r="BW987" s="1"/>
      <c r="BX987" s="1"/>
      <c r="BY987" s="1"/>
      <c r="BZ987" s="1"/>
      <c r="CA987" s="1"/>
      <c r="CB987" s="1"/>
      <c r="CC987" s="1"/>
      <c r="CD987" s="1"/>
    </row>
    <row r="988" spans="1:82">
      <c r="A988" s="1"/>
      <c r="B988" s="1"/>
      <c r="C988" s="1"/>
      <c r="D988" s="1"/>
      <c r="E988" s="123"/>
      <c r="F988" s="123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  <c r="AN988" s="1"/>
      <c r="AO988" s="1"/>
      <c r="AP988" s="1"/>
      <c r="AQ988" s="1"/>
      <c r="AR988" s="1"/>
      <c r="AS988" s="1"/>
      <c r="AT988" s="1"/>
      <c r="AU988" s="1"/>
      <c r="AV988" s="1"/>
      <c r="AW988" s="1"/>
      <c r="AX988" s="1"/>
      <c r="AY988" s="1"/>
      <c r="AZ988" s="1"/>
      <c r="BA988" s="1"/>
      <c r="BB988" s="1"/>
      <c r="BC988" s="1"/>
      <c r="BD988" s="1"/>
      <c r="BE988" s="1"/>
      <c r="BF988" s="1"/>
      <c r="BG988" s="1"/>
      <c r="BH988" s="1"/>
      <c r="BI988" s="1"/>
      <c r="BJ988" s="1"/>
      <c r="BK988" s="1"/>
      <c r="BL988" s="1"/>
      <c r="BM988" s="1"/>
      <c r="BN988" s="1"/>
      <c r="BO988" s="1"/>
      <c r="BP988" s="1"/>
      <c r="BQ988" s="1"/>
      <c r="BR988" s="1"/>
      <c r="BS988" s="1"/>
      <c r="BT988" s="1"/>
      <c r="BU988" s="1"/>
      <c r="BV988" s="1"/>
      <c r="BW988" s="1"/>
      <c r="BX988" s="1"/>
      <c r="BY988" s="1"/>
      <c r="BZ988" s="1"/>
      <c r="CA988" s="1"/>
      <c r="CB988" s="1"/>
      <c r="CC988" s="1"/>
      <c r="CD988" s="1"/>
    </row>
    <row r="989" spans="1:82">
      <c r="A989" s="1"/>
      <c r="B989" s="1"/>
      <c r="C989" s="1"/>
      <c r="D989" s="1"/>
      <c r="E989" s="123"/>
      <c r="F989" s="123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  <c r="AN989" s="1"/>
      <c r="AO989" s="1"/>
      <c r="AP989" s="1"/>
      <c r="AQ989" s="1"/>
      <c r="AR989" s="1"/>
      <c r="AS989" s="1"/>
      <c r="AT989" s="1"/>
      <c r="AU989" s="1"/>
      <c r="AV989" s="1"/>
      <c r="AW989" s="1"/>
      <c r="AX989" s="1"/>
      <c r="AY989" s="1"/>
      <c r="AZ989" s="1"/>
      <c r="BA989" s="1"/>
      <c r="BB989" s="1"/>
      <c r="BC989" s="1"/>
      <c r="BD989" s="1"/>
      <c r="BE989" s="1"/>
      <c r="BF989" s="1"/>
      <c r="BG989" s="1"/>
      <c r="BH989" s="1"/>
      <c r="BI989" s="1"/>
      <c r="BJ989" s="1"/>
      <c r="BK989" s="1"/>
      <c r="BL989" s="1"/>
      <c r="BM989" s="1"/>
      <c r="BN989" s="1"/>
      <c r="BO989" s="1"/>
      <c r="BP989" s="1"/>
      <c r="BQ989" s="1"/>
      <c r="BR989" s="1"/>
      <c r="BS989" s="1"/>
      <c r="BT989" s="1"/>
      <c r="BU989" s="1"/>
      <c r="BV989" s="1"/>
      <c r="BW989" s="1"/>
      <c r="BX989" s="1"/>
      <c r="BY989" s="1"/>
      <c r="BZ989" s="1"/>
      <c r="CA989" s="1"/>
      <c r="CB989" s="1"/>
      <c r="CC989" s="1"/>
      <c r="CD989" s="1"/>
    </row>
    <row r="990" spans="1:82">
      <c r="A990" s="1"/>
      <c r="B990" s="1"/>
      <c r="C990" s="1"/>
      <c r="D990" s="1"/>
      <c r="E990" s="123"/>
      <c r="F990" s="123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  <c r="AN990" s="1"/>
      <c r="AO990" s="1"/>
      <c r="AP990" s="1"/>
      <c r="AQ990" s="1"/>
      <c r="AR990" s="1"/>
      <c r="AS990" s="1"/>
      <c r="AT990" s="1"/>
      <c r="AU990" s="1"/>
      <c r="AV990" s="1"/>
      <c r="AW990" s="1"/>
      <c r="AX990" s="1"/>
      <c r="AY990" s="1"/>
      <c r="AZ990" s="1"/>
      <c r="BA990" s="1"/>
      <c r="BB990" s="1"/>
      <c r="BC990" s="1"/>
      <c r="BD990" s="1"/>
      <c r="BE990" s="1"/>
      <c r="BF990" s="1"/>
      <c r="BG990" s="1"/>
      <c r="BH990" s="1"/>
      <c r="BI990" s="1"/>
      <c r="BJ990" s="1"/>
      <c r="BK990" s="1"/>
      <c r="BL990" s="1"/>
      <c r="BM990" s="1"/>
      <c r="BN990" s="1"/>
      <c r="BO990" s="1"/>
      <c r="BP990" s="1"/>
      <c r="BQ990" s="1"/>
      <c r="BR990" s="1"/>
      <c r="BS990" s="1"/>
      <c r="BT990" s="1"/>
      <c r="BU990" s="1"/>
      <c r="BV990" s="1"/>
      <c r="BW990" s="1"/>
      <c r="BX990" s="1"/>
      <c r="BY990" s="1"/>
      <c r="BZ990" s="1"/>
      <c r="CA990" s="1"/>
      <c r="CB990" s="1"/>
      <c r="CC990" s="1"/>
      <c r="CD990" s="1"/>
    </row>
    <row r="991" spans="1:82">
      <c r="A991" s="1"/>
      <c r="B991" s="1"/>
      <c r="C991" s="1"/>
      <c r="D991" s="1"/>
      <c r="E991" s="123"/>
      <c r="F991" s="123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  <c r="AN991" s="1"/>
      <c r="AO991" s="1"/>
      <c r="AP991" s="1"/>
      <c r="AQ991" s="1"/>
      <c r="AR991" s="1"/>
      <c r="AS991" s="1"/>
      <c r="AT991" s="1"/>
      <c r="AU991" s="1"/>
      <c r="AV991" s="1"/>
      <c r="AW991" s="1"/>
      <c r="AX991" s="1"/>
      <c r="AY991" s="1"/>
      <c r="AZ991" s="1"/>
      <c r="BA991" s="1"/>
      <c r="BB991" s="1"/>
      <c r="BC991" s="1"/>
      <c r="BD991" s="1"/>
      <c r="BE991" s="1"/>
      <c r="BF991" s="1"/>
      <c r="BG991" s="1"/>
      <c r="BH991" s="1"/>
      <c r="BI991" s="1"/>
      <c r="BJ991" s="1"/>
      <c r="BK991" s="1"/>
      <c r="BL991" s="1"/>
      <c r="BM991" s="1"/>
      <c r="BN991" s="1"/>
      <c r="BO991" s="1"/>
      <c r="BP991" s="1"/>
      <c r="BQ991" s="1"/>
      <c r="BR991" s="1"/>
      <c r="BS991" s="1"/>
      <c r="BT991" s="1"/>
      <c r="BU991" s="1"/>
      <c r="BV991" s="1"/>
      <c r="BW991" s="1"/>
      <c r="BX991" s="1"/>
      <c r="BY991" s="1"/>
      <c r="BZ991" s="1"/>
      <c r="CA991" s="1"/>
      <c r="CB991" s="1"/>
      <c r="CC991" s="1"/>
      <c r="CD991" s="1"/>
    </row>
    <row r="992" spans="1:82">
      <c r="A992" s="1"/>
      <c r="B992" s="1"/>
      <c r="C992" s="1"/>
      <c r="D992" s="1"/>
      <c r="E992" s="123"/>
      <c r="F992" s="123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  <c r="AN992" s="1"/>
      <c r="AO992" s="1"/>
      <c r="AP992" s="1"/>
      <c r="AQ992" s="1"/>
      <c r="AR992" s="1"/>
      <c r="AS992" s="1"/>
      <c r="AT992" s="1"/>
      <c r="AU992" s="1"/>
      <c r="AV992" s="1"/>
      <c r="AW992" s="1"/>
      <c r="AX992" s="1"/>
      <c r="AY992" s="1"/>
      <c r="AZ992" s="1"/>
      <c r="BA992" s="1"/>
      <c r="BB992" s="1"/>
      <c r="BC992" s="1"/>
      <c r="BD992" s="1"/>
      <c r="BE992" s="1"/>
      <c r="BF992" s="1"/>
      <c r="BG992" s="1"/>
      <c r="BH992" s="1"/>
      <c r="BI992" s="1"/>
      <c r="BJ992" s="1"/>
      <c r="BK992" s="1"/>
      <c r="BL992" s="1"/>
      <c r="BM992" s="1"/>
      <c r="BN992" s="1"/>
      <c r="BO992" s="1"/>
      <c r="BP992" s="1"/>
      <c r="BQ992" s="1"/>
      <c r="BR992" s="1"/>
      <c r="BS992" s="1"/>
      <c r="BT992" s="1"/>
      <c r="BU992" s="1"/>
      <c r="BV992" s="1"/>
      <c r="BW992" s="1"/>
      <c r="BX992" s="1"/>
      <c r="BY992" s="1"/>
      <c r="BZ992" s="1"/>
      <c r="CA992" s="1"/>
      <c r="CB992" s="1"/>
      <c r="CC992" s="1"/>
      <c r="CD992" s="1"/>
    </row>
    <row r="993" spans="1:82">
      <c r="A993" s="1"/>
      <c r="B993" s="1"/>
      <c r="C993" s="1"/>
      <c r="D993" s="1"/>
      <c r="E993" s="123"/>
      <c r="F993" s="123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  <c r="AN993" s="1"/>
      <c r="AO993" s="1"/>
      <c r="AP993" s="1"/>
      <c r="AQ993" s="1"/>
      <c r="AR993" s="1"/>
      <c r="AS993" s="1"/>
      <c r="AT993" s="1"/>
      <c r="AU993" s="1"/>
      <c r="AV993" s="1"/>
      <c r="AW993" s="1"/>
      <c r="AX993" s="1"/>
      <c r="AY993" s="1"/>
      <c r="AZ993" s="1"/>
      <c r="BA993" s="1"/>
      <c r="BB993" s="1"/>
      <c r="BC993" s="1"/>
      <c r="BD993" s="1"/>
      <c r="BE993" s="1"/>
      <c r="BF993" s="1"/>
      <c r="BG993" s="1"/>
      <c r="BH993" s="1"/>
      <c r="BI993" s="1"/>
      <c r="BJ993" s="1"/>
      <c r="BK993" s="1"/>
      <c r="BL993" s="1"/>
      <c r="BM993" s="1"/>
      <c r="BN993" s="1"/>
      <c r="BO993" s="1"/>
      <c r="BP993" s="1"/>
      <c r="BQ993" s="1"/>
      <c r="BR993" s="1"/>
      <c r="BS993" s="1"/>
      <c r="BT993" s="1"/>
      <c r="BU993" s="1"/>
      <c r="BV993" s="1"/>
      <c r="BW993" s="1"/>
      <c r="BX993" s="1"/>
      <c r="BY993" s="1"/>
      <c r="BZ993" s="1"/>
      <c r="CA993" s="1"/>
      <c r="CB993" s="1"/>
      <c r="CC993" s="1"/>
      <c r="CD993" s="1"/>
    </row>
    <row r="994" spans="1:82">
      <c r="A994" s="1"/>
      <c r="B994" s="1"/>
      <c r="C994" s="1"/>
      <c r="D994" s="1"/>
      <c r="E994" s="123"/>
      <c r="F994" s="123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  <c r="AN994" s="1"/>
      <c r="AO994" s="1"/>
      <c r="AP994" s="1"/>
      <c r="AQ994" s="1"/>
      <c r="AR994" s="1"/>
      <c r="AS994" s="1"/>
      <c r="AT994" s="1"/>
      <c r="AU994" s="1"/>
      <c r="AV994" s="1"/>
      <c r="AW994" s="1"/>
      <c r="AX994" s="1"/>
      <c r="AY994" s="1"/>
      <c r="AZ994" s="1"/>
      <c r="BA994" s="1"/>
      <c r="BB994" s="1"/>
      <c r="BC994" s="1"/>
      <c r="BD994" s="1"/>
      <c r="BE994" s="1"/>
      <c r="BF994" s="1"/>
      <c r="BG994" s="1"/>
      <c r="BH994" s="1"/>
      <c r="BI994" s="1"/>
      <c r="BJ994" s="1"/>
      <c r="BK994" s="1"/>
      <c r="BL994" s="1"/>
      <c r="BM994" s="1"/>
      <c r="BN994" s="1"/>
      <c r="BO994" s="1"/>
      <c r="BP994" s="1"/>
      <c r="BQ994" s="1"/>
      <c r="BR994" s="1"/>
      <c r="BS994" s="1"/>
      <c r="BT994" s="1"/>
      <c r="BU994" s="1"/>
      <c r="BV994" s="1"/>
      <c r="BW994" s="1"/>
      <c r="BX994" s="1"/>
      <c r="BY994" s="1"/>
      <c r="BZ994" s="1"/>
      <c r="CA994" s="1"/>
      <c r="CB994" s="1"/>
      <c r="CC994" s="1"/>
      <c r="CD994" s="1"/>
    </row>
    <row r="995" spans="1:82">
      <c r="A995" s="1"/>
      <c r="B995" s="1"/>
      <c r="C995" s="1"/>
      <c r="D995" s="1"/>
      <c r="E995" s="123"/>
      <c r="F995" s="123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  <c r="AN995" s="1"/>
      <c r="AO995" s="1"/>
      <c r="AP995" s="1"/>
      <c r="AQ995" s="1"/>
      <c r="AR995" s="1"/>
      <c r="AS995" s="1"/>
      <c r="AT995" s="1"/>
      <c r="AU995" s="1"/>
      <c r="AV995" s="1"/>
      <c r="AW995" s="1"/>
      <c r="AX995" s="1"/>
      <c r="AY995" s="1"/>
      <c r="AZ995" s="1"/>
      <c r="BA995" s="1"/>
      <c r="BB995" s="1"/>
      <c r="BC995" s="1"/>
      <c r="BD995" s="1"/>
      <c r="BE995" s="1"/>
      <c r="BF995" s="1"/>
      <c r="BG995" s="1"/>
      <c r="BH995" s="1"/>
      <c r="BI995" s="1"/>
      <c r="BJ995" s="1"/>
      <c r="BK995" s="1"/>
      <c r="BL995" s="1"/>
      <c r="BM995" s="1"/>
      <c r="BN995" s="1"/>
      <c r="BO995" s="1"/>
      <c r="BP995" s="1"/>
      <c r="BQ995" s="1"/>
      <c r="BR995" s="1"/>
      <c r="BS995" s="1"/>
      <c r="BT995" s="1"/>
      <c r="BU995" s="1"/>
      <c r="BV995" s="1"/>
      <c r="BW995" s="1"/>
      <c r="BX995" s="1"/>
      <c r="BY995" s="1"/>
      <c r="BZ995" s="1"/>
      <c r="CA995" s="1"/>
      <c r="CB995" s="1"/>
      <c r="CC995" s="1"/>
      <c r="CD995" s="1"/>
    </row>
    <row r="996" spans="1:82">
      <c r="A996" s="1"/>
      <c r="B996" s="1"/>
      <c r="C996" s="1"/>
      <c r="D996" s="1"/>
      <c r="E996" s="123"/>
      <c r="F996" s="123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  <c r="AN996" s="1"/>
      <c r="AO996" s="1"/>
      <c r="AP996" s="1"/>
      <c r="AQ996" s="1"/>
      <c r="AR996" s="1"/>
      <c r="AS996" s="1"/>
      <c r="AT996" s="1"/>
      <c r="AU996" s="1"/>
      <c r="AV996" s="1"/>
      <c r="AW996" s="1"/>
      <c r="AX996" s="1"/>
      <c r="AY996" s="1"/>
      <c r="AZ996" s="1"/>
      <c r="BA996" s="1"/>
      <c r="BB996" s="1"/>
      <c r="BC996" s="1"/>
      <c r="BD996" s="1"/>
      <c r="BE996" s="1"/>
      <c r="BF996" s="1"/>
      <c r="BG996" s="1"/>
      <c r="BH996" s="1"/>
      <c r="BI996" s="1"/>
      <c r="BJ996" s="1"/>
      <c r="BK996" s="1"/>
      <c r="BL996" s="1"/>
      <c r="BM996" s="1"/>
      <c r="BN996" s="1"/>
      <c r="BO996" s="1"/>
      <c r="BP996" s="1"/>
      <c r="BQ996" s="1"/>
      <c r="BR996" s="1"/>
      <c r="BS996" s="1"/>
      <c r="BT996" s="1"/>
      <c r="BU996" s="1"/>
      <c r="BV996" s="1"/>
      <c r="BW996" s="1"/>
      <c r="BX996" s="1"/>
      <c r="BY996" s="1"/>
      <c r="BZ996" s="1"/>
      <c r="CA996" s="1"/>
      <c r="CB996" s="1"/>
      <c r="CC996" s="1"/>
      <c r="CD996" s="1"/>
    </row>
    <row r="997" spans="1:82">
      <c r="A997" s="1"/>
      <c r="B997" s="1"/>
      <c r="C997" s="1"/>
      <c r="D997" s="1"/>
      <c r="E997" s="123"/>
      <c r="F997" s="123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  <c r="AN997" s="1"/>
      <c r="AO997" s="1"/>
      <c r="AP997" s="1"/>
      <c r="AQ997" s="1"/>
      <c r="AR997" s="1"/>
      <c r="AS997" s="1"/>
      <c r="AT997" s="1"/>
      <c r="AU997" s="1"/>
      <c r="AV997" s="1"/>
      <c r="AW997" s="1"/>
      <c r="AX997" s="1"/>
      <c r="AY997" s="1"/>
      <c r="AZ997" s="1"/>
      <c r="BA997" s="1"/>
      <c r="BB997" s="1"/>
      <c r="BC997" s="1"/>
      <c r="BD997" s="1"/>
      <c r="BE997" s="1"/>
      <c r="BF997" s="1"/>
      <c r="BG997" s="1"/>
      <c r="BH997" s="1"/>
      <c r="BI997" s="1"/>
      <c r="BJ997" s="1"/>
      <c r="BK997" s="1"/>
      <c r="BL997" s="1"/>
      <c r="BM997" s="1"/>
      <c r="BN997" s="1"/>
      <c r="BO997" s="1"/>
      <c r="BP997" s="1"/>
      <c r="BQ997" s="1"/>
      <c r="BR997" s="1"/>
      <c r="BS997" s="1"/>
      <c r="BT997" s="1"/>
      <c r="BU997" s="1"/>
      <c r="BV997" s="1"/>
      <c r="BW997" s="1"/>
      <c r="BX997" s="1"/>
      <c r="BY997" s="1"/>
      <c r="BZ997" s="1"/>
      <c r="CA997" s="1"/>
      <c r="CB997" s="1"/>
      <c r="CC997" s="1"/>
      <c r="CD997" s="1"/>
    </row>
    <row r="998" spans="1:82">
      <c r="A998" s="1"/>
      <c r="B998" s="1"/>
      <c r="C998" s="1"/>
      <c r="D998" s="1"/>
      <c r="E998" s="123"/>
      <c r="F998" s="123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  <c r="AN998" s="1"/>
      <c r="AO998" s="1"/>
      <c r="AP998" s="1"/>
      <c r="AQ998" s="1"/>
      <c r="AR998" s="1"/>
      <c r="AS998" s="1"/>
      <c r="AT998" s="1"/>
      <c r="AU998" s="1"/>
      <c r="AV998" s="1"/>
      <c r="AW998" s="1"/>
      <c r="AX998" s="1"/>
      <c r="AY998" s="1"/>
      <c r="AZ998" s="1"/>
      <c r="BA998" s="1"/>
      <c r="BB998" s="1"/>
      <c r="BC998" s="1"/>
      <c r="BD998" s="1"/>
      <c r="BE998" s="1"/>
      <c r="BF998" s="1"/>
      <c r="BG998" s="1"/>
      <c r="BH998" s="1"/>
      <c r="BI998" s="1"/>
      <c r="BJ998" s="1"/>
      <c r="BK998" s="1"/>
      <c r="BL998" s="1"/>
      <c r="BM998" s="1"/>
      <c r="BN998" s="1"/>
      <c r="BO998" s="1"/>
      <c r="BP998" s="1"/>
      <c r="BQ998" s="1"/>
      <c r="BR998" s="1"/>
      <c r="BS998" s="1"/>
      <c r="BT998" s="1"/>
      <c r="BU998" s="1"/>
      <c r="BV998" s="1"/>
      <c r="BW998" s="1"/>
      <c r="BX998" s="1"/>
      <c r="BY998" s="1"/>
      <c r="BZ998" s="1"/>
      <c r="CA998" s="1"/>
      <c r="CB998" s="1"/>
      <c r="CC998" s="1"/>
      <c r="CD998" s="1"/>
    </row>
    <row r="999" spans="1:82">
      <c r="A999" s="1"/>
      <c r="B999" s="1"/>
      <c r="C999" s="1"/>
      <c r="D999" s="1"/>
      <c r="E999" s="123"/>
      <c r="F999" s="123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  <c r="AN999" s="1"/>
      <c r="AO999" s="1"/>
      <c r="AP999" s="1"/>
      <c r="AQ999" s="1"/>
      <c r="AR999" s="1"/>
      <c r="AS999" s="1"/>
      <c r="AT999" s="1"/>
      <c r="AU999" s="1"/>
      <c r="AV999" s="1"/>
      <c r="AW999" s="1"/>
      <c r="AX999" s="1"/>
      <c r="AY999" s="1"/>
      <c r="AZ999" s="1"/>
      <c r="BA999" s="1"/>
      <c r="BB999" s="1"/>
      <c r="BC999" s="1"/>
      <c r="BD999" s="1"/>
      <c r="BE999" s="1"/>
      <c r="BF999" s="1"/>
      <c r="BG999" s="1"/>
      <c r="BH999" s="1"/>
      <c r="BI999" s="1"/>
      <c r="BJ999" s="1"/>
      <c r="BK999" s="1"/>
      <c r="BL999" s="1"/>
      <c r="BM999" s="1"/>
      <c r="BN999" s="1"/>
      <c r="BO999" s="1"/>
      <c r="BP999" s="1"/>
      <c r="BQ999" s="1"/>
      <c r="BR999" s="1"/>
      <c r="BS999" s="1"/>
      <c r="BT999" s="1"/>
      <c r="BU999" s="1"/>
      <c r="BV999" s="1"/>
      <c r="BW999" s="1"/>
      <c r="BX999" s="1"/>
      <c r="BY999" s="1"/>
      <c r="BZ999" s="1"/>
      <c r="CA999" s="1"/>
      <c r="CB999" s="1"/>
      <c r="CC999" s="1"/>
      <c r="CD999" s="1"/>
    </row>
    <row r="1000" spans="1:82">
      <c r="A1000" s="1"/>
      <c r="B1000" s="1"/>
      <c r="C1000" s="1"/>
      <c r="D1000" s="1"/>
      <c r="E1000" s="123"/>
      <c r="F1000" s="123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  <c r="AN1000" s="1"/>
      <c r="AO1000" s="1"/>
      <c r="AP1000" s="1"/>
      <c r="AQ1000" s="1"/>
      <c r="AR1000" s="1"/>
      <c r="AS1000" s="1"/>
      <c r="AT1000" s="1"/>
      <c r="AU1000" s="1"/>
      <c r="AV1000" s="1"/>
      <c r="AW1000" s="1"/>
      <c r="AX1000" s="1"/>
      <c r="AY1000" s="1"/>
      <c r="AZ1000" s="1"/>
      <c r="BA1000" s="1"/>
      <c r="BB1000" s="1"/>
      <c r="BC1000" s="1"/>
      <c r="BD1000" s="1"/>
      <c r="BE1000" s="1"/>
      <c r="BF1000" s="1"/>
      <c r="BG1000" s="1"/>
      <c r="BH1000" s="1"/>
      <c r="BI1000" s="1"/>
      <c r="BJ1000" s="1"/>
      <c r="BK1000" s="1"/>
      <c r="BL1000" s="1"/>
      <c r="BM1000" s="1"/>
      <c r="BN1000" s="1"/>
      <c r="BO1000" s="1"/>
      <c r="BP1000" s="1"/>
      <c r="BQ1000" s="1"/>
      <c r="BR1000" s="1"/>
      <c r="BS1000" s="1"/>
      <c r="BT1000" s="1"/>
      <c r="BU1000" s="1"/>
      <c r="BV1000" s="1"/>
      <c r="BW1000" s="1"/>
      <c r="BX1000" s="1"/>
      <c r="BY1000" s="1"/>
      <c r="BZ1000" s="1"/>
      <c r="CA1000" s="1"/>
      <c r="CB1000" s="1"/>
      <c r="CC1000" s="1"/>
      <c r="CD1000" s="1"/>
    </row>
  </sheetData>
  <mergeCells count="3">
    <mergeCell ref="S44:X44"/>
    <mergeCell ref="S45:X45"/>
    <mergeCell ref="Y51:AC52"/>
  </mergeCells>
  <conditionalFormatting sqref="P4">
    <cfRule type="colorScale" priority="1">
      <colorScale>
        <cfvo type="min"/>
        <cfvo type="max"/>
        <color rgb="FF57BB8A"/>
        <color rgb="FFFFFFFF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2016-09-13T13:33:10Z</dcterms:created>
  <dcterms:modified xsi:type="dcterms:W3CDTF">2016-09-13T13:33:48Z</dcterms:modified>
</cp:coreProperties>
</file>