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ohan\Desktop\"/>
    </mc:Choice>
  </mc:AlternateContent>
  <bookViews>
    <workbookView xWindow="0" yWindow="0" windowWidth="28800" windowHeight="12300" tabRatio="500" activeTab="1"/>
  </bookViews>
  <sheets>
    <sheet name="Commande B7 et IDI" sheetId="1" r:id="rId1"/>
    <sheet name="Commande_tredi" sheetId="2" r:id="rId2"/>
    <sheet name="Agent" sheetId="3" r:id="rId3"/>
    <sheet name="Client TREDI" sheetId="4" r:id="rId4"/>
  </sheets>
  <definedNames>
    <definedName name="Agent">Agent!$A:$A</definedName>
    <definedName name="_xlnm.Print_Area" localSheetId="0">'Commande B7 et IDI'!$B$3:$N$144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6" i="2" l="1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5" i="2"/>
  <c r="L6" i="2"/>
  <c r="L7" i="2"/>
  <c r="N10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6" i="2"/>
  <c r="N7" i="2"/>
  <c r="N8" i="2"/>
  <c r="N9" i="2"/>
  <c r="N11" i="2"/>
  <c r="N12" i="2"/>
  <c r="N13" i="2"/>
  <c r="N14" i="2"/>
  <c r="N15" i="2"/>
  <c r="N5" i="2"/>
  <c r="C4" i="3"/>
  <c r="C5" i="3"/>
  <c r="C6" i="3"/>
  <c r="C7" i="3"/>
  <c r="C8" i="3"/>
  <c r="C9" i="3"/>
  <c r="C10" i="3"/>
  <c r="C11" i="3"/>
  <c r="L124" i="2"/>
  <c r="I125" i="2"/>
  <c r="J125" i="2"/>
  <c r="H125" i="2"/>
  <c r="L140" i="1"/>
  <c r="C3" i="3"/>
  <c r="O5" i="2"/>
</calcChain>
</file>

<file path=xl/sharedStrings.xml><?xml version="1.0" encoding="utf-8"?>
<sst xmlns="http://schemas.openxmlformats.org/spreadsheetml/2006/main" count="642" uniqueCount="461">
  <si>
    <t>HELLE</t>
  </si>
  <si>
    <t>Saint ELOI</t>
  </si>
  <si>
    <t>DINGY</t>
  </si>
  <si>
    <t>CORELLI APP 302</t>
  </si>
  <si>
    <t>SARTORI</t>
  </si>
  <si>
    <t>MICHEL</t>
  </si>
  <si>
    <t>ARTALYS</t>
  </si>
  <si>
    <t xml:space="preserve">15/01891 </t>
  </si>
  <si>
    <t xml:space="preserve">COBATEX </t>
  </si>
  <si>
    <t xml:space="preserve">15/01886 </t>
  </si>
  <si>
    <t xml:space="preserve">15/01860 </t>
  </si>
  <si>
    <t xml:space="preserve">15/01869 </t>
  </si>
  <si>
    <t xml:space="preserve">15/01839 </t>
  </si>
  <si>
    <t>B7</t>
  </si>
  <si>
    <t>ALMEIDA</t>
  </si>
  <si>
    <t xml:space="preserve">15/01842 </t>
  </si>
  <si>
    <t xml:space="preserve">15/01750 </t>
  </si>
  <si>
    <t>LEROY MERLIN</t>
  </si>
  <si>
    <t xml:space="preserve">15/01908 </t>
  </si>
  <si>
    <t>SUSCILLON</t>
  </si>
  <si>
    <t>N° de commande IDI</t>
  </si>
  <si>
    <t>N° de confirmation SAPSAL</t>
  </si>
  <si>
    <t>AMEF</t>
  </si>
  <si>
    <t>L'ACTUEL R+4 à R+6 et B02</t>
  </si>
  <si>
    <t>HODELIA</t>
  </si>
  <si>
    <t>PASQUIER</t>
  </si>
  <si>
    <t>ROUX</t>
  </si>
  <si>
    <t>SOLARETS</t>
  </si>
  <si>
    <t>2016-03</t>
  </si>
  <si>
    <t>2016-02</t>
  </si>
  <si>
    <t>2016-01</t>
  </si>
  <si>
    <t>SLMEF</t>
  </si>
  <si>
    <t>COULOTTE</t>
  </si>
  <si>
    <t>2016-04</t>
  </si>
  <si>
    <t>Nb de porte</t>
  </si>
  <si>
    <t>Lieu de livraison</t>
  </si>
  <si>
    <t xml:space="preserve"> La Tour du pin 38 (Isere)</t>
  </si>
  <si>
    <t>Talloires 74 (vers Annecy)</t>
  </si>
  <si>
    <t>Aoste 38 (Isere vers Suscillon)</t>
  </si>
  <si>
    <t>Bellegarde 01 (45 kms d'Annecy)</t>
  </si>
  <si>
    <t>Albertville 73</t>
  </si>
  <si>
    <t>Seynod 74 (Annecy)</t>
  </si>
  <si>
    <t>Aix les Bains 73</t>
  </si>
  <si>
    <t>Annecy</t>
  </si>
  <si>
    <t>Contamines Monjoie</t>
  </si>
  <si>
    <t>Livraison sur chantier</t>
  </si>
  <si>
    <t>Thoiry 01 (50kms d'Annecy)</t>
  </si>
  <si>
    <t>AMS TRYBA</t>
  </si>
  <si>
    <t>O'BYRNE</t>
  </si>
  <si>
    <t>2016-05</t>
  </si>
  <si>
    <t>Très urgent commande du 7décembre</t>
  </si>
  <si>
    <t>Très urgent appartement habité</t>
  </si>
  <si>
    <t>Villa EMERAUDE SAV</t>
  </si>
  <si>
    <t>2016-07</t>
  </si>
  <si>
    <t>Urgent</t>
  </si>
  <si>
    <t>CASTEL PARC VINCY</t>
  </si>
  <si>
    <t>2016-08</t>
  </si>
  <si>
    <t>Camion à haillon livraison sur chantier</t>
  </si>
  <si>
    <t>Urgence et commentaires</t>
  </si>
  <si>
    <t>Pays de Gex 01(50 kms d'Annecy)</t>
  </si>
  <si>
    <t>SAV</t>
  </si>
  <si>
    <t>LE CORELLI deux placards vitrés qui se déforment refaire les deux vantaux avec le nouvel adhésif</t>
  </si>
  <si>
    <t>CLIENT</t>
  </si>
  <si>
    <t>IDI</t>
  </si>
  <si>
    <t>BAISSAC</t>
  </si>
  <si>
    <t>2016-09</t>
  </si>
  <si>
    <t>FORTIN</t>
  </si>
  <si>
    <t>2016-10</t>
  </si>
  <si>
    <t>Pouilly sur Saone 71</t>
  </si>
  <si>
    <t>Courlans 39</t>
  </si>
  <si>
    <t>2016-11</t>
  </si>
  <si>
    <t>NEXITY</t>
  </si>
  <si>
    <t>TEMOIN NEXITY</t>
  </si>
  <si>
    <t>Nantes</t>
  </si>
  <si>
    <t>DE PEDRETTI</t>
  </si>
  <si>
    <t>2016-12</t>
  </si>
  <si>
    <t>CŒUR VILLAGE</t>
  </si>
  <si>
    <t>2016-13</t>
  </si>
  <si>
    <t>2016-14</t>
  </si>
  <si>
    <t>RENOVATION</t>
  </si>
  <si>
    <t>Tour en Savoie(73 Albaertville)</t>
  </si>
  <si>
    <t>2016-15</t>
  </si>
  <si>
    <t>2016-16</t>
  </si>
  <si>
    <t>2016-17</t>
  </si>
  <si>
    <t>2016-18</t>
  </si>
  <si>
    <t>2016-19</t>
  </si>
  <si>
    <t>2016-20</t>
  </si>
  <si>
    <t>2016-21</t>
  </si>
  <si>
    <t>2016-22</t>
  </si>
  <si>
    <t>FAYLIN</t>
  </si>
  <si>
    <t>Magland (74)</t>
  </si>
  <si>
    <t>COBATEX</t>
  </si>
  <si>
    <t>SARENA</t>
  </si>
  <si>
    <t>HORIZON</t>
  </si>
  <si>
    <t>ANTONUCCI</t>
  </si>
  <si>
    <t>Epagny</t>
  </si>
  <si>
    <t>JOUFFROY</t>
  </si>
  <si>
    <t>AGOSTINO</t>
  </si>
  <si>
    <t>DONY</t>
  </si>
  <si>
    <t>LANDRAUD</t>
  </si>
  <si>
    <t>Bard (25)</t>
  </si>
  <si>
    <t>ACTUEL Placards</t>
  </si>
  <si>
    <t>Délais</t>
  </si>
  <si>
    <t>Référence chantier</t>
  </si>
  <si>
    <t>Nouveau délai de livraison départ usine</t>
  </si>
  <si>
    <t>ISO 19 MAYTOP</t>
  </si>
  <si>
    <t>RUIZ</t>
  </si>
  <si>
    <t>SUPERPARC</t>
  </si>
  <si>
    <t>2016-23</t>
  </si>
  <si>
    <t>Paris</t>
  </si>
  <si>
    <t>S 6</t>
  </si>
  <si>
    <t>S 5</t>
  </si>
  <si>
    <t>Livré S 5</t>
  </si>
  <si>
    <t>S 8</t>
  </si>
  <si>
    <t>LEROY MERLIN StCHAMOND</t>
  </si>
  <si>
    <t>2016-24</t>
  </si>
  <si>
    <t>S 11</t>
  </si>
  <si>
    <t>S 9</t>
  </si>
  <si>
    <t>ACAR</t>
  </si>
  <si>
    <t>2015-110</t>
  </si>
  <si>
    <t>?</t>
  </si>
  <si>
    <t>2015-116</t>
  </si>
  <si>
    <t>2015-117</t>
  </si>
  <si>
    <t>2015-114</t>
  </si>
  <si>
    <t>2015-115</t>
  </si>
  <si>
    <t>Livré S 9</t>
  </si>
  <si>
    <t>Livré S 7</t>
  </si>
  <si>
    <t>S 10</t>
  </si>
  <si>
    <t>S 12</t>
  </si>
  <si>
    <t>N° TREDI</t>
  </si>
  <si>
    <t>115-2016</t>
  </si>
  <si>
    <t>16-2016</t>
  </si>
  <si>
    <t>S10</t>
  </si>
  <si>
    <t>9_2016</t>
  </si>
  <si>
    <t>43_2016</t>
  </si>
  <si>
    <t>41_2016</t>
  </si>
  <si>
    <t>90_2016</t>
  </si>
  <si>
    <t>11_2016</t>
  </si>
  <si>
    <t>Livré S 2</t>
  </si>
  <si>
    <t>79_2016</t>
  </si>
  <si>
    <t>17_2016</t>
  </si>
  <si>
    <t>89_2016</t>
  </si>
  <si>
    <t>20_2016</t>
  </si>
  <si>
    <t>19_2016</t>
  </si>
  <si>
    <t>18_2016</t>
  </si>
  <si>
    <t>15_2010</t>
  </si>
  <si>
    <t>SARENA Témoin 2</t>
  </si>
  <si>
    <t>VENDOME</t>
  </si>
  <si>
    <t>2016-29</t>
  </si>
  <si>
    <t>2016-30</t>
  </si>
  <si>
    <t>SALHA</t>
  </si>
  <si>
    <t>2016-31</t>
  </si>
  <si>
    <t>131-2016</t>
  </si>
  <si>
    <t>ACTUEL SAV</t>
  </si>
  <si>
    <t>2016-32</t>
  </si>
  <si>
    <t>2016-33</t>
  </si>
  <si>
    <t>CASTEL PARK</t>
  </si>
  <si>
    <t>Livré S 10</t>
  </si>
  <si>
    <t>134-2016</t>
  </si>
  <si>
    <t>130-2016</t>
  </si>
  <si>
    <t>Livré S 11</t>
  </si>
  <si>
    <t>Livré</t>
  </si>
  <si>
    <t>S 13</t>
  </si>
  <si>
    <t>168-2016</t>
  </si>
  <si>
    <t xml:space="preserve">HODELIA </t>
  </si>
  <si>
    <t xml:space="preserve">SAV </t>
  </si>
  <si>
    <t>165-2016</t>
  </si>
  <si>
    <t>SAV RENOVATION</t>
  </si>
  <si>
    <t>160-2016</t>
  </si>
  <si>
    <t>SAV ACTUEL</t>
  </si>
  <si>
    <t>151-2016</t>
  </si>
  <si>
    <t>164-2016</t>
  </si>
  <si>
    <t xml:space="preserve">DINGY </t>
  </si>
  <si>
    <t>118-2016</t>
  </si>
  <si>
    <t>S12</t>
  </si>
  <si>
    <t>157-2016</t>
  </si>
  <si>
    <t>SAV Panneau</t>
  </si>
  <si>
    <t>159-2016</t>
  </si>
  <si>
    <t>S11</t>
  </si>
  <si>
    <t>126/126.1-2016</t>
  </si>
  <si>
    <t>124/125-2016</t>
  </si>
  <si>
    <t>2016-34</t>
  </si>
  <si>
    <t>2016-35</t>
  </si>
  <si>
    <t>2016-36</t>
  </si>
  <si>
    <t>2016-38</t>
  </si>
  <si>
    <t>2016-39</t>
  </si>
  <si>
    <t>2016-40</t>
  </si>
  <si>
    <t>2016-41</t>
  </si>
  <si>
    <t>2016-42</t>
  </si>
  <si>
    <t>2016-43</t>
  </si>
  <si>
    <t>2016-44</t>
  </si>
  <si>
    <t>2016-45</t>
  </si>
  <si>
    <t>2016-46</t>
  </si>
  <si>
    <t>2016-47</t>
  </si>
  <si>
    <t>2016-48</t>
  </si>
  <si>
    <t>TOTARO</t>
  </si>
  <si>
    <t>CASTLE PARK</t>
  </si>
  <si>
    <t>LES JARDINS DE VEIGY</t>
  </si>
  <si>
    <t>VENDOME PLACARD</t>
  </si>
  <si>
    <t>DUMONT ET BERT</t>
  </si>
  <si>
    <t>LAPIERRE</t>
  </si>
  <si>
    <t>SAV ELECTRICIEN</t>
  </si>
  <si>
    <t>ARTHALYS</t>
  </si>
  <si>
    <t>AMS</t>
  </si>
  <si>
    <t>BELLA VISTA</t>
  </si>
  <si>
    <t>MARROCCO</t>
  </si>
  <si>
    <t>CUILLERIEZ 80043087</t>
  </si>
  <si>
    <t>S 15</t>
  </si>
  <si>
    <t>85-2016</t>
  </si>
  <si>
    <t>86-2016</t>
  </si>
  <si>
    <t>93-2016</t>
  </si>
  <si>
    <t>75-2016</t>
  </si>
  <si>
    <t>87-2016</t>
  </si>
  <si>
    <t>113-2016</t>
  </si>
  <si>
    <t>83-2016</t>
  </si>
  <si>
    <t>84-2016</t>
  </si>
  <si>
    <t>76-2016</t>
  </si>
  <si>
    <t>82-2016</t>
  </si>
  <si>
    <t>80-81-2016</t>
  </si>
  <si>
    <t>S 14</t>
  </si>
  <si>
    <t>SCALABRINI CLAVEL</t>
  </si>
  <si>
    <t>211-2016</t>
  </si>
  <si>
    <t>S17</t>
  </si>
  <si>
    <t>200-2016</t>
  </si>
  <si>
    <t>192-2016</t>
  </si>
  <si>
    <t>202-2016</t>
  </si>
  <si>
    <t xml:space="preserve">LEROY MERLIN </t>
  </si>
  <si>
    <t>SAV BRET</t>
  </si>
  <si>
    <t>193-2016</t>
  </si>
  <si>
    <t>188-2016</t>
  </si>
  <si>
    <t>189-2016</t>
  </si>
  <si>
    <t>144-2016</t>
  </si>
  <si>
    <t>194-2016</t>
  </si>
  <si>
    <t>217-2016</t>
  </si>
  <si>
    <t>SAV Villa 1&amp;6</t>
  </si>
  <si>
    <t>171-2016</t>
  </si>
  <si>
    <t>184-2016</t>
  </si>
  <si>
    <t>214-2016</t>
  </si>
  <si>
    <t>221-2016</t>
  </si>
  <si>
    <t>SAV ANTONUCCI</t>
  </si>
  <si>
    <t>220-2016</t>
  </si>
  <si>
    <t>S18</t>
  </si>
  <si>
    <t>230-2016</t>
  </si>
  <si>
    <t>HUMBERT</t>
  </si>
  <si>
    <t>Serrure coulissant</t>
  </si>
  <si>
    <t>GAUDILLER</t>
  </si>
  <si>
    <t>246-2016</t>
  </si>
  <si>
    <t>2016-49</t>
  </si>
  <si>
    <t>2016-51</t>
  </si>
  <si>
    <t>2016-52</t>
  </si>
  <si>
    <t>JULITA</t>
  </si>
  <si>
    <t>ROBERT</t>
  </si>
  <si>
    <t>AC CONSULTING</t>
  </si>
  <si>
    <t>247-2016</t>
  </si>
  <si>
    <t>Date de Commande</t>
  </si>
  <si>
    <t>S 18</t>
  </si>
  <si>
    <t>234-2016</t>
  </si>
  <si>
    <t>CŒUR VILLAGE H</t>
  </si>
  <si>
    <t>2016-53</t>
  </si>
  <si>
    <t>S20</t>
  </si>
  <si>
    <t>186-2016</t>
  </si>
  <si>
    <t>172-2016</t>
  </si>
  <si>
    <t>225-2016</t>
  </si>
  <si>
    <t>SAV DE PEDRETTI</t>
  </si>
  <si>
    <t>226-2016</t>
  </si>
  <si>
    <t>ST ELOI BAIE LIBRE</t>
  </si>
  <si>
    <t>S 20</t>
  </si>
  <si>
    <t>S 17</t>
  </si>
  <si>
    <t>S 16</t>
  </si>
  <si>
    <t>S 19</t>
  </si>
  <si>
    <t>S 21</t>
  </si>
  <si>
    <t>S 22</t>
  </si>
  <si>
    <t>Samedi 6 mai</t>
  </si>
  <si>
    <t>256-2016</t>
  </si>
  <si>
    <t>2016-54</t>
  </si>
  <si>
    <t>SOCCOL</t>
  </si>
  <si>
    <t>MGAI</t>
  </si>
  <si>
    <t>2016-55</t>
  </si>
  <si>
    <t>ARCOUTIER</t>
  </si>
  <si>
    <t>CESAME</t>
  </si>
  <si>
    <t>PETETIN</t>
  </si>
  <si>
    <t>LALARME</t>
  </si>
  <si>
    <t>2016-56</t>
  </si>
  <si>
    <t>2016-57</t>
  </si>
  <si>
    <t>MDS</t>
  </si>
  <si>
    <t>VIGNON</t>
  </si>
  <si>
    <t>LOCHARD</t>
  </si>
  <si>
    <t>2016-58</t>
  </si>
  <si>
    <t>262-2016</t>
  </si>
  <si>
    <t>268-2016</t>
  </si>
  <si>
    <t>DONY SAV</t>
  </si>
  <si>
    <t>269-2016</t>
  </si>
  <si>
    <t>2016-59</t>
  </si>
  <si>
    <t>279-2016</t>
  </si>
  <si>
    <t>277-2016</t>
  </si>
  <si>
    <t>259-2016</t>
  </si>
  <si>
    <t>300-2016</t>
  </si>
  <si>
    <t>2016-61</t>
  </si>
  <si>
    <t>MENUISERIE DE L'AUXOIS</t>
  </si>
  <si>
    <t>2016-60</t>
  </si>
  <si>
    <t>2016-62</t>
  </si>
  <si>
    <t>2016-63</t>
  </si>
  <si>
    <t>2016-65</t>
  </si>
  <si>
    <t>2016-66</t>
  </si>
  <si>
    <t>2016-67</t>
  </si>
  <si>
    <t>2016-68.2</t>
  </si>
  <si>
    <t>2016-68</t>
  </si>
  <si>
    <t>Villa LISA MGM</t>
  </si>
  <si>
    <t>LE PEUPLIER</t>
  </si>
  <si>
    <t>PERRIER</t>
  </si>
  <si>
    <t>LEROY MERLIN VOURLES</t>
  </si>
  <si>
    <t>BASSET</t>
  </si>
  <si>
    <t>MATELON</t>
  </si>
  <si>
    <t>LEROY MERLIN EPAGNY</t>
  </si>
  <si>
    <t>265-2016</t>
  </si>
  <si>
    <t>305-2016</t>
  </si>
  <si>
    <t>2016-69</t>
  </si>
  <si>
    <t>Départ S 23</t>
  </si>
  <si>
    <t>315-2016</t>
  </si>
  <si>
    <t>2016-70</t>
  </si>
  <si>
    <t>BUREAU CEVIN</t>
  </si>
  <si>
    <t>2016-72</t>
  </si>
  <si>
    <t>DELEMONTEZ</t>
  </si>
  <si>
    <t>2016-71.2.3.4</t>
  </si>
  <si>
    <t>328-2016</t>
  </si>
  <si>
    <t>354-2016</t>
  </si>
  <si>
    <t>353-2016</t>
  </si>
  <si>
    <t>2016-73</t>
  </si>
  <si>
    <t>QUINTESSENCE VILLA 2</t>
  </si>
  <si>
    <t>LANCON</t>
  </si>
  <si>
    <t>2016-74</t>
  </si>
  <si>
    <t>374-2016</t>
  </si>
  <si>
    <t>S 27</t>
  </si>
  <si>
    <t>S 26</t>
  </si>
  <si>
    <t>361-2016</t>
  </si>
  <si>
    <t>367-2016</t>
  </si>
  <si>
    <t>357-2016</t>
  </si>
  <si>
    <t>KONIG</t>
  </si>
  <si>
    <t>S 28</t>
  </si>
  <si>
    <t>2016- 75</t>
  </si>
  <si>
    <t>398-2016</t>
  </si>
  <si>
    <t>ATELIER MALPACIEN</t>
  </si>
  <si>
    <t>BILLET</t>
  </si>
  <si>
    <t>2016-76</t>
  </si>
  <si>
    <t>COULOUTTE</t>
  </si>
  <si>
    <t>2016-77</t>
  </si>
  <si>
    <t>EMA</t>
  </si>
  <si>
    <t>2016-78-1</t>
  </si>
  <si>
    <t>2016-78-2</t>
  </si>
  <si>
    <t>JULIANA</t>
  </si>
  <si>
    <t>TEISSIER</t>
  </si>
  <si>
    <t>2016-79</t>
  </si>
  <si>
    <t>2016-80</t>
  </si>
  <si>
    <t>LE SARENA PLACARD</t>
  </si>
  <si>
    <t>2016-81</t>
  </si>
  <si>
    <t>LE CLOS DES ARTS</t>
  </si>
  <si>
    <t>2016-82</t>
  </si>
  <si>
    <t>2016-83</t>
  </si>
  <si>
    <t>423-2016</t>
  </si>
  <si>
    <t>2016-84</t>
  </si>
  <si>
    <t>440-2016</t>
  </si>
  <si>
    <t>POINTIS</t>
  </si>
  <si>
    <t>436-2016</t>
  </si>
  <si>
    <t>ROBERT SAV ACTWINN220</t>
  </si>
  <si>
    <t>435-2016</t>
  </si>
  <si>
    <t>469-2016</t>
  </si>
  <si>
    <t>SOLARET SAV</t>
  </si>
  <si>
    <t>QUINTESSENCE SAV2</t>
  </si>
  <si>
    <t>468-2016</t>
  </si>
  <si>
    <t>VILLA LISA SAV</t>
  </si>
  <si>
    <t>456-2016</t>
  </si>
  <si>
    <t>455-2016</t>
  </si>
  <si>
    <t>S 38</t>
  </si>
  <si>
    <t>464-2016</t>
  </si>
  <si>
    <t>S 39 S 40</t>
  </si>
  <si>
    <t>470-2016</t>
  </si>
  <si>
    <t>SAV QUINTESSENCE</t>
  </si>
  <si>
    <t>S 42</t>
  </si>
  <si>
    <t>471-2016</t>
  </si>
  <si>
    <t>N° de commande</t>
  </si>
  <si>
    <t>délai de livraison départ usine</t>
  </si>
  <si>
    <t>Montant de la commande</t>
  </si>
  <si>
    <t>Commission</t>
  </si>
  <si>
    <t>SARENA PLACARD</t>
  </si>
  <si>
    <t>2016-88</t>
  </si>
  <si>
    <t>CARRE DES SENS BAT B</t>
  </si>
  <si>
    <t>2016-89</t>
  </si>
  <si>
    <t>ISO MENUISERIE</t>
  </si>
  <si>
    <t>2016-91</t>
  </si>
  <si>
    <t>521-2016</t>
  </si>
  <si>
    <t>473-2016</t>
  </si>
  <si>
    <t>CARRE DES SENS BAT A</t>
  </si>
  <si>
    <t>472-2016</t>
  </si>
  <si>
    <t>2016-90</t>
  </si>
  <si>
    <t>Mars</t>
  </si>
  <si>
    <t>Avril</t>
  </si>
  <si>
    <t>Mai</t>
  </si>
  <si>
    <t>Juin</t>
  </si>
  <si>
    <t>2016-93</t>
  </si>
  <si>
    <t>2016-99</t>
  </si>
  <si>
    <t>DEPASSIO</t>
  </si>
  <si>
    <t>ACCAREL</t>
  </si>
  <si>
    <t>2016-100</t>
  </si>
  <si>
    <t>Agent</t>
  </si>
  <si>
    <t>Romain</t>
  </si>
  <si>
    <t>2016-92</t>
  </si>
  <si>
    <t>528-2016</t>
  </si>
  <si>
    <t>2016-94</t>
  </si>
  <si>
    <t>531-2016</t>
  </si>
  <si>
    <t>LE SARENA</t>
  </si>
  <si>
    <t>532-2016</t>
  </si>
  <si>
    <t>530-2016</t>
  </si>
  <si>
    <t>SAV SOLARET</t>
  </si>
  <si>
    <t>CARRE DES SENS BAT C BIS</t>
  </si>
  <si>
    <t>539-2016</t>
  </si>
  <si>
    <t>S 48</t>
  </si>
  <si>
    <t>2016-95</t>
  </si>
  <si>
    <t>542-2016</t>
  </si>
  <si>
    <t>CARRE DES SENS BAT C TER</t>
  </si>
  <si>
    <t>CARRE DES SENS BAT C</t>
  </si>
  <si>
    <t>2016-97</t>
  </si>
  <si>
    <t>541-2016</t>
  </si>
  <si>
    <t>2016-96</t>
  </si>
  <si>
    <t>540-2016</t>
  </si>
  <si>
    <t>549-2016</t>
  </si>
  <si>
    <t>S 49</t>
  </si>
  <si>
    <t>2016-104</t>
  </si>
  <si>
    <t>CARRE DES SENS B102</t>
  </si>
  <si>
    <t>2016-103</t>
  </si>
  <si>
    <t>2016-102</t>
  </si>
  <si>
    <t>TERRASSE DU CLOTRE</t>
  </si>
  <si>
    <t>2016-101</t>
  </si>
  <si>
    <t>560-2016</t>
  </si>
  <si>
    <t>562-2016</t>
  </si>
  <si>
    <t>SAV JULIANA</t>
  </si>
  <si>
    <t>AMB Menuiserie</t>
  </si>
  <si>
    <t>Portable</t>
  </si>
  <si>
    <t>Fixe</t>
  </si>
  <si>
    <t>Fax</t>
  </si>
  <si>
    <t>Mail</t>
  </si>
  <si>
    <t>Site internet</t>
  </si>
  <si>
    <t>Adresse livraison</t>
  </si>
  <si>
    <t>Code Postal</t>
  </si>
  <si>
    <t>Ville</t>
  </si>
  <si>
    <t>Date d'ouverture de compte</t>
  </si>
  <si>
    <t>Date de première commande</t>
  </si>
  <si>
    <t>Test</t>
  </si>
  <si>
    <t xml:space="preserve">Novembre </t>
  </si>
  <si>
    <t>Décembre</t>
  </si>
  <si>
    <t>Janvier</t>
  </si>
  <si>
    <t>Février</t>
  </si>
  <si>
    <t>Juillet</t>
  </si>
  <si>
    <t>Août</t>
  </si>
  <si>
    <t>Septembre</t>
  </si>
  <si>
    <t>Octobre</t>
  </si>
  <si>
    <t>Novembre</t>
  </si>
  <si>
    <t>Décembre2</t>
  </si>
  <si>
    <t>Total Du</t>
  </si>
  <si>
    <t>Mois de paiement si Comission</t>
  </si>
  <si>
    <t xml:space="preserve">N° de confirmation </t>
  </si>
  <si>
    <t>Commission 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</si>
</sst>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40C]dd\-mmm\-yy;@"/>
    <numFmt numFmtId="165" formatCode="[$-40C]d\-mmm\-yy;@"/>
    <numFmt numFmtId="166" formatCode="#,##0.00\ &quot;€&quot;"/>
  </numFmts>
  <fonts count="8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omic Sans MS"/>
    </font>
    <font>
      <sz val="8"/>
      <name val="Calibri"/>
      <family val="2"/>
      <scheme val="minor"/>
    </font>
    <font>
      <sz val="12"/>
      <name val="Comic Sans MS"/>
    </font>
    <font>
      <sz val="11"/>
      <color rgb="FF303030"/>
      <name val="Verdana"/>
      <family val="2"/>
    </font>
    <font>
      <sz val="12"/>
      <color theme="1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58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24">
    <xf numFmtId="0" fontId="0" fillId="0" borderId="0" xfId="0"/>
    <xf numFmtId="0" fontId="3" fillId="0" borderId="2" xfId="0" applyFont="1" applyBorder="1"/>
    <xf numFmtId="0" fontId="3" fillId="0" borderId="1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Border="1"/>
    <xf numFmtId="0" fontId="3" fillId="0" borderId="0" xfId="0" applyFont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3" fillId="0" borderId="19" xfId="0" applyFont="1" applyBorder="1"/>
    <xf numFmtId="0" fontId="3" fillId="2" borderId="20" xfId="0" applyFont="1" applyFill="1" applyBorder="1"/>
    <xf numFmtId="0" fontId="3" fillId="0" borderId="21" xfId="0" applyFont="1" applyBorder="1"/>
    <xf numFmtId="0" fontId="3" fillId="0" borderId="7" xfId="0" applyFont="1" applyBorder="1" applyAlignment="1">
      <alignment vertical="center"/>
    </xf>
    <xf numFmtId="165" fontId="3" fillId="0" borderId="9" xfId="0" applyNumberFormat="1" applyFont="1" applyFill="1" applyBorder="1" applyAlignment="1">
      <alignment horizontal="center" vertical="center"/>
    </xf>
    <xf numFmtId="165" fontId="3" fillId="0" borderId="10" xfId="0" applyNumberFormat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/>
    <xf numFmtId="0" fontId="3" fillId="0" borderId="1" xfId="0" applyNumberFormat="1" applyFont="1" applyBorder="1" applyAlignment="1">
      <alignment horizontal="center" vertical="center"/>
    </xf>
    <xf numFmtId="0" fontId="3" fillId="0" borderId="7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/>
    </xf>
    <xf numFmtId="0" fontId="3" fillId="0" borderId="0" xfId="0" applyNumberFormat="1" applyFont="1"/>
    <xf numFmtId="165" fontId="3" fillId="3" borderId="10" xfId="0" applyNumberFormat="1" applyFont="1" applyFill="1" applyBorder="1" applyAlignment="1">
      <alignment horizontal="center" vertical="center"/>
    </xf>
    <xf numFmtId="165" fontId="3" fillId="3" borderId="9" xfId="0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165" fontId="3" fillId="4" borderId="10" xfId="0" applyNumberFormat="1" applyFont="1" applyFill="1" applyBorder="1" applyAlignment="1">
      <alignment horizontal="center" vertical="center"/>
    </xf>
    <xf numFmtId="165" fontId="5" fillId="4" borderId="10" xfId="0" applyNumberFormat="1" applyFont="1" applyFill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165" fontId="3" fillId="5" borderId="10" xfId="0" applyNumberFormat="1" applyFont="1" applyFill="1" applyBorder="1" applyAlignment="1">
      <alignment horizontal="center" vertical="center"/>
    </xf>
    <xf numFmtId="15" fontId="3" fillId="0" borderId="7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165" fontId="3" fillId="6" borderId="10" xfId="0" applyNumberFormat="1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right"/>
    </xf>
    <xf numFmtId="166" fontId="3" fillId="0" borderId="1" xfId="0" applyNumberFormat="1" applyFont="1" applyBorder="1" applyAlignment="1">
      <alignment horizontal="right"/>
    </xf>
    <xf numFmtId="166" fontId="3" fillId="0" borderId="7" xfId="0" applyNumberFormat="1" applyFont="1" applyBorder="1" applyAlignment="1">
      <alignment horizontal="right"/>
    </xf>
    <xf numFmtId="166" fontId="3" fillId="0" borderId="10" xfId="0" applyNumberFormat="1" applyFont="1" applyBorder="1" applyAlignment="1">
      <alignment horizontal="right"/>
    </xf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166" fontId="3" fillId="0" borderId="0" xfId="0" applyNumberFormat="1" applyFont="1" applyAlignment="1">
      <alignment horizontal="center" vertical="center"/>
    </xf>
    <xf numFmtId="166" fontId="3" fillId="0" borderId="0" xfId="0" applyNumberFormat="1" applyFont="1"/>
    <xf numFmtId="0" fontId="3" fillId="0" borderId="25" xfId="0" applyFont="1" applyBorder="1" applyAlignment="1">
      <alignment horizontal="center" vertical="center"/>
    </xf>
    <xf numFmtId="166" fontId="3" fillId="0" borderId="27" xfId="0" applyNumberFormat="1" applyFont="1" applyBorder="1" applyAlignment="1">
      <alignment horizontal="right"/>
    </xf>
    <xf numFmtId="166" fontId="3" fillId="0" borderId="1" xfId="0" applyNumberFormat="1" applyFont="1" applyBorder="1" applyAlignment="1">
      <alignment horizontal="right" vertical="center"/>
    </xf>
    <xf numFmtId="166" fontId="3" fillId="0" borderId="7" xfId="0" applyNumberFormat="1" applyFont="1" applyBorder="1" applyAlignment="1">
      <alignment horizontal="right" vertical="center"/>
    </xf>
    <xf numFmtId="166" fontId="3" fillId="0" borderId="10" xfId="0" applyNumberFormat="1" applyFont="1" applyBorder="1" applyAlignment="1">
      <alignment horizontal="right" vertical="center"/>
    </xf>
    <xf numFmtId="166" fontId="3" fillId="7" borderId="10" xfId="0" applyNumberFormat="1" applyFont="1" applyFill="1" applyBorder="1" applyAlignment="1">
      <alignment horizontal="right" vertical="center"/>
    </xf>
    <xf numFmtId="166" fontId="3" fillId="0" borderId="26" xfId="0" applyNumberFormat="1" applyFont="1" applyBorder="1" applyAlignment="1">
      <alignment horizontal="right" vertical="center"/>
    </xf>
    <xf numFmtId="166" fontId="3" fillId="0" borderId="23" xfId="0" applyNumberFormat="1" applyFont="1" applyFill="1" applyBorder="1" applyAlignment="1">
      <alignment horizontal="center" vertical="center" wrapText="1"/>
    </xf>
    <xf numFmtId="166" fontId="3" fillId="0" borderId="2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3" fillId="0" borderId="0" xfId="0" applyNumberFormat="1" applyFont="1" applyAlignment="1">
      <alignment horizontal="center"/>
    </xf>
    <xf numFmtId="166" fontId="3" fillId="0" borderId="9" xfId="0" applyNumberFormat="1" applyFont="1" applyBorder="1" applyAlignment="1">
      <alignment horizontal="center"/>
    </xf>
    <xf numFmtId="166" fontId="3" fillId="0" borderId="0" xfId="0" applyNumberFormat="1" applyFont="1" applyBorder="1" applyAlignment="1">
      <alignment horizontal="center"/>
    </xf>
    <xf numFmtId="0" fontId="3" fillId="3" borderId="21" xfId="0" applyFont="1" applyFill="1" applyBorder="1"/>
    <xf numFmtId="0" fontId="3" fillId="0" borderId="1" xfId="0" applyFont="1" applyBorder="1" applyAlignment="1">
      <alignment horizontal="left"/>
    </xf>
    <xf numFmtId="0" fontId="0" fillId="0" borderId="1" xfId="0" applyBorder="1"/>
    <xf numFmtId="0" fontId="1" fillId="0" borderId="1" xfId="57" applyBorder="1"/>
    <xf numFmtId="15" fontId="0" fillId="0" borderId="1" xfId="0" applyNumberFormat="1" applyBorder="1"/>
    <xf numFmtId="0" fontId="0" fillId="9" borderId="1" xfId="0" applyFill="1" applyBorder="1" applyAlignment="1">
      <alignment vertical="center"/>
    </xf>
    <xf numFmtId="0" fontId="0" fillId="9" borderId="1" xfId="0" applyFill="1" applyBorder="1" applyAlignment="1">
      <alignment vertical="center" wrapText="1"/>
    </xf>
    <xf numFmtId="0" fontId="3" fillId="0" borderId="17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165" fontId="3" fillId="0" borderId="17" xfId="0" applyNumberFormat="1" applyFont="1" applyBorder="1" applyAlignment="1">
      <alignment horizontal="center" vertical="center" wrapText="1"/>
    </xf>
    <xf numFmtId="165" fontId="3" fillId="0" borderId="15" xfId="0" applyNumberFormat="1" applyFont="1" applyBorder="1" applyAlignment="1">
      <alignment horizontal="center" vertical="center" wrapText="1"/>
    </xf>
    <xf numFmtId="0" fontId="3" fillId="0" borderId="17" xfId="0" applyNumberFormat="1" applyFont="1" applyBorder="1" applyAlignment="1">
      <alignment horizontal="center" vertical="center" wrapText="1"/>
    </xf>
    <xf numFmtId="0" fontId="3" fillId="0" borderId="15" xfId="0" applyNumberFormat="1" applyFont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 vertical="center" wrapText="1"/>
    </xf>
    <xf numFmtId="166" fontId="3" fillId="0" borderId="17" xfId="0" applyNumberFormat="1" applyFont="1" applyFill="1" applyBorder="1" applyAlignment="1">
      <alignment horizontal="center" vertical="center" wrapText="1"/>
    </xf>
    <xf numFmtId="166" fontId="3" fillId="0" borderId="15" xfId="0" applyNumberFormat="1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0" fontId="0" fillId="8" borderId="24" xfId="0" applyNumberFormat="1" applyFill="1" applyBorder="1" applyAlignment="1">
      <alignment horizontal="center" vertical="center"/>
    </xf>
    <xf numFmtId="10" fontId="0" fillId="0" borderId="9" xfId="0" applyNumberFormat="1" applyBorder="1" applyAlignment="1">
      <alignment horizontal="right" vertical="center"/>
    </xf>
    <xf numFmtId="10" fontId="0" fillId="0" borderId="10" xfId="0" applyNumberFormat="1" applyBorder="1" applyAlignment="1">
      <alignment horizontal="right" vertical="center"/>
    </xf>
    <xf numFmtId="10" fontId="0" fillId="0" borderId="0" xfId="0" applyNumberFormat="1" applyAlignment="1">
      <alignment horizontal="center" vertical="center"/>
    </xf>
    <xf numFmtId="44" fontId="3" fillId="0" borderId="0" xfId="0" applyNumberFormat="1" applyFont="1" applyAlignment="1">
      <alignment horizontal="right"/>
    </xf>
    <xf numFmtId="44" fontId="3" fillId="0" borderId="23" xfId="0" applyNumberFormat="1" applyFont="1" applyFill="1" applyBorder="1" applyAlignment="1">
      <alignment horizontal="center" vertical="center" wrapText="1"/>
    </xf>
    <xf numFmtId="44" fontId="3" fillId="0" borderId="24" xfId="0" applyNumberFormat="1" applyFont="1" applyFill="1" applyBorder="1" applyAlignment="1">
      <alignment horizontal="center" vertical="center" wrapText="1"/>
    </xf>
    <xf numFmtId="44" fontId="3" fillId="0" borderId="9" xfId="0" applyNumberFormat="1" applyFont="1" applyBorder="1" applyAlignment="1">
      <alignment horizontal="right"/>
    </xf>
    <xf numFmtId="44" fontId="3" fillId="0" borderId="0" xfId="0" applyNumberFormat="1" applyFont="1" applyBorder="1" applyAlignment="1">
      <alignment horizontal="right"/>
    </xf>
    <xf numFmtId="0" fontId="0" fillId="8" borderId="15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66" fontId="6" fillId="0" borderId="0" xfId="0" applyNumberFormat="1" applyFont="1"/>
    <xf numFmtId="166" fontId="0" fillId="0" borderId="0" xfId="0" applyNumberFormat="1"/>
    <xf numFmtId="166" fontId="0" fillId="0" borderId="0" xfId="0" applyNumberFormat="1" applyBorder="1" applyAlignment="1">
      <alignment horizontal="right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wrapText="1"/>
    </xf>
    <xf numFmtId="14" fontId="3" fillId="0" borderId="9" xfId="0" applyNumberFormat="1" applyFont="1" applyFill="1" applyBorder="1" applyAlignment="1">
      <alignment horizontal="center" vertical="center"/>
    </xf>
    <xf numFmtId="14" fontId="7" fillId="0" borderId="9" xfId="0" applyNumberFormat="1" applyFont="1" applyFill="1" applyBorder="1" applyAlignment="1">
      <alignment horizontal="center" vertical="center"/>
    </xf>
    <xf numFmtId="166" fontId="7" fillId="0" borderId="17" xfId="0" applyNumberFormat="1" applyFont="1" applyFill="1" applyBorder="1" applyAlignment="1">
      <alignment horizontal="center" vertical="center" wrapText="1"/>
    </xf>
    <xf numFmtId="14" fontId="3" fillId="0" borderId="10" xfId="0" applyNumberFormat="1" applyFont="1" applyFill="1" applyBorder="1" applyAlignment="1">
      <alignment horizontal="center" vertical="center"/>
    </xf>
    <xf numFmtId="14" fontId="3" fillId="7" borderId="10" xfId="0" applyNumberFormat="1" applyFont="1" applyFill="1" applyBorder="1" applyAlignment="1">
      <alignment horizontal="center" vertical="center"/>
    </xf>
    <xf numFmtId="14" fontId="5" fillId="7" borderId="10" xfId="0" applyNumberFormat="1" applyFont="1" applyFill="1" applyBorder="1" applyAlignment="1">
      <alignment horizontal="center" vertical="center"/>
    </xf>
    <xf numFmtId="14" fontId="3" fillId="7" borderId="7" xfId="0" applyNumberFormat="1" applyFont="1" applyFill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 wrapText="1"/>
    </xf>
  </cellXfs>
  <cellStyles count="5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Normal" xfId="0" builtinId="0"/>
  </cellStyles>
  <dxfs count="23">
    <dxf>
      <numFmt numFmtId="166" formatCode="#,##0.00\ &quot;€&quot;"/>
    </dxf>
    <dxf>
      <font>
        <color theme="0"/>
      </font>
    </dxf>
    <dxf>
      <font>
        <color theme="0"/>
      </font>
    </dxf>
    <dxf>
      <numFmt numFmtId="166" formatCode="#,##0.00\ &quot;€&quot;"/>
      <alignment horizontal="right" vertical="center" textRotation="0" wrapText="0" indent="0" justifyLastLine="0" shrinkToFit="0" readingOrder="0"/>
    </dxf>
    <dxf>
      <numFmt numFmtId="14" formatCode="0.00%"/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330200</xdr:colOff>
      <xdr:row>142</xdr:row>
      <xdr:rowOff>0</xdr:rowOff>
    </xdr:from>
    <xdr:to>
      <xdr:col>2</xdr:col>
      <xdr:colOff>685800</xdr:colOff>
      <xdr:row>142</xdr:row>
      <xdr:rowOff>190500</xdr:rowOff>
    </xdr:to>
    <xdr:sp macro="" textlink="">
      <xdr:nvSpPr>
        <xdr:cNvPr id="3" name="Flèche vers la droite 2"/>
        <xdr:cNvSpPr/>
      </xdr:nvSpPr>
      <xdr:spPr>
        <a:xfrm flipV="1">
          <a:off x="1155700" y="6083300"/>
          <a:ext cx="355600" cy="190500"/>
        </a:xfrm>
        <a:prstGeom prst="righ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330200</xdr:colOff>
      <xdr:row>143</xdr:row>
      <xdr:rowOff>12700</xdr:rowOff>
    </xdr:from>
    <xdr:to>
      <xdr:col>2</xdr:col>
      <xdr:colOff>685800</xdr:colOff>
      <xdr:row>143</xdr:row>
      <xdr:rowOff>203200</xdr:rowOff>
    </xdr:to>
    <xdr:sp macro="" textlink="">
      <xdr:nvSpPr>
        <xdr:cNvPr id="6" name="Flèche vers la droite 5"/>
        <xdr:cNvSpPr/>
      </xdr:nvSpPr>
      <xdr:spPr>
        <a:xfrm flipV="1">
          <a:off x="2755900" y="11938000"/>
          <a:ext cx="355600" cy="190500"/>
        </a:xfrm>
        <a:prstGeom prst="righ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Q11" totalsRowShown="0" headerRowDxfId="22" headerRowBorderDxfId="20" tableBorderDxfId="21" totalsRowBorderDxfId="19">
  <autoFilter ref="A2:Q11"/>
  <tableColumns count="17">
    <tableColumn id="1" name="Agent" dataDxfId="18"/>
    <tableColumn id="2" name="Commission" dataDxfId="4"/>
    <tableColumn id="17" name="Total Du" dataDxfId="3">
      <calculatedColumnFormula>SUM(Tableau1[[#This Row],[Novembre ]:[Décembre2]])</calculatedColumnFormula>
    </tableColumn>
    <tableColumn id="3" name="Novembre " dataDxfId="0"/>
    <tableColumn id="4" name="Décembre" dataDxfId="17"/>
    <tableColumn id="5" name="Janvier" dataDxfId="16"/>
    <tableColumn id="6" name="Février" dataDxfId="15"/>
    <tableColumn id="7" name="Mars" dataDxfId="14"/>
    <tableColumn id="8" name="Avril" dataDxfId="13"/>
    <tableColumn id="9" name="Mai" dataDxfId="12"/>
    <tableColumn id="10" name="Juin" dataDxfId="11"/>
    <tableColumn id="11" name="Juillet" dataDxfId="10"/>
    <tableColumn id="12" name="Août" dataDxfId="9"/>
    <tableColumn id="13" name="Septembre" dataDxfId="8"/>
    <tableColumn id="14" name="Octobre" dataDxfId="7"/>
    <tableColumn id="15" name="Novembre" dataDxfId="6"/>
    <tableColumn id="16" name="Décembre2" dataDxf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N144"/>
  <sheetViews>
    <sheetView workbookViewId="0">
      <pane ySplit="2325" topLeftCell="A116" activePane="bottomLeft"/>
      <selection sqref="A1:XFD1048576"/>
      <selection pane="bottomLeft" activeCell="D138" sqref="D138"/>
    </sheetView>
  </sheetViews>
  <sheetFormatPr baseColWidth="10" defaultColWidth="10.875" defaultRowHeight="19.5" x14ac:dyDescent="0.4"/>
  <cols>
    <col min="1" max="1" width="10.875" style="12"/>
    <col min="2" max="2" width="21" style="12" customWidth="1"/>
    <col min="3" max="3" width="11.625" style="12" customWidth="1"/>
    <col min="4" max="4" width="29.5" style="12" customWidth="1"/>
    <col min="5" max="5" width="28.875" style="12" customWidth="1"/>
    <col min="6" max="6" width="28.875" style="14" customWidth="1"/>
    <col min="7" max="7" width="14.125" style="12" customWidth="1"/>
    <col min="8" max="8" width="13" style="12" hidden="1" customWidth="1"/>
    <col min="9" max="9" width="15.125" style="31" customWidth="1"/>
    <col min="10" max="11" width="17" style="40" customWidth="1"/>
    <col min="12" max="12" width="6.625" style="14" customWidth="1"/>
    <col min="13" max="13" width="31.625" style="12" customWidth="1"/>
    <col min="14" max="14" width="48.875" style="12" customWidth="1"/>
    <col min="15" max="16384" width="10.875" style="12"/>
  </cols>
  <sheetData>
    <row r="2" spans="3:14" ht="20.25" thickBot="1" x14ac:dyDescent="0.45">
      <c r="H2" s="13"/>
      <c r="I2" s="27"/>
    </row>
    <row r="3" spans="3:14" ht="33.950000000000003" customHeight="1" x14ac:dyDescent="0.4">
      <c r="C3" s="79" t="s">
        <v>62</v>
      </c>
      <c r="D3" s="80"/>
      <c r="E3" s="81" t="s">
        <v>103</v>
      </c>
      <c r="F3" s="81" t="s">
        <v>254</v>
      </c>
      <c r="G3" s="83" t="s">
        <v>20</v>
      </c>
      <c r="H3" s="83" t="s">
        <v>21</v>
      </c>
      <c r="I3" s="87" t="s">
        <v>129</v>
      </c>
      <c r="J3" s="85" t="s">
        <v>104</v>
      </c>
      <c r="K3" s="85"/>
      <c r="L3" s="75" t="s">
        <v>34</v>
      </c>
      <c r="M3" s="75" t="s">
        <v>35</v>
      </c>
      <c r="N3" s="77" t="s">
        <v>58</v>
      </c>
    </row>
    <row r="4" spans="3:14" x14ac:dyDescent="0.4">
      <c r="C4" s="16" t="s">
        <v>13</v>
      </c>
      <c r="D4" s="9" t="s">
        <v>63</v>
      </c>
      <c r="E4" s="82"/>
      <c r="F4" s="82"/>
      <c r="G4" s="84"/>
      <c r="H4" s="84"/>
      <c r="I4" s="88"/>
      <c r="J4" s="86"/>
      <c r="K4" s="86"/>
      <c r="L4" s="76"/>
      <c r="M4" s="76"/>
      <c r="N4" s="78"/>
    </row>
    <row r="5" spans="3:14" hidden="1" x14ac:dyDescent="0.4">
      <c r="C5" s="1"/>
      <c r="D5" s="2" t="s">
        <v>17</v>
      </c>
      <c r="E5" s="2"/>
      <c r="F5" s="9"/>
      <c r="G5" s="9" t="s">
        <v>119</v>
      </c>
      <c r="H5" s="9" t="s">
        <v>16</v>
      </c>
      <c r="I5" s="28" t="s">
        <v>130</v>
      </c>
      <c r="J5" s="23"/>
      <c r="K5" s="33" t="s">
        <v>161</v>
      </c>
      <c r="L5" s="9">
        <v>4</v>
      </c>
      <c r="M5" s="2" t="s">
        <v>43</v>
      </c>
      <c r="N5" s="3"/>
    </row>
    <row r="6" spans="3:14" hidden="1" x14ac:dyDescent="0.4">
      <c r="C6" s="1"/>
      <c r="D6" s="2" t="s">
        <v>5</v>
      </c>
      <c r="E6" s="2"/>
      <c r="F6" s="9"/>
      <c r="G6" s="9" t="s">
        <v>123</v>
      </c>
      <c r="H6" s="9" t="s">
        <v>12</v>
      </c>
      <c r="I6" s="28"/>
      <c r="J6" s="23" t="s">
        <v>110</v>
      </c>
      <c r="K6" s="33" t="s">
        <v>126</v>
      </c>
      <c r="L6" s="9">
        <v>9</v>
      </c>
      <c r="M6" s="2" t="s">
        <v>42</v>
      </c>
      <c r="N6" s="3" t="s">
        <v>50</v>
      </c>
    </row>
    <row r="7" spans="3:14" hidden="1" x14ac:dyDescent="0.4">
      <c r="C7" s="1" t="s">
        <v>14</v>
      </c>
      <c r="D7" s="2"/>
      <c r="E7" s="2" t="s">
        <v>14</v>
      </c>
      <c r="F7" s="9"/>
      <c r="G7" s="9" t="s">
        <v>124</v>
      </c>
      <c r="H7" s="9" t="s">
        <v>15</v>
      </c>
      <c r="I7" s="28"/>
      <c r="J7" s="23" t="s">
        <v>110</v>
      </c>
      <c r="K7" s="33" t="s">
        <v>126</v>
      </c>
      <c r="L7" s="9">
        <v>6</v>
      </c>
      <c r="M7" s="2" t="s">
        <v>41</v>
      </c>
      <c r="N7" s="3" t="s">
        <v>51</v>
      </c>
    </row>
    <row r="8" spans="3:14" hidden="1" x14ac:dyDescent="0.4">
      <c r="C8" s="1"/>
      <c r="D8" s="2" t="s">
        <v>4</v>
      </c>
      <c r="E8" s="2" t="s">
        <v>4</v>
      </c>
      <c r="F8" s="9"/>
      <c r="G8" s="9" t="s">
        <v>121</v>
      </c>
      <c r="H8" s="9" t="s">
        <v>10</v>
      </c>
      <c r="I8" s="28" t="s">
        <v>137</v>
      </c>
      <c r="J8" s="23" t="s">
        <v>113</v>
      </c>
      <c r="K8" s="33" t="s">
        <v>160</v>
      </c>
      <c r="L8" s="9">
        <v>4</v>
      </c>
      <c r="M8" s="2" t="s">
        <v>39</v>
      </c>
      <c r="N8" s="3"/>
    </row>
    <row r="9" spans="3:14" hidden="1" x14ac:dyDescent="0.4">
      <c r="C9" s="1"/>
      <c r="D9" s="2" t="s">
        <v>2</v>
      </c>
      <c r="E9" s="2" t="s">
        <v>3</v>
      </c>
      <c r="F9" s="9"/>
      <c r="G9" s="9"/>
      <c r="H9" s="9" t="s">
        <v>11</v>
      </c>
      <c r="I9" s="28" t="s">
        <v>136</v>
      </c>
      <c r="J9" s="23" t="s">
        <v>120</v>
      </c>
      <c r="K9" s="23"/>
      <c r="L9" s="9">
        <v>6</v>
      </c>
      <c r="M9" s="2" t="s">
        <v>40</v>
      </c>
      <c r="N9" s="3"/>
    </row>
    <row r="10" spans="3:14" hidden="1" x14ac:dyDescent="0.4">
      <c r="C10" s="1"/>
      <c r="D10" s="2" t="s">
        <v>0</v>
      </c>
      <c r="E10" s="2" t="s">
        <v>1</v>
      </c>
      <c r="F10" s="9"/>
      <c r="G10" s="9" t="s">
        <v>122</v>
      </c>
      <c r="H10" s="9" t="s">
        <v>9</v>
      </c>
      <c r="I10" s="28" t="s">
        <v>135</v>
      </c>
      <c r="J10" s="23" t="s">
        <v>132</v>
      </c>
      <c r="K10" s="33" t="s">
        <v>157</v>
      </c>
      <c r="L10" s="9">
        <v>68</v>
      </c>
      <c r="M10" s="2" t="s">
        <v>38</v>
      </c>
      <c r="N10" s="3"/>
    </row>
    <row r="11" spans="3:14" hidden="1" x14ac:dyDescent="0.4">
      <c r="C11" s="1"/>
      <c r="D11" s="2" t="s">
        <v>8</v>
      </c>
      <c r="E11" s="2" t="s">
        <v>6</v>
      </c>
      <c r="F11" s="9"/>
      <c r="G11" s="9"/>
      <c r="H11" s="9" t="s">
        <v>7</v>
      </c>
      <c r="I11" s="28"/>
      <c r="J11" s="23" t="s">
        <v>111</v>
      </c>
      <c r="K11" s="33" t="s">
        <v>126</v>
      </c>
      <c r="L11" s="9">
        <v>1</v>
      </c>
      <c r="M11" s="2" t="s">
        <v>37</v>
      </c>
      <c r="N11" s="3"/>
    </row>
    <row r="12" spans="3:14" hidden="1" x14ac:dyDescent="0.4">
      <c r="C12" s="1"/>
      <c r="D12" s="2" t="s">
        <v>19</v>
      </c>
      <c r="E12" s="7"/>
      <c r="F12" s="10"/>
      <c r="G12" s="10"/>
      <c r="H12" s="10" t="s">
        <v>18</v>
      </c>
      <c r="I12" s="29"/>
      <c r="J12" s="24"/>
      <c r="K12" s="32" t="s">
        <v>138</v>
      </c>
      <c r="L12" s="9">
        <v>4</v>
      </c>
      <c r="M12" s="2" t="s">
        <v>36</v>
      </c>
      <c r="N12" s="3"/>
    </row>
    <row r="13" spans="3:14" hidden="1" x14ac:dyDescent="0.4">
      <c r="C13" s="1"/>
      <c r="D13" s="2" t="s">
        <v>22</v>
      </c>
      <c r="E13" s="2" t="s">
        <v>23</v>
      </c>
      <c r="F13" s="9"/>
      <c r="G13" s="9" t="s">
        <v>30</v>
      </c>
      <c r="H13" s="9"/>
      <c r="I13" s="28" t="s">
        <v>134</v>
      </c>
      <c r="J13" s="23"/>
      <c r="K13" s="33" t="s">
        <v>157</v>
      </c>
      <c r="L13" s="9">
        <v>77</v>
      </c>
      <c r="M13" s="2" t="s">
        <v>41</v>
      </c>
      <c r="N13" s="3"/>
    </row>
    <row r="14" spans="3:14" hidden="1" x14ac:dyDescent="0.4">
      <c r="C14" s="1"/>
      <c r="D14" s="2" t="s">
        <v>24</v>
      </c>
      <c r="E14" s="7" t="s">
        <v>25</v>
      </c>
      <c r="F14" s="10"/>
      <c r="G14" s="10" t="s">
        <v>29</v>
      </c>
      <c r="H14" s="10"/>
      <c r="I14" s="29" t="s">
        <v>133</v>
      </c>
      <c r="J14" s="24" t="s">
        <v>127</v>
      </c>
      <c r="K14" s="24"/>
      <c r="L14" s="9">
        <v>6</v>
      </c>
      <c r="M14" s="2" t="s">
        <v>69</v>
      </c>
      <c r="N14" s="3"/>
    </row>
    <row r="15" spans="3:14" hidden="1" x14ac:dyDescent="0.4">
      <c r="C15" s="1"/>
      <c r="D15" s="2" t="s">
        <v>26</v>
      </c>
      <c r="E15" s="7" t="s">
        <v>27</v>
      </c>
      <c r="F15" s="10"/>
      <c r="G15" s="10" t="s">
        <v>28</v>
      </c>
      <c r="H15" s="10"/>
      <c r="I15" s="29"/>
      <c r="J15" s="24"/>
      <c r="K15" s="32" t="s">
        <v>125</v>
      </c>
      <c r="L15" s="9">
        <v>22</v>
      </c>
      <c r="M15" s="2" t="s">
        <v>44</v>
      </c>
      <c r="N15" s="3" t="s">
        <v>45</v>
      </c>
    </row>
    <row r="16" spans="3:14" x14ac:dyDescent="0.4">
      <c r="C16" s="1"/>
      <c r="D16" s="2" t="s">
        <v>31</v>
      </c>
      <c r="E16" s="7" t="s">
        <v>32</v>
      </c>
      <c r="F16" s="10"/>
      <c r="G16" s="10" t="s">
        <v>33</v>
      </c>
      <c r="H16" s="10"/>
      <c r="I16" s="29" t="s">
        <v>139</v>
      </c>
      <c r="J16" s="24" t="s">
        <v>162</v>
      </c>
      <c r="K16" s="24"/>
      <c r="L16" s="9">
        <v>4</v>
      </c>
      <c r="M16" s="2" t="s">
        <v>41</v>
      </c>
      <c r="N16" s="3"/>
    </row>
    <row r="17" spans="3:14" x14ac:dyDescent="0.4">
      <c r="C17" s="1"/>
      <c r="D17" s="2" t="s">
        <v>47</v>
      </c>
      <c r="E17" s="7" t="s">
        <v>48</v>
      </c>
      <c r="F17" s="10"/>
      <c r="G17" s="10" t="s">
        <v>49</v>
      </c>
      <c r="H17" s="10"/>
      <c r="I17" s="29" t="s">
        <v>140</v>
      </c>
      <c r="J17" s="24" t="s">
        <v>127</v>
      </c>
      <c r="K17" s="24"/>
      <c r="L17" s="9">
        <v>3</v>
      </c>
      <c r="M17" s="2" t="s">
        <v>46</v>
      </c>
      <c r="N17" s="3"/>
    </row>
    <row r="18" spans="3:14" hidden="1" x14ac:dyDescent="0.4">
      <c r="C18" s="1"/>
      <c r="D18" s="2" t="s">
        <v>2</v>
      </c>
      <c r="E18" s="7" t="s">
        <v>52</v>
      </c>
      <c r="F18" s="10"/>
      <c r="G18" s="10" t="s">
        <v>53</v>
      </c>
      <c r="H18" s="10"/>
      <c r="I18" s="29" t="s">
        <v>141</v>
      </c>
      <c r="J18" s="23" t="s">
        <v>111</v>
      </c>
      <c r="K18" s="32" t="s">
        <v>112</v>
      </c>
      <c r="L18" s="10">
        <v>1</v>
      </c>
      <c r="M18" s="7" t="s">
        <v>40</v>
      </c>
      <c r="N18" s="8" t="s">
        <v>54</v>
      </c>
    </row>
    <row r="19" spans="3:14" x14ac:dyDescent="0.4">
      <c r="C19" s="1"/>
      <c r="D19" s="2" t="s">
        <v>31</v>
      </c>
      <c r="E19" s="7" t="s">
        <v>55</v>
      </c>
      <c r="F19" s="10"/>
      <c r="G19" s="10" t="s">
        <v>56</v>
      </c>
      <c r="H19" s="10"/>
      <c r="I19" s="29" t="s">
        <v>142</v>
      </c>
      <c r="J19" s="24" t="s">
        <v>117</v>
      </c>
      <c r="K19" s="24"/>
      <c r="L19" s="10">
        <v>26</v>
      </c>
      <c r="M19" s="7" t="s">
        <v>59</v>
      </c>
      <c r="N19" s="8" t="s">
        <v>57</v>
      </c>
    </row>
    <row r="20" spans="3:14" hidden="1" x14ac:dyDescent="0.4">
      <c r="C20" s="1" t="s">
        <v>64</v>
      </c>
      <c r="D20" s="2"/>
      <c r="E20" s="7"/>
      <c r="F20" s="10"/>
      <c r="G20" s="10" t="s">
        <v>65</v>
      </c>
      <c r="H20" s="10"/>
      <c r="I20" s="29" t="s">
        <v>143</v>
      </c>
      <c r="J20" s="24" t="s">
        <v>117</v>
      </c>
      <c r="K20" s="24"/>
      <c r="L20" s="10">
        <v>2</v>
      </c>
      <c r="M20" s="7" t="s">
        <v>41</v>
      </c>
      <c r="N20" s="8"/>
    </row>
    <row r="21" spans="3:14" hidden="1" x14ac:dyDescent="0.4">
      <c r="C21" s="1" t="s">
        <v>66</v>
      </c>
      <c r="D21" s="2"/>
      <c r="E21" s="7"/>
      <c r="F21" s="10"/>
      <c r="G21" s="10" t="s">
        <v>67</v>
      </c>
      <c r="H21" s="10"/>
      <c r="I21" s="29"/>
      <c r="J21" s="24" t="s">
        <v>178</v>
      </c>
      <c r="K21" s="24"/>
      <c r="L21" s="10">
        <v>10</v>
      </c>
      <c r="M21" s="7" t="s">
        <v>68</v>
      </c>
      <c r="N21" s="8"/>
    </row>
    <row r="22" spans="3:14" hidden="1" x14ac:dyDescent="0.4">
      <c r="C22" s="1"/>
      <c r="D22" s="2" t="s">
        <v>71</v>
      </c>
      <c r="E22" s="7" t="s">
        <v>72</v>
      </c>
      <c r="F22" s="10"/>
      <c r="G22" s="10" t="s">
        <v>70</v>
      </c>
      <c r="H22" s="10"/>
      <c r="I22" s="29"/>
      <c r="J22" s="24"/>
      <c r="K22" s="32" t="s">
        <v>112</v>
      </c>
      <c r="L22" s="10">
        <v>3</v>
      </c>
      <c r="M22" s="7" t="s">
        <v>73</v>
      </c>
      <c r="N22" s="8"/>
    </row>
    <row r="23" spans="3:14" hidden="1" x14ac:dyDescent="0.4">
      <c r="C23" s="1"/>
      <c r="D23" s="2" t="s">
        <v>17</v>
      </c>
      <c r="E23" s="7" t="s">
        <v>74</v>
      </c>
      <c r="F23" s="10"/>
      <c r="G23" s="10" t="s">
        <v>75</v>
      </c>
      <c r="H23" s="10"/>
      <c r="I23" s="29" t="s">
        <v>144</v>
      </c>
      <c r="J23" s="24" t="s">
        <v>162</v>
      </c>
      <c r="K23" s="32"/>
      <c r="L23" s="10">
        <v>1</v>
      </c>
      <c r="M23" s="7" t="s">
        <v>43</v>
      </c>
      <c r="N23" s="8"/>
    </row>
    <row r="24" spans="3:14" x14ac:dyDescent="0.4">
      <c r="C24" s="1"/>
      <c r="D24" s="2" t="s">
        <v>2</v>
      </c>
      <c r="E24" s="7" t="s">
        <v>79</v>
      </c>
      <c r="F24" s="10"/>
      <c r="G24" s="10" t="s">
        <v>77</v>
      </c>
      <c r="H24" s="10"/>
      <c r="I24" s="29" t="s">
        <v>131</v>
      </c>
      <c r="J24" s="24" t="s">
        <v>127</v>
      </c>
      <c r="K24" s="24"/>
      <c r="L24" s="10">
        <v>10</v>
      </c>
      <c r="M24" s="7" t="s">
        <v>80</v>
      </c>
      <c r="N24" s="8"/>
    </row>
    <row r="25" spans="3:14" x14ac:dyDescent="0.4">
      <c r="C25" s="1"/>
      <c r="D25" s="2" t="s">
        <v>31</v>
      </c>
      <c r="E25" s="7" t="s">
        <v>76</v>
      </c>
      <c r="F25" s="10"/>
      <c r="G25" s="10" t="s">
        <v>78</v>
      </c>
      <c r="H25" s="10"/>
      <c r="I25" s="29" t="s">
        <v>145</v>
      </c>
      <c r="J25" s="24" t="s">
        <v>127</v>
      </c>
      <c r="K25" s="24"/>
      <c r="L25" s="10">
        <v>1</v>
      </c>
      <c r="M25" s="7" t="s">
        <v>80</v>
      </c>
      <c r="N25" s="8"/>
    </row>
    <row r="26" spans="3:14" x14ac:dyDescent="0.4">
      <c r="C26" s="1"/>
      <c r="D26" s="2" t="s">
        <v>26</v>
      </c>
      <c r="E26" s="7" t="s">
        <v>89</v>
      </c>
      <c r="F26" s="10"/>
      <c r="G26" s="10" t="s">
        <v>81</v>
      </c>
      <c r="H26" s="10"/>
      <c r="I26" s="29" t="s">
        <v>217</v>
      </c>
      <c r="J26" s="38" t="s">
        <v>255</v>
      </c>
      <c r="K26" s="24"/>
      <c r="L26" s="10">
        <v>74</v>
      </c>
      <c r="M26" s="7" t="s">
        <v>90</v>
      </c>
      <c r="N26" s="8"/>
    </row>
    <row r="27" spans="3:14" x14ac:dyDescent="0.4">
      <c r="C27" s="1"/>
      <c r="D27" s="2" t="s">
        <v>91</v>
      </c>
      <c r="E27" s="7" t="s">
        <v>92</v>
      </c>
      <c r="F27" s="10"/>
      <c r="G27" s="10" t="s">
        <v>82</v>
      </c>
      <c r="H27" s="10"/>
      <c r="I27" s="29" t="s">
        <v>218</v>
      </c>
      <c r="J27" s="24" t="s">
        <v>116</v>
      </c>
      <c r="K27" s="24"/>
      <c r="L27" s="10">
        <v>6</v>
      </c>
      <c r="M27" s="7" t="s">
        <v>37</v>
      </c>
      <c r="N27" s="8"/>
    </row>
    <row r="28" spans="3:14" x14ac:dyDescent="0.4">
      <c r="C28" s="1"/>
      <c r="D28" s="2" t="s">
        <v>22</v>
      </c>
      <c r="E28" s="7" t="s">
        <v>93</v>
      </c>
      <c r="F28" s="10"/>
      <c r="G28" s="10" t="s">
        <v>83</v>
      </c>
      <c r="H28" s="10"/>
      <c r="I28" s="29" t="s">
        <v>216</v>
      </c>
      <c r="J28" s="24" t="s">
        <v>116</v>
      </c>
      <c r="K28" s="32" t="s">
        <v>207</v>
      </c>
      <c r="L28" s="10">
        <v>37</v>
      </c>
      <c r="M28" s="7" t="s">
        <v>41</v>
      </c>
      <c r="N28" s="8"/>
    </row>
    <row r="29" spans="3:14" x14ac:dyDescent="0.4">
      <c r="C29" s="1"/>
      <c r="D29" s="2" t="s">
        <v>17</v>
      </c>
      <c r="E29" s="7" t="s">
        <v>94</v>
      </c>
      <c r="F29" s="10"/>
      <c r="G29" s="10" t="s">
        <v>84</v>
      </c>
      <c r="H29" s="10"/>
      <c r="I29" s="29" t="s">
        <v>214</v>
      </c>
      <c r="J29" s="24" t="s">
        <v>162</v>
      </c>
      <c r="K29" s="32"/>
      <c r="L29" s="10">
        <v>6</v>
      </c>
      <c r="M29" s="7" t="s">
        <v>95</v>
      </c>
      <c r="N29" s="8"/>
    </row>
    <row r="30" spans="3:14" x14ac:dyDescent="0.4">
      <c r="C30" s="1"/>
      <c r="D30" s="2" t="s">
        <v>96</v>
      </c>
      <c r="E30" s="7" t="s">
        <v>97</v>
      </c>
      <c r="F30" s="10"/>
      <c r="G30" s="10" t="s">
        <v>85</v>
      </c>
      <c r="H30" s="10"/>
      <c r="I30" s="29" t="s">
        <v>215</v>
      </c>
      <c r="J30" s="24" t="s">
        <v>162</v>
      </c>
      <c r="K30" s="24"/>
      <c r="L30" s="10">
        <v>1</v>
      </c>
      <c r="M30" s="7" t="s">
        <v>100</v>
      </c>
      <c r="N30" s="8"/>
    </row>
    <row r="31" spans="3:14" x14ac:dyDescent="0.4">
      <c r="C31" s="1"/>
      <c r="D31" s="2" t="s">
        <v>96</v>
      </c>
      <c r="E31" s="7" t="s">
        <v>98</v>
      </c>
      <c r="F31" s="10"/>
      <c r="G31" s="10" t="s">
        <v>86</v>
      </c>
      <c r="H31" s="10"/>
      <c r="I31" s="29" t="s">
        <v>208</v>
      </c>
      <c r="J31" s="36" t="s">
        <v>267</v>
      </c>
      <c r="K31" s="24"/>
      <c r="L31" s="10">
        <v>1</v>
      </c>
      <c r="M31" s="7" t="s">
        <v>100</v>
      </c>
      <c r="N31" s="8"/>
    </row>
    <row r="32" spans="3:14" x14ac:dyDescent="0.4">
      <c r="C32" s="1"/>
      <c r="D32" s="2" t="s">
        <v>17</v>
      </c>
      <c r="E32" s="7" t="s">
        <v>99</v>
      </c>
      <c r="F32" s="10"/>
      <c r="G32" s="10" t="s">
        <v>87</v>
      </c>
      <c r="H32" s="10"/>
      <c r="I32" s="29" t="s">
        <v>209</v>
      </c>
      <c r="J32" s="24" t="s">
        <v>128</v>
      </c>
      <c r="K32" s="32"/>
      <c r="L32" s="10">
        <v>1</v>
      </c>
      <c r="M32" s="7" t="s">
        <v>95</v>
      </c>
      <c r="N32" s="8"/>
    </row>
    <row r="33" spans="3:14" x14ac:dyDescent="0.4">
      <c r="C33" s="1"/>
      <c r="D33" s="2" t="s">
        <v>22</v>
      </c>
      <c r="E33" s="7" t="s">
        <v>101</v>
      </c>
      <c r="F33" s="10"/>
      <c r="G33" s="10" t="s">
        <v>88</v>
      </c>
      <c r="H33" s="10"/>
      <c r="I33" s="29" t="s">
        <v>210</v>
      </c>
      <c r="J33" s="24" t="s">
        <v>174</v>
      </c>
      <c r="K33" s="32" t="s">
        <v>219</v>
      </c>
      <c r="L33" s="10">
        <v>24</v>
      </c>
      <c r="M33" s="7" t="s">
        <v>41</v>
      </c>
      <c r="N33" s="8"/>
    </row>
    <row r="34" spans="3:14" x14ac:dyDescent="0.4">
      <c r="C34" s="21"/>
      <c r="D34" s="7" t="s">
        <v>105</v>
      </c>
      <c r="E34" s="7" t="s">
        <v>150</v>
      </c>
      <c r="F34" s="10"/>
      <c r="G34" s="10"/>
      <c r="H34" s="10"/>
      <c r="I34" s="29" t="s">
        <v>211</v>
      </c>
      <c r="J34" s="24"/>
      <c r="K34" s="37"/>
      <c r="L34" s="10">
        <v>9</v>
      </c>
      <c r="M34" s="7"/>
      <c r="N34" s="8"/>
    </row>
    <row r="35" spans="3:14" x14ac:dyDescent="0.4">
      <c r="C35" s="21" t="s">
        <v>106</v>
      </c>
      <c r="D35" s="7"/>
      <c r="E35" s="7" t="s">
        <v>107</v>
      </c>
      <c r="F35" s="10"/>
      <c r="G35" s="10" t="s">
        <v>108</v>
      </c>
      <c r="H35" s="10"/>
      <c r="I35" s="29" t="s">
        <v>212</v>
      </c>
      <c r="J35" s="38" t="s">
        <v>255</v>
      </c>
      <c r="K35" s="37"/>
      <c r="L35" s="25">
        <v>24</v>
      </c>
      <c r="M35" s="22" t="s">
        <v>109</v>
      </c>
      <c r="N35" s="8"/>
    </row>
    <row r="36" spans="3:14" x14ac:dyDescent="0.4">
      <c r="C36" s="21"/>
      <c r="D36" s="7" t="s">
        <v>114</v>
      </c>
      <c r="E36" s="7" t="s">
        <v>118</v>
      </c>
      <c r="F36" s="10"/>
      <c r="G36" s="10" t="s">
        <v>115</v>
      </c>
      <c r="H36" s="10"/>
      <c r="I36" s="29" t="s">
        <v>213</v>
      </c>
      <c r="J36" s="42" t="s">
        <v>266</v>
      </c>
      <c r="K36" s="37"/>
      <c r="L36" s="25">
        <v>8</v>
      </c>
      <c r="M36" s="22"/>
      <c r="N36" s="8"/>
    </row>
    <row r="37" spans="3:14" x14ac:dyDescent="0.4">
      <c r="C37" s="21"/>
      <c r="D37" s="7" t="s">
        <v>91</v>
      </c>
      <c r="E37" s="7" t="s">
        <v>146</v>
      </c>
      <c r="F37" s="10"/>
      <c r="G37" s="10" t="s">
        <v>148</v>
      </c>
      <c r="H37" s="10"/>
      <c r="I37" s="29" t="s">
        <v>180</v>
      </c>
      <c r="J37" s="38" t="s">
        <v>241</v>
      </c>
      <c r="K37" s="37"/>
      <c r="L37" s="25">
        <v>5</v>
      </c>
      <c r="M37" s="22"/>
      <c r="N37" s="8"/>
    </row>
    <row r="38" spans="3:14" x14ac:dyDescent="0.4">
      <c r="C38" s="21"/>
      <c r="D38" s="7" t="s">
        <v>66</v>
      </c>
      <c r="E38" s="7"/>
      <c r="F38" s="10"/>
      <c r="G38" s="10"/>
      <c r="H38" s="10"/>
      <c r="I38" s="29" t="s">
        <v>173</v>
      </c>
      <c r="J38" s="24" t="s">
        <v>162</v>
      </c>
      <c r="K38" s="37"/>
      <c r="L38" s="25"/>
      <c r="M38" s="22"/>
      <c r="N38" s="8"/>
    </row>
    <row r="39" spans="3:14" x14ac:dyDescent="0.4">
      <c r="C39" s="21"/>
      <c r="D39" s="7" t="s">
        <v>91</v>
      </c>
      <c r="E39" s="7" t="s">
        <v>147</v>
      </c>
      <c r="F39" s="10"/>
      <c r="G39" s="10" t="s">
        <v>149</v>
      </c>
      <c r="H39" s="10"/>
      <c r="I39" s="29" t="s">
        <v>179</v>
      </c>
      <c r="J39" s="42" t="s">
        <v>259</v>
      </c>
      <c r="K39" s="37"/>
      <c r="L39" s="25">
        <v>107</v>
      </c>
      <c r="M39" s="22"/>
      <c r="N39" s="8"/>
    </row>
    <row r="40" spans="3:14" x14ac:dyDescent="0.4">
      <c r="C40" s="21"/>
      <c r="D40" s="7" t="s">
        <v>22</v>
      </c>
      <c r="E40" s="7" t="s">
        <v>153</v>
      </c>
      <c r="F40" s="10"/>
      <c r="G40" s="10" t="s">
        <v>151</v>
      </c>
      <c r="H40" s="10"/>
      <c r="I40" s="29" t="s">
        <v>152</v>
      </c>
      <c r="J40" s="35" t="s">
        <v>222</v>
      </c>
      <c r="K40" s="37"/>
      <c r="L40" s="25">
        <v>2</v>
      </c>
      <c r="M40" s="22"/>
      <c r="N40" s="8"/>
    </row>
    <row r="41" spans="3:14" x14ac:dyDescent="0.4">
      <c r="C41" s="21"/>
      <c r="D41" s="7" t="s">
        <v>31</v>
      </c>
      <c r="E41" s="7" t="s">
        <v>156</v>
      </c>
      <c r="F41" s="10"/>
      <c r="G41" s="10" t="s">
        <v>154</v>
      </c>
      <c r="H41" s="10"/>
      <c r="I41" s="29" t="s">
        <v>159</v>
      </c>
      <c r="J41" s="24"/>
      <c r="K41" s="37" t="s">
        <v>161</v>
      </c>
      <c r="L41" s="25">
        <v>1</v>
      </c>
      <c r="M41" s="22"/>
      <c r="N41" s="8"/>
    </row>
    <row r="42" spans="3:14" x14ac:dyDescent="0.4">
      <c r="C42" s="21"/>
      <c r="D42" s="7" t="s">
        <v>26</v>
      </c>
      <c r="E42" s="34">
        <v>54783</v>
      </c>
      <c r="F42" s="10"/>
      <c r="G42" s="10" t="s">
        <v>155</v>
      </c>
      <c r="H42" s="10"/>
      <c r="I42" s="29" t="s">
        <v>158</v>
      </c>
      <c r="J42" s="24"/>
      <c r="K42" s="37" t="s">
        <v>161</v>
      </c>
      <c r="L42" s="25">
        <v>2</v>
      </c>
      <c r="M42" s="22"/>
      <c r="N42" s="8"/>
    </row>
    <row r="43" spans="3:14" x14ac:dyDescent="0.4">
      <c r="C43" s="21"/>
      <c r="D43" s="7" t="s">
        <v>22</v>
      </c>
      <c r="E43" s="34" t="s">
        <v>169</v>
      </c>
      <c r="F43" s="10"/>
      <c r="G43" s="10"/>
      <c r="H43" s="10"/>
      <c r="I43" s="29" t="s">
        <v>170</v>
      </c>
      <c r="J43" s="24" t="s">
        <v>162</v>
      </c>
      <c r="K43" s="37"/>
      <c r="L43" s="25"/>
      <c r="M43" s="22"/>
      <c r="N43" s="8"/>
    </row>
    <row r="44" spans="3:14" x14ac:dyDescent="0.4">
      <c r="C44" s="21"/>
      <c r="D44" s="7" t="s">
        <v>22</v>
      </c>
      <c r="E44" s="34" t="s">
        <v>165</v>
      </c>
      <c r="F44" s="10"/>
      <c r="G44" s="10"/>
      <c r="H44" s="10"/>
      <c r="I44" s="29" t="s">
        <v>175</v>
      </c>
      <c r="J44" s="24" t="s">
        <v>162</v>
      </c>
      <c r="K44" s="37"/>
      <c r="L44" s="25"/>
      <c r="M44" s="22"/>
      <c r="N44" s="8"/>
    </row>
    <row r="45" spans="3:14" x14ac:dyDescent="0.4">
      <c r="C45" s="21"/>
      <c r="D45" s="7" t="s">
        <v>0</v>
      </c>
      <c r="E45" s="34" t="s">
        <v>176</v>
      </c>
      <c r="F45" s="10"/>
      <c r="G45" s="10"/>
      <c r="H45" s="10"/>
      <c r="I45" s="29" t="s">
        <v>177</v>
      </c>
      <c r="J45" s="24" t="s">
        <v>162</v>
      </c>
      <c r="K45" s="37"/>
      <c r="L45" s="25"/>
      <c r="M45" s="22"/>
      <c r="N45" s="8"/>
    </row>
    <row r="46" spans="3:14" x14ac:dyDescent="0.4">
      <c r="C46" s="21"/>
      <c r="D46" s="7" t="s">
        <v>2</v>
      </c>
      <c r="E46" s="34" t="s">
        <v>167</v>
      </c>
      <c r="F46" s="10"/>
      <c r="G46" s="10"/>
      <c r="H46" s="10"/>
      <c r="I46" s="29" t="s">
        <v>168</v>
      </c>
      <c r="J46" s="24" t="s">
        <v>162</v>
      </c>
      <c r="K46" s="37"/>
      <c r="L46" s="25"/>
      <c r="M46" s="22"/>
      <c r="N46" s="8"/>
    </row>
    <row r="47" spans="3:14" x14ac:dyDescent="0.4">
      <c r="C47" s="21"/>
      <c r="D47" s="7" t="s">
        <v>172</v>
      </c>
      <c r="E47" s="34" t="s">
        <v>60</v>
      </c>
      <c r="F47" s="10"/>
      <c r="G47" s="10"/>
      <c r="H47" s="10"/>
      <c r="I47" s="29" t="s">
        <v>171</v>
      </c>
      <c r="J47" s="24" t="s">
        <v>162</v>
      </c>
      <c r="K47" s="37"/>
      <c r="L47" s="25"/>
      <c r="M47" s="22"/>
      <c r="N47" s="8"/>
    </row>
    <row r="48" spans="3:14" x14ac:dyDescent="0.4">
      <c r="C48" s="21"/>
      <c r="D48" s="7" t="s">
        <v>64</v>
      </c>
      <c r="E48" s="34" t="s">
        <v>60</v>
      </c>
      <c r="F48" s="10"/>
      <c r="G48" s="10"/>
      <c r="H48" s="10"/>
      <c r="I48" s="29" t="s">
        <v>166</v>
      </c>
      <c r="J48" s="24" t="s">
        <v>162</v>
      </c>
      <c r="K48" s="37"/>
      <c r="L48" s="25"/>
      <c r="M48" s="22"/>
      <c r="N48" s="8"/>
    </row>
    <row r="49" spans="3:14" x14ac:dyDescent="0.4">
      <c r="C49" s="21"/>
      <c r="D49" s="7" t="s">
        <v>164</v>
      </c>
      <c r="E49" s="34" t="s">
        <v>165</v>
      </c>
      <c r="F49" s="10"/>
      <c r="G49" s="10"/>
      <c r="H49" s="10"/>
      <c r="I49" s="29" t="s">
        <v>163</v>
      </c>
      <c r="J49" s="24" t="s">
        <v>162</v>
      </c>
      <c r="K49" s="37"/>
      <c r="L49" s="25"/>
      <c r="M49" s="22"/>
      <c r="N49" s="8"/>
    </row>
    <row r="50" spans="3:14" x14ac:dyDescent="0.4">
      <c r="C50" s="21"/>
      <c r="D50" s="7"/>
      <c r="E50" s="34" t="s">
        <v>195</v>
      </c>
      <c r="F50" s="10"/>
      <c r="G50" s="10" t="s">
        <v>181</v>
      </c>
      <c r="H50" s="10"/>
      <c r="I50" s="29" t="s">
        <v>231</v>
      </c>
      <c r="J50" s="35" t="s">
        <v>267</v>
      </c>
      <c r="K50" s="37"/>
      <c r="L50" s="25">
        <v>5</v>
      </c>
      <c r="M50" s="22"/>
      <c r="N50" s="8"/>
    </row>
    <row r="51" spans="3:14" x14ac:dyDescent="0.4">
      <c r="C51" s="21"/>
      <c r="D51" s="7" t="s">
        <v>2</v>
      </c>
      <c r="E51" s="34" t="s">
        <v>165</v>
      </c>
      <c r="F51" s="10"/>
      <c r="G51" s="10"/>
      <c r="H51" s="10"/>
      <c r="I51" s="29" t="s">
        <v>235</v>
      </c>
      <c r="J51" s="35" t="s">
        <v>268</v>
      </c>
      <c r="K51" s="37"/>
      <c r="L51" s="25"/>
      <c r="M51" s="22"/>
      <c r="N51" s="8"/>
    </row>
    <row r="52" spans="3:14" x14ac:dyDescent="0.4">
      <c r="C52" s="21"/>
      <c r="D52" s="7" t="s">
        <v>2</v>
      </c>
      <c r="E52" s="34" t="s">
        <v>165</v>
      </c>
      <c r="F52" s="10"/>
      <c r="G52" s="10"/>
      <c r="H52" s="10"/>
      <c r="I52" s="29" t="s">
        <v>236</v>
      </c>
      <c r="J52" s="35" t="s">
        <v>268</v>
      </c>
      <c r="K52" s="37"/>
      <c r="L52" s="25"/>
      <c r="M52" s="22"/>
      <c r="N52" s="8"/>
    </row>
    <row r="53" spans="3:14" x14ac:dyDescent="0.4">
      <c r="C53" s="21"/>
      <c r="D53" s="7" t="s">
        <v>31</v>
      </c>
      <c r="E53" s="34" t="s">
        <v>196</v>
      </c>
      <c r="F53" s="10"/>
      <c r="G53" s="10" t="s">
        <v>182</v>
      </c>
      <c r="H53" s="10"/>
      <c r="I53" s="29" t="s">
        <v>230</v>
      </c>
      <c r="J53" s="24"/>
      <c r="K53" s="37" t="s">
        <v>161</v>
      </c>
      <c r="L53" s="25">
        <v>1</v>
      </c>
      <c r="M53" s="22"/>
      <c r="N53" s="8"/>
    </row>
    <row r="54" spans="3:14" x14ac:dyDescent="0.4">
      <c r="C54" s="21"/>
      <c r="D54" s="7" t="s">
        <v>26</v>
      </c>
      <c r="E54" s="34" t="s">
        <v>197</v>
      </c>
      <c r="F54" s="10"/>
      <c r="G54" s="10" t="s">
        <v>183</v>
      </c>
      <c r="H54" s="10"/>
      <c r="I54" s="29" t="s">
        <v>228</v>
      </c>
      <c r="J54" s="42" t="s">
        <v>266</v>
      </c>
      <c r="K54" s="37"/>
      <c r="L54" s="25">
        <v>16</v>
      </c>
      <c r="M54" s="22"/>
      <c r="N54" s="8"/>
    </row>
    <row r="55" spans="3:14" x14ac:dyDescent="0.4">
      <c r="C55" s="21"/>
      <c r="D55" s="7" t="s">
        <v>91</v>
      </c>
      <c r="E55" s="34" t="s">
        <v>198</v>
      </c>
      <c r="F55" s="10"/>
      <c r="G55" s="10" t="s">
        <v>184</v>
      </c>
      <c r="H55" s="10"/>
      <c r="I55" s="29" t="s">
        <v>240</v>
      </c>
      <c r="J55" s="42" t="s">
        <v>266</v>
      </c>
      <c r="K55" s="37"/>
      <c r="L55" s="25">
        <v>57</v>
      </c>
      <c r="M55" s="22"/>
      <c r="N55" s="8"/>
    </row>
    <row r="56" spans="3:14" x14ac:dyDescent="0.4">
      <c r="C56" s="21"/>
      <c r="D56" s="7" t="s">
        <v>199</v>
      </c>
      <c r="E56" s="34" t="s">
        <v>200</v>
      </c>
      <c r="F56" s="10"/>
      <c r="G56" s="10" t="s">
        <v>185</v>
      </c>
      <c r="H56" s="10"/>
      <c r="I56" s="29" t="s">
        <v>260</v>
      </c>
      <c r="J56" s="24" t="s">
        <v>270</v>
      </c>
      <c r="K56" s="37"/>
      <c r="L56" s="25">
        <v>1</v>
      </c>
      <c r="M56" s="22"/>
      <c r="N56" s="8"/>
    </row>
    <row r="57" spans="3:14" x14ac:dyDescent="0.4">
      <c r="C57" s="21"/>
      <c r="D57" s="7" t="s">
        <v>199</v>
      </c>
      <c r="E57" s="34"/>
      <c r="F57" s="10"/>
      <c r="G57" s="10" t="s">
        <v>186</v>
      </c>
      <c r="H57" s="10"/>
      <c r="I57" s="29" t="s">
        <v>229</v>
      </c>
      <c r="J57" s="24" t="s">
        <v>270</v>
      </c>
      <c r="K57" s="37"/>
      <c r="L57" s="25">
        <v>13</v>
      </c>
      <c r="M57" s="22"/>
      <c r="N57" s="8"/>
    </row>
    <row r="58" spans="3:14" x14ac:dyDescent="0.4">
      <c r="C58" s="21"/>
      <c r="D58" s="7" t="s">
        <v>22</v>
      </c>
      <c r="E58" s="34" t="s">
        <v>201</v>
      </c>
      <c r="F58" s="10"/>
      <c r="G58" s="10" t="s">
        <v>187</v>
      </c>
      <c r="H58" s="10"/>
      <c r="I58" s="29" t="s">
        <v>261</v>
      </c>
      <c r="J58" s="24"/>
      <c r="K58" s="37"/>
      <c r="L58" s="25">
        <v>1</v>
      </c>
      <c r="M58" s="22"/>
      <c r="N58" s="8"/>
    </row>
    <row r="59" spans="3:14" x14ac:dyDescent="0.4">
      <c r="C59" s="21"/>
      <c r="D59" s="7" t="s">
        <v>91</v>
      </c>
      <c r="E59" s="34" t="s">
        <v>202</v>
      </c>
      <c r="F59" s="10"/>
      <c r="G59" s="10" t="s">
        <v>188</v>
      </c>
      <c r="H59" s="10"/>
      <c r="I59" s="29" t="s">
        <v>224</v>
      </c>
      <c r="J59" s="42" t="s">
        <v>270</v>
      </c>
      <c r="K59" s="37"/>
      <c r="L59" s="25">
        <v>50</v>
      </c>
      <c r="M59" s="22"/>
      <c r="N59" s="8"/>
    </row>
    <row r="60" spans="3:14" x14ac:dyDescent="0.4">
      <c r="C60" s="21"/>
      <c r="D60" s="7" t="s">
        <v>203</v>
      </c>
      <c r="E60" s="34" t="s">
        <v>48</v>
      </c>
      <c r="F60" s="10"/>
      <c r="G60" s="10" t="s">
        <v>189</v>
      </c>
      <c r="H60" s="10"/>
      <c r="I60" s="29" t="s">
        <v>232</v>
      </c>
      <c r="J60" s="24" t="s">
        <v>271</v>
      </c>
      <c r="K60" s="37"/>
      <c r="L60" s="25">
        <v>3</v>
      </c>
      <c r="M60" s="22"/>
      <c r="N60" s="8"/>
    </row>
    <row r="61" spans="3:14" x14ac:dyDescent="0.4">
      <c r="C61" s="21"/>
      <c r="D61" s="7" t="s">
        <v>205</v>
      </c>
      <c r="E61" s="34" t="s">
        <v>204</v>
      </c>
      <c r="F61" s="10"/>
      <c r="G61" s="10" t="s">
        <v>190</v>
      </c>
      <c r="H61" s="10"/>
      <c r="I61" s="29" t="s">
        <v>223</v>
      </c>
      <c r="J61" s="24"/>
      <c r="K61" s="37"/>
      <c r="L61" s="25">
        <v>49</v>
      </c>
      <c r="M61" s="22"/>
      <c r="N61" s="8"/>
    </row>
    <row r="62" spans="3:14" hidden="1" x14ac:dyDescent="0.4">
      <c r="C62" s="21"/>
      <c r="D62" s="7" t="s">
        <v>226</v>
      </c>
      <c r="E62" s="34" t="s">
        <v>227</v>
      </c>
      <c r="F62" s="10"/>
      <c r="G62" s="10" t="s">
        <v>193</v>
      </c>
      <c r="H62" s="10"/>
      <c r="I62" s="29" t="s">
        <v>225</v>
      </c>
      <c r="J62" s="24" t="s">
        <v>269</v>
      </c>
      <c r="K62" s="37"/>
      <c r="L62" s="25">
        <v>1</v>
      </c>
      <c r="M62" s="22"/>
      <c r="N62" s="8"/>
    </row>
    <row r="63" spans="3:14" x14ac:dyDescent="0.4">
      <c r="C63" s="21"/>
      <c r="D63" s="7" t="s">
        <v>17</v>
      </c>
      <c r="E63" s="34" t="s">
        <v>206</v>
      </c>
      <c r="F63" s="10"/>
      <c r="G63" s="10" t="s">
        <v>191</v>
      </c>
      <c r="H63" s="10"/>
      <c r="I63" s="29" t="s">
        <v>237</v>
      </c>
      <c r="J63" s="17" t="s">
        <v>317</v>
      </c>
      <c r="K63" s="37"/>
      <c r="L63" s="25">
        <v>5</v>
      </c>
      <c r="M63" s="22"/>
      <c r="N63" s="8"/>
    </row>
    <row r="64" spans="3:14" hidden="1" x14ac:dyDescent="0.4">
      <c r="C64" s="21"/>
      <c r="D64" s="7" t="s">
        <v>220</v>
      </c>
      <c r="E64" s="34"/>
      <c r="F64" s="10"/>
      <c r="G64" s="10" t="s">
        <v>192</v>
      </c>
      <c r="H64" s="10"/>
      <c r="I64" s="29" t="s">
        <v>221</v>
      </c>
      <c r="J64" s="24" t="s">
        <v>269</v>
      </c>
      <c r="K64" s="37"/>
      <c r="L64" s="25"/>
      <c r="M64" s="22"/>
      <c r="N64" s="8"/>
    </row>
    <row r="65" spans="3:14" hidden="1" x14ac:dyDescent="0.4">
      <c r="C65" s="21"/>
      <c r="D65" s="7"/>
      <c r="E65" s="34" t="s">
        <v>265</v>
      </c>
      <c r="F65" s="10"/>
      <c r="G65" s="10" t="s">
        <v>194</v>
      </c>
      <c r="H65" s="10"/>
      <c r="I65" s="29" t="s">
        <v>264</v>
      </c>
      <c r="J65" s="24" t="s">
        <v>269</v>
      </c>
      <c r="K65" s="37"/>
      <c r="L65" s="25"/>
      <c r="M65" s="22"/>
      <c r="N65" s="8"/>
    </row>
    <row r="66" spans="3:14" x14ac:dyDescent="0.4">
      <c r="C66" s="21"/>
      <c r="D66" s="7"/>
      <c r="E66" s="34" t="s">
        <v>234</v>
      </c>
      <c r="F66" s="10"/>
      <c r="G66" s="10"/>
      <c r="H66" s="10"/>
      <c r="I66" s="29" t="s">
        <v>233</v>
      </c>
      <c r="J66" s="35" t="s">
        <v>222</v>
      </c>
      <c r="K66" s="37"/>
      <c r="L66" s="25"/>
      <c r="M66" s="22"/>
      <c r="N66" s="8"/>
    </row>
    <row r="67" spans="3:14" x14ac:dyDescent="0.4">
      <c r="C67" s="21"/>
      <c r="D67" s="7" t="s">
        <v>226</v>
      </c>
      <c r="E67" s="34" t="s">
        <v>239</v>
      </c>
      <c r="F67" s="10"/>
      <c r="G67" s="10"/>
      <c r="H67" s="10"/>
      <c r="I67" s="29" t="s">
        <v>238</v>
      </c>
      <c r="J67" s="24" t="s">
        <v>222</v>
      </c>
      <c r="K67" s="37"/>
      <c r="L67" s="25"/>
      <c r="M67" s="22"/>
      <c r="N67" s="8"/>
    </row>
    <row r="68" spans="3:14" x14ac:dyDescent="0.4">
      <c r="C68" s="21"/>
      <c r="D68" s="7"/>
      <c r="E68" s="34" t="s">
        <v>263</v>
      </c>
      <c r="F68" s="39"/>
      <c r="G68" s="10"/>
      <c r="H68" s="10"/>
      <c r="I68" s="29" t="s">
        <v>262</v>
      </c>
      <c r="J68" s="24" t="s">
        <v>269</v>
      </c>
      <c r="K68" s="37"/>
      <c r="L68" s="25">
        <v>1</v>
      </c>
      <c r="M68" s="22"/>
      <c r="N68" s="8"/>
    </row>
    <row r="69" spans="3:14" x14ac:dyDescent="0.4">
      <c r="C69" s="21"/>
      <c r="D69" s="7" t="s">
        <v>243</v>
      </c>
      <c r="E69" s="34" t="s">
        <v>244</v>
      </c>
      <c r="F69" s="10"/>
      <c r="G69" s="10"/>
      <c r="H69" s="10"/>
      <c r="I69" s="29" t="s">
        <v>242</v>
      </c>
      <c r="J69" s="24" t="s">
        <v>272</v>
      </c>
      <c r="K69" s="37"/>
      <c r="L69" s="25"/>
      <c r="M69" s="22"/>
      <c r="N69" s="8"/>
    </row>
    <row r="70" spans="3:14" x14ac:dyDescent="0.4">
      <c r="C70" s="21"/>
      <c r="D70" s="7" t="s">
        <v>252</v>
      </c>
      <c r="E70" s="34"/>
      <c r="F70" s="10"/>
      <c r="G70" s="10" t="s">
        <v>247</v>
      </c>
      <c r="H70" s="10"/>
      <c r="I70" s="29" t="s">
        <v>256</v>
      </c>
      <c r="J70" s="24"/>
      <c r="K70" s="37"/>
      <c r="L70" s="25">
        <v>4</v>
      </c>
      <c r="M70" s="22"/>
      <c r="N70" s="8"/>
    </row>
    <row r="71" spans="3:14" x14ac:dyDescent="0.4">
      <c r="C71" s="21"/>
      <c r="D71" s="7" t="s">
        <v>199</v>
      </c>
      <c r="E71" s="34" t="s">
        <v>245</v>
      </c>
      <c r="F71" s="10"/>
      <c r="G71" s="10" t="s">
        <v>248</v>
      </c>
      <c r="H71" s="10"/>
      <c r="I71" s="29" t="s">
        <v>246</v>
      </c>
      <c r="J71" s="24"/>
      <c r="K71" s="37"/>
      <c r="L71" s="25">
        <v>7</v>
      </c>
      <c r="M71" s="22"/>
      <c r="N71" s="8"/>
    </row>
    <row r="72" spans="3:14" x14ac:dyDescent="0.4">
      <c r="C72" s="21"/>
      <c r="D72" s="7" t="s">
        <v>250</v>
      </c>
      <c r="E72" s="34" t="s">
        <v>251</v>
      </c>
      <c r="F72" s="10"/>
      <c r="G72" s="10" t="s">
        <v>249</v>
      </c>
      <c r="H72" s="10"/>
      <c r="I72" s="29" t="s">
        <v>253</v>
      </c>
      <c r="J72" s="17" t="s">
        <v>332</v>
      </c>
      <c r="K72" s="37"/>
      <c r="L72" s="25">
        <v>6</v>
      </c>
      <c r="M72" s="22"/>
      <c r="N72" s="8"/>
    </row>
    <row r="73" spans="3:14" x14ac:dyDescent="0.4">
      <c r="C73" s="21"/>
      <c r="D73" s="7" t="s">
        <v>31</v>
      </c>
      <c r="E73" s="34" t="s">
        <v>257</v>
      </c>
      <c r="F73" s="39">
        <v>42500</v>
      </c>
      <c r="G73" s="10" t="s">
        <v>258</v>
      </c>
      <c r="H73" s="10"/>
      <c r="I73" s="29" t="s">
        <v>273</v>
      </c>
      <c r="J73" s="17"/>
      <c r="K73" s="37"/>
      <c r="L73" s="25">
        <v>22</v>
      </c>
      <c r="M73" s="22"/>
      <c r="N73" s="8"/>
    </row>
    <row r="74" spans="3:14" x14ac:dyDescent="0.4">
      <c r="C74" s="21"/>
      <c r="D74" s="7" t="s">
        <v>276</v>
      </c>
      <c r="E74" s="34" t="s">
        <v>275</v>
      </c>
      <c r="F74" s="39"/>
      <c r="G74" s="10" t="s">
        <v>274</v>
      </c>
      <c r="H74" s="10"/>
      <c r="I74" s="29" t="s">
        <v>295</v>
      </c>
      <c r="J74" s="17" t="s">
        <v>161</v>
      </c>
      <c r="K74" s="37"/>
      <c r="L74" s="25">
        <v>9</v>
      </c>
      <c r="M74" s="22"/>
      <c r="N74" s="8"/>
    </row>
    <row r="75" spans="3:14" x14ac:dyDescent="0.4">
      <c r="C75" s="21"/>
      <c r="D75" s="7" t="s">
        <v>279</v>
      </c>
      <c r="E75" s="34" t="s">
        <v>278</v>
      </c>
      <c r="F75" s="39"/>
      <c r="G75" s="10" t="s">
        <v>277</v>
      </c>
      <c r="H75" s="10"/>
      <c r="I75" s="29" t="s">
        <v>288</v>
      </c>
      <c r="J75" s="17" t="s">
        <v>333</v>
      </c>
      <c r="K75" s="37"/>
      <c r="L75" s="25">
        <v>9</v>
      </c>
      <c r="M75" s="22"/>
      <c r="N75" s="8"/>
    </row>
    <row r="76" spans="3:14" x14ac:dyDescent="0.4">
      <c r="C76" s="21"/>
      <c r="D76" s="7" t="s">
        <v>280</v>
      </c>
      <c r="E76" s="34" t="s">
        <v>281</v>
      </c>
      <c r="F76" s="39"/>
      <c r="G76" s="10" t="s">
        <v>282</v>
      </c>
      <c r="H76" s="10"/>
      <c r="I76" s="29" t="s">
        <v>314</v>
      </c>
      <c r="J76" s="17" t="s">
        <v>332</v>
      </c>
      <c r="K76" s="37"/>
      <c r="L76" s="25">
        <v>10</v>
      </c>
      <c r="M76" s="22"/>
      <c r="N76" s="8"/>
    </row>
    <row r="77" spans="3:14" x14ac:dyDescent="0.4">
      <c r="C77" s="21"/>
      <c r="D77" s="7" t="s">
        <v>284</v>
      </c>
      <c r="E77" s="34" t="s">
        <v>285</v>
      </c>
      <c r="F77" s="39"/>
      <c r="G77" s="10" t="s">
        <v>283</v>
      </c>
      <c r="H77" s="10"/>
      <c r="I77" s="29" t="s">
        <v>289</v>
      </c>
      <c r="J77" s="17" t="s">
        <v>332</v>
      </c>
      <c r="K77" s="37"/>
      <c r="L77" s="25">
        <v>12</v>
      </c>
      <c r="M77" s="22"/>
      <c r="N77" s="8"/>
    </row>
    <row r="78" spans="3:14" x14ac:dyDescent="0.4">
      <c r="C78" s="21"/>
      <c r="D78" s="7" t="s">
        <v>96</v>
      </c>
      <c r="E78" s="34" t="s">
        <v>286</v>
      </c>
      <c r="F78" s="39"/>
      <c r="G78" s="10" t="s">
        <v>287</v>
      </c>
      <c r="H78" s="10"/>
      <c r="I78" s="29" t="s">
        <v>294</v>
      </c>
      <c r="J78" s="17" t="s">
        <v>332</v>
      </c>
      <c r="K78" s="37"/>
      <c r="L78" s="25">
        <v>3</v>
      </c>
      <c r="M78" s="22"/>
      <c r="N78" s="8"/>
    </row>
    <row r="79" spans="3:14" x14ac:dyDescent="0.4">
      <c r="C79" s="21"/>
      <c r="D79" s="7"/>
      <c r="E79" s="34" t="s">
        <v>290</v>
      </c>
      <c r="F79" s="39"/>
      <c r="G79" s="10"/>
      <c r="H79" s="10"/>
      <c r="I79" s="29" t="s">
        <v>291</v>
      </c>
      <c r="J79" s="17" t="s">
        <v>332</v>
      </c>
      <c r="K79" s="37"/>
      <c r="L79" s="25"/>
      <c r="M79" s="22"/>
      <c r="N79" s="8"/>
    </row>
    <row r="80" spans="3:14" x14ac:dyDescent="0.4">
      <c r="C80" s="21"/>
      <c r="D80" s="7" t="s">
        <v>2</v>
      </c>
      <c r="E80" s="34" t="s">
        <v>2</v>
      </c>
      <c r="F80" s="39"/>
      <c r="G80" s="10" t="s">
        <v>292</v>
      </c>
      <c r="H80" s="10"/>
      <c r="I80" s="29" t="s">
        <v>293</v>
      </c>
      <c r="J80" s="17"/>
      <c r="K80" s="37"/>
      <c r="L80" s="25">
        <v>4</v>
      </c>
      <c r="M80" s="22"/>
      <c r="N80" s="8"/>
    </row>
    <row r="81" spans="3:14" x14ac:dyDescent="0.4">
      <c r="C81" s="21"/>
      <c r="D81" s="7" t="s">
        <v>195</v>
      </c>
      <c r="E81" s="34" t="s">
        <v>165</v>
      </c>
      <c r="F81" s="39"/>
      <c r="G81" s="10" t="s">
        <v>299</v>
      </c>
      <c r="H81" s="10"/>
      <c r="I81" s="29"/>
      <c r="J81" s="24"/>
      <c r="K81" s="37"/>
      <c r="L81" s="25">
        <v>1</v>
      </c>
      <c r="M81" s="22"/>
      <c r="N81" s="8"/>
    </row>
    <row r="82" spans="3:14" x14ac:dyDescent="0.4">
      <c r="C82" s="21"/>
      <c r="D82" s="7" t="s">
        <v>298</v>
      </c>
      <c r="E82" s="34" t="s">
        <v>337</v>
      </c>
      <c r="F82" s="10"/>
      <c r="G82" s="10" t="s">
        <v>297</v>
      </c>
      <c r="H82" s="10"/>
      <c r="I82" s="29" t="s">
        <v>296</v>
      </c>
      <c r="J82" s="37"/>
      <c r="K82" s="37"/>
      <c r="L82" s="25">
        <v>2</v>
      </c>
      <c r="M82" s="22"/>
      <c r="N82" s="8"/>
    </row>
    <row r="83" spans="3:14" x14ac:dyDescent="0.4">
      <c r="C83" s="21"/>
      <c r="D83" s="7" t="s">
        <v>91</v>
      </c>
      <c r="E83" s="34" t="s">
        <v>147</v>
      </c>
      <c r="F83" s="10"/>
      <c r="G83" s="10" t="s">
        <v>300</v>
      </c>
      <c r="H83" s="10"/>
      <c r="I83" s="29"/>
      <c r="J83" s="37"/>
      <c r="K83" s="37"/>
      <c r="L83" s="25">
        <v>4</v>
      </c>
      <c r="M83" s="22"/>
      <c r="N83" s="8"/>
    </row>
    <row r="84" spans="3:14" x14ac:dyDescent="0.4">
      <c r="C84" s="21"/>
      <c r="D84" s="7" t="s">
        <v>313</v>
      </c>
      <c r="E84" s="34" t="s">
        <v>312</v>
      </c>
      <c r="F84" s="10"/>
      <c r="G84" s="10" t="s">
        <v>301</v>
      </c>
      <c r="H84" s="10"/>
      <c r="I84" s="29" t="s">
        <v>315</v>
      </c>
      <c r="J84" s="17" t="s">
        <v>332</v>
      </c>
      <c r="K84" s="37"/>
      <c r="L84" s="25">
        <v>3</v>
      </c>
      <c r="M84" s="22"/>
      <c r="N84" s="8"/>
    </row>
    <row r="85" spans="3:14" x14ac:dyDescent="0.4">
      <c r="C85" s="21"/>
      <c r="D85" s="7" t="s">
        <v>195</v>
      </c>
      <c r="E85" s="34" t="s">
        <v>311</v>
      </c>
      <c r="F85" s="10"/>
      <c r="G85" s="10" t="s">
        <v>302</v>
      </c>
      <c r="H85" s="10"/>
      <c r="I85" s="29" t="s">
        <v>318</v>
      </c>
      <c r="J85" s="17"/>
      <c r="K85" s="37"/>
      <c r="L85" s="25">
        <v>4</v>
      </c>
      <c r="M85" s="22"/>
      <c r="N85" s="8"/>
    </row>
    <row r="86" spans="3:14" x14ac:dyDescent="0.4">
      <c r="C86" s="21"/>
      <c r="D86" s="7" t="s">
        <v>310</v>
      </c>
      <c r="E86" s="34" t="s">
        <v>309</v>
      </c>
      <c r="F86" s="10"/>
      <c r="G86" s="10" t="s">
        <v>303</v>
      </c>
      <c r="H86" s="10"/>
      <c r="I86" s="29" t="s">
        <v>324</v>
      </c>
      <c r="J86" s="17" t="s">
        <v>338</v>
      </c>
      <c r="K86" s="37"/>
      <c r="L86" s="25">
        <v>4</v>
      </c>
      <c r="M86" s="22"/>
      <c r="N86" s="8"/>
    </row>
    <row r="87" spans="3:14" x14ac:dyDescent="0.4">
      <c r="C87" s="21"/>
      <c r="D87" s="7" t="s">
        <v>2</v>
      </c>
      <c r="E87" s="34" t="s">
        <v>307</v>
      </c>
      <c r="F87" s="10"/>
      <c r="G87" s="10" t="s">
        <v>304</v>
      </c>
      <c r="H87" s="10"/>
      <c r="I87" s="29" t="s">
        <v>326</v>
      </c>
      <c r="J87" s="37"/>
      <c r="K87" s="37"/>
      <c r="L87" s="25">
        <v>48</v>
      </c>
      <c r="M87" s="22"/>
      <c r="N87" s="8"/>
    </row>
    <row r="88" spans="3:14" x14ac:dyDescent="0.4">
      <c r="C88" s="21"/>
      <c r="D88" s="7" t="s">
        <v>91</v>
      </c>
      <c r="E88" s="34" t="s">
        <v>308</v>
      </c>
      <c r="F88" s="10"/>
      <c r="G88" s="10" t="s">
        <v>306</v>
      </c>
      <c r="H88" s="10"/>
      <c r="I88" s="29"/>
      <c r="J88" s="37"/>
      <c r="K88" s="37"/>
      <c r="L88" s="25">
        <v>45</v>
      </c>
      <c r="M88" s="22"/>
      <c r="N88" s="8"/>
    </row>
    <row r="89" spans="3:14" x14ac:dyDescent="0.4">
      <c r="C89" s="21"/>
      <c r="D89" s="7" t="s">
        <v>91</v>
      </c>
      <c r="E89" s="34" t="s">
        <v>308</v>
      </c>
      <c r="F89" s="10"/>
      <c r="G89" s="10" t="s">
        <v>305</v>
      </c>
      <c r="H89" s="10"/>
      <c r="I89" s="29"/>
      <c r="J89" s="37"/>
      <c r="K89" s="37"/>
      <c r="L89" s="25">
        <v>37</v>
      </c>
      <c r="M89" s="22"/>
      <c r="N89" s="8"/>
    </row>
    <row r="90" spans="3:14" x14ac:dyDescent="0.4">
      <c r="C90" s="21"/>
      <c r="D90" s="7" t="s">
        <v>91</v>
      </c>
      <c r="E90" s="34" t="s">
        <v>202</v>
      </c>
      <c r="F90" s="10"/>
      <c r="G90" s="10" t="s">
        <v>316</v>
      </c>
      <c r="H90" s="10"/>
      <c r="I90" s="29" t="s">
        <v>325</v>
      </c>
      <c r="J90" s="37"/>
      <c r="K90" s="37"/>
      <c r="L90" s="25">
        <v>51</v>
      </c>
      <c r="M90" s="22"/>
      <c r="N90" s="8"/>
    </row>
    <row r="91" spans="3:14" x14ac:dyDescent="0.4">
      <c r="C91" s="21"/>
      <c r="D91" s="7" t="s">
        <v>91</v>
      </c>
      <c r="E91" s="34" t="s">
        <v>198</v>
      </c>
      <c r="F91" s="10"/>
      <c r="G91" s="10"/>
      <c r="H91" s="10"/>
      <c r="I91" s="29" t="s">
        <v>336</v>
      </c>
      <c r="J91" s="37"/>
      <c r="K91" s="37"/>
      <c r="L91" s="25">
        <v>2</v>
      </c>
      <c r="M91" s="22"/>
      <c r="N91" s="8"/>
    </row>
    <row r="92" spans="3:14" x14ac:dyDescent="0.4">
      <c r="C92" s="21"/>
      <c r="D92" s="7" t="s">
        <v>22</v>
      </c>
      <c r="E92" s="34" t="s">
        <v>322</v>
      </c>
      <c r="F92" s="10"/>
      <c r="G92" s="10" t="s">
        <v>319</v>
      </c>
      <c r="H92" s="10"/>
      <c r="I92" s="29"/>
      <c r="J92" s="37"/>
      <c r="K92" s="37"/>
      <c r="L92" s="25">
        <v>2</v>
      </c>
      <c r="M92" s="22"/>
      <c r="N92" s="8"/>
    </row>
    <row r="93" spans="3:14" x14ac:dyDescent="0.4">
      <c r="C93" s="21"/>
      <c r="D93" s="7" t="s">
        <v>91</v>
      </c>
      <c r="E93" s="34" t="s">
        <v>92</v>
      </c>
      <c r="F93" s="10"/>
      <c r="G93" s="10" t="s">
        <v>323</v>
      </c>
      <c r="H93" s="10"/>
      <c r="I93" s="29"/>
      <c r="J93" s="37"/>
      <c r="K93" s="37"/>
      <c r="L93" s="25">
        <v>170</v>
      </c>
      <c r="M93" s="22"/>
      <c r="N93" s="8"/>
    </row>
    <row r="94" spans="3:14" x14ac:dyDescent="0.4">
      <c r="C94" s="21"/>
      <c r="D94" s="7" t="s">
        <v>2</v>
      </c>
      <c r="E94" s="34" t="s">
        <v>320</v>
      </c>
      <c r="F94" s="10"/>
      <c r="G94" s="10" t="s">
        <v>321</v>
      </c>
      <c r="H94" s="10"/>
      <c r="I94" s="29" t="s">
        <v>334</v>
      </c>
      <c r="J94" s="37"/>
      <c r="K94" s="37"/>
      <c r="L94" s="25">
        <v>23</v>
      </c>
      <c r="M94" s="22"/>
      <c r="N94" s="8"/>
    </row>
    <row r="95" spans="3:14" x14ac:dyDescent="0.4">
      <c r="C95" s="21"/>
      <c r="D95" s="7" t="s">
        <v>22</v>
      </c>
      <c r="E95" s="34" t="s">
        <v>169</v>
      </c>
      <c r="F95" s="10"/>
      <c r="G95" s="10"/>
      <c r="H95" s="10"/>
      <c r="I95" s="29" t="s">
        <v>335</v>
      </c>
      <c r="J95" s="37"/>
      <c r="K95" s="37"/>
      <c r="L95" s="25">
        <v>1</v>
      </c>
      <c r="M95" s="22"/>
      <c r="N95" s="8"/>
    </row>
    <row r="96" spans="3:14" x14ac:dyDescent="0.4">
      <c r="C96" s="21"/>
      <c r="D96" s="7" t="s">
        <v>22</v>
      </c>
      <c r="E96" s="34" t="s">
        <v>328</v>
      </c>
      <c r="F96" s="10"/>
      <c r="G96" s="10" t="s">
        <v>327</v>
      </c>
      <c r="H96" s="10"/>
      <c r="I96" s="29"/>
      <c r="J96" s="37"/>
      <c r="K96" s="37"/>
      <c r="L96" s="25">
        <v>1</v>
      </c>
      <c r="M96" s="22"/>
      <c r="N96" s="8"/>
    </row>
    <row r="97" spans="3:14" x14ac:dyDescent="0.4">
      <c r="C97" s="21"/>
      <c r="D97" s="7" t="s">
        <v>279</v>
      </c>
      <c r="E97" s="34" t="s">
        <v>329</v>
      </c>
      <c r="F97" s="10"/>
      <c r="G97" s="10" t="s">
        <v>330</v>
      </c>
      <c r="H97" s="10"/>
      <c r="I97" s="29" t="s">
        <v>331</v>
      </c>
      <c r="J97" s="37"/>
      <c r="K97" s="37"/>
      <c r="L97" s="25">
        <v>6</v>
      </c>
      <c r="M97" s="22"/>
      <c r="N97" s="8"/>
    </row>
    <row r="98" spans="3:14" x14ac:dyDescent="0.4">
      <c r="C98" s="21"/>
      <c r="D98" s="7" t="s">
        <v>341</v>
      </c>
      <c r="E98" s="34" t="s">
        <v>342</v>
      </c>
      <c r="F98" s="10"/>
      <c r="G98" s="10" t="s">
        <v>339</v>
      </c>
      <c r="H98" s="10"/>
      <c r="I98" s="29" t="s">
        <v>340</v>
      </c>
      <c r="J98" s="37"/>
      <c r="K98" s="37"/>
      <c r="L98" s="25">
        <v>4</v>
      </c>
      <c r="M98" s="22"/>
      <c r="N98" s="8"/>
    </row>
    <row r="99" spans="3:14" x14ac:dyDescent="0.4">
      <c r="C99" s="21"/>
      <c r="D99" s="7" t="s">
        <v>31</v>
      </c>
      <c r="E99" s="34" t="s">
        <v>344</v>
      </c>
      <c r="F99" s="10"/>
      <c r="G99" s="10" t="s">
        <v>343</v>
      </c>
      <c r="H99" s="10"/>
      <c r="I99" s="29"/>
      <c r="J99" s="37"/>
      <c r="K99" s="37"/>
      <c r="L99" s="25">
        <v>1</v>
      </c>
      <c r="M99" s="22"/>
      <c r="N99" s="8"/>
    </row>
    <row r="100" spans="3:14" x14ac:dyDescent="0.4">
      <c r="C100" s="21"/>
      <c r="D100" s="7" t="s">
        <v>313</v>
      </c>
      <c r="E100" s="34" t="s">
        <v>346</v>
      </c>
      <c r="F100" s="10"/>
      <c r="G100" s="10" t="s">
        <v>345</v>
      </c>
      <c r="H100" s="10"/>
      <c r="I100" s="29"/>
      <c r="J100" s="37"/>
      <c r="K100" s="37"/>
      <c r="L100" s="25">
        <v>4</v>
      </c>
      <c r="M100" s="22"/>
      <c r="N100" s="8"/>
    </row>
    <row r="101" spans="3:14" x14ac:dyDescent="0.4">
      <c r="C101" s="21"/>
      <c r="D101" s="7" t="s">
        <v>0</v>
      </c>
      <c r="E101" s="34" t="s">
        <v>349</v>
      </c>
      <c r="F101" s="10"/>
      <c r="G101" s="10" t="s">
        <v>347</v>
      </c>
      <c r="H101" s="10"/>
      <c r="I101" s="29"/>
      <c r="J101" s="37"/>
      <c r="K101" s="37"/>
      <c r="L101" s="25">
        <v>48</v>
      </c>
      <c r="M101" s="22"/>
      <c r="N101" s="8"/>
    </row>
    <row r="102" spans="3:14" x14ac:dyDescent="0.4">
      <c r="C102" s="21"/>
      <c r="D102" s="7" t="s">
        <v>0</v>
      </c>
      <c r="E102" s="34" t="s">
        <v>349</v>
      </c>
      <c r="F102" s="10"/>
      <c r="G102" s="10" t="s">
        <v>348</v>
      </c>
      <c r="H102" s="10"/>
      <c r="I102" s="29"/>
      <c r="J102" s="37"/>
      <c r="K102" s="37"/>
      <c r="L102" s="25">
        <v>10</v>
      </c>
      <c r="M102" s="22"/>
      <c r="N102" s="8"/>
    </row>
    <row r="103" spans="3:14" x14ac:dyDescent="0.4">
      <c r="C103" s="21" t="s">
        <v>350</v>
      </c>
      <c r="D103" s="7"/>
      <c r="E103" s="34"/>
      <c r="F103" s="10"/>
      <c r="G103" s="10" t="s">
        <v>351</v>
      </c>
      <c r="H103" s="10"/>
      <c r="I103" s="29" t="s">
        <v>358</v>
      </c>
      <c r="J103" s="37"/>
      <c r="K103" s="37"/>
      <c r="L103" s="25">
        <v>4</v>
      </c>
      <c r="M103" s="22"/>
      <c r="N103" s="8"/>
    </row>
    <row r="104" spans="3:14" x14ac:dyDescent="0.4">
      <c r="C104" s="21"/>
      <c r="D104" s="7" t="s">
        <v>91</v>
      </c>
      <c r="E104" s="34" t="s">
        <v>353</v>
      </c>
      <c r="F104" s="10"/>
      <c r="G104" s="10" t="s">
        <v>352</v>
      </c>
      <c r="H104" s="10"/>
      <c r="I104" s="29"/>
      <c r="J104" s="37"/>
      <c r="K104" s="37"/>
      <c r="L104" s="25">
        <v>35</v>
      </c>
      <c r="M104" s="22"/>
      <c r="N104" s="8"/>
    </row>
    <row r="105" spans="3:14" x14ac:dyDescent="0.4">
      <c r="C105" s="21"/>
      <c r="D105" s="7" t="s">
        <v>91</v>
      </c>
      <c r="E105" s="34" t="s">
        <v>355</v>
      </c>
      <c r="F105" s="10"/>
      <c r="G105" s="10" t="s">
        <v>354</v>
      </c>
      <c r="H105" s="10"/>
      <c r="I105" s="29"/>
      <c r="J105" s="37"/>
      <c r="K105" s="37"/>
      <c r="L105" s="25">
        <v>1</v>
      </c>
      <c r="M105" s="22"/>
      <c r="N105" s="8"/>
    </row>
    <row r="106" spans="3:14" x14ac:dyDescent="0.4">
      <c r="C106" s="21"/>
      <c r="D106" s="7" t="s">
        <v>250</v>
      </c>
      <c r="E106" s="34" t="s">
        <v>363</v>
      </c>
      <c r="F106" s="10"/>
      <c r="G106" s="10"/>
      <c r="H106" s="10"/>
      <c r="I106" s="29" t="s">
        <v>364</v>
      </c>
      <c r="J106" s="37"/>
      <c r="K106" s="37"/>
      <c r="L106" s="25"/>
      <c r="M106" s="22"/>
      <c r="N106" s="8"/>
    </row>
    <row r="107" spans="3:14" x14ac:dyDescent="0.4">
      <c r="C107" s="21"/>
      <c r="D107" s="7" t="s">
        <v>47</v>
      </c>
      <c r="E107" s="34" t="s">
        <v>48</v>
      </c>
      <c r="F107" s="10"/>
      <c r="G107" s="10" t="s">
        <v>356</v>
      </c>
      <c r="H107" s="10"/>
      <c r="I107" s="29" t="s">
        <v>362</v>
      </c>
      <c r="J107" s="37"/>
      <c r="K107" s="37"/>
      <c r="L107" s="25">
        <v>1</v>
      </c>
      <c r="M107" s="22"/>
      <c r="N107" s="8"/>
    </row>
    <row r="108" spans="3:14" x14ac:dyDescent="0.4">
      <c r="C108" s="21"/>
      <c r="D108" s="7" t="s">
        <v>26</v>
      </c>
      <c r="E108" s="34" t="s">
        <v>89</v>
      </c>
      <c r="F108" s="10"/>
      <c r="G108" s="10" t="s">
        <v>357</v>
      </c>
      <c r="H108" s="10"/>
      <c r="I108" s="29" t="s">
        <v>378</v>
      </c>
      <c r="J108" s="37" t="s">
        <v>377</v>
      </c>
      <c r="K108" s="37"/>
      <c r="L108" s="25">
        <v>1</v>
      </c>
      <c r="M108" s="22"/>
      <c r="N108" s="8"/>
    </row>
    <row r="109" spans="3:14" x14ac:dyDescent="0.4">
      <c r="C109" s="21"/>
      <c r="D109" s="7" t="s">
        <v>91</v>
      </c>
      <c r="E109" s="34" t="s">
        <v>361</v>
      </c>
      <c r="F109" s="10"/>
      <c r="G109" s="10" t="s">
        <v>359</v>
      </c>
      <c r="H109" s="10"/>
      <c r="I109" s="29" t="s">
        <v>360</v>
      </c>
      <c r="J109" s="17"/>
      <c r="K109" s="37"/>
      <c r="L109" s="25">
        <v>6</v>
      </c>
      <c r="M109" s="22"/>
      <c r="N109" s="8"/>
    </row>
    <row r="110" spans="3:14" x14ac:dyDescent="0.4">
      <c r="C110" s="21"/>
      <c r="D110" s="7" t="s">
        <v>2</v>
      </c>
      <c r="E110" s="34" t="s">
        <v>369</v>
      </c>
      <c r="F110" s="10"/>
      <c r="G110" s="10"/>
      <c r="H110" s="10"/>
      <c r="I110" s="29" t="s">
        <v>371</v>
      </c>
      <c r="J110" s="17" t="s">
        <v>372</v>
      </c>
      <c r="K110" s="37"/>
      <c r="L110" s="25">
        <v>1</v>
      </c>
      <c r="M110" s="22"/>
      <c r="N110" s="8"/>
    </row>
    <row r="111" spans="3:14" x14ac:dyDescent="0.4">
      <c r="C111" s="21"/>
      <c r="D111" s="7" t="s">
        <v>2</v>
      </c>
      <c r="E111" s="34" t="s">
        <v>369</v>
      </c>
      <c r="F111" s="10"/>
      <c r="G111" s="10"/>
      <c r="H111" s="10"/>
      <c r="I111" s="29" t="s">
        <v>370</v>
      </c>
      <c r="J111" s="17" t="s">
        <v>372</v>
      </c>
      <c r="K111" s="37"/>
      <c r="L111" s="25">
        <v>4</v>
      </c>
      <c r="M111" s="22"/>
      <c r="N111" s="8"/>
    </row>
    <row r="112" spans="3:14" x14ac:dyDescent="0.4">
      <c r="C112" s="21"/>
      <c r="D112" s="7" t="s">
        <v>313</v>
      </c>
      <c r="E112" s="34" t="s">
        <v>346</v>
      </c>
      <c r="F112" s="10"/>
      <c r="G112" s="10"/>
      <c r="H112" s="10"/>
      <c r="I112" s="29" t="s">
        <v>373</v>
      </c>
      <c r="J112" s="17" t="s">
        <v>374</v>
      </c>
      <c r="K112" s="37"/>
      <c r="L112" s="25">
        <v>4</v>
      </c>
      <c r="M112" s="22"/>
      <c r="N112" s="8"/>
    </row>
    <row r="113" spans="3:14" x14ac:dyDescent="0.4">
      <c r="C113" s="21"/>
      <c r="D113" s="7" t="s">
        <v>22</v>
      </c>
      <c r="E113" s="34" t="s">
        <v>367</v>
      </c>
      <c r="F113" s="10"/>
      <c r="G113" s="10"/>
      <c r="H113" s="10"/>
      <c r="I113" s="29" t="s">
        <v>368</v>
      </c>
      <c r="J113" s="37"/>
      <c r="K113" s="37"/>
      <c r="L113" s="25">
        <v>3</v>
      </c>
      <c r="M113" s="22"/>
      <c r="N113" s="8"/>
    </row>
    <row r="114" spans="3:14" x14ac:dyDescent="0.4">
      <c r="C114" s="21"/>
      <c r="D114" s="7" t="s">
        <v>26</v>
      </c>
      <c r="E114" s="34" t="s">
        <v>366</v>
      </c>
      <c r="F114" s="10"/>
      <c r="G114" s="10"/>
      <c r="H114" s="10"/>
      <c r="I114" s="29" t="s">
        <v>365</v>
      </c>
      <c r="J114" s="37"/>
      <c r="K114" s="37"/>
      <c r="L114" s="25">
        <v>1</v>
      </c>
      <c r="M114" s="22"/>
      <c r="N114" s="8"/>
    </row>
    <row r="115" spans="3:14" x14ac:dyDescent="0.4">
      <c r="C115" s="21"/>
      <c r="D115" s="7" t="s">
        <v>22</v>
      </c>
      <c r="E115" s="34" t="s">
        <v>376</v>
      </c>
      <c r="F115" s="10"/>
      <c r="G115" s="10"/>
      <c r="H115" s="10"/>
      <c r="I115" s="29" t="s">
        <v>375</v>
      </c>
      <c r="J115" s="37" t="s">
        <v>377</v>
      </c>
      <c r="K115" s="37"/>
      <c r="L115" s="25">
        <v>1</v>
      </c>
      <c r="M115" s="22"/>
      <c r="N115" s="8"/>
    </row>
    <row r="116" spans="3:14" x14ac:dyDescent="0.4">
      <c r="C116" s="21" t="s">
        <v>22</v>
      </c>
      <c r="D116" s="7"/>
      <c r="E116" s="34" t="s">
        <v>391</v>
      </c>
      <c r="F116" s="10"/>
      <c r="G116" s="10"/>
      <c r="H116" s="10"/>
      <c r="I116" s="29" t="s">
        <v>392</v>
      </c>
      <c r="J116" s="37"/>
      <c r="K116" s="37"/>
      <c r="L116" s="25">
        <v>28</v>
      </c>
      <c r="M116" s="22"/>
      <c r="N116" s="8"/>
    </row>
    <row r="117" spans="3:14" x14ac:dyDescent="0.4">
      <c r="C117" s="21" t="s">
        <v>22</v>
      </c>
      <c r="D117" s="7"/>
      <c r="E117" s="34" t="s">
        <v>385</v>
      </c>
      <c r="F117" s="10"/>
      <c r="G117" s="10"/>
      <c r="H117" s="10"/>
      <c r="I117" s="29" t="s">
        <v>390</v>
      </c>
      <c r="J117" s="37"/>
      <c r="K117" s="37"/>
      <c r="L117" s="25">
        <v>33</v>
      </c>
      <c r="M117" s="22"/>
      <c r="N117" s="8"/>
    </row>
    <row r="118" spans="3:14" x14ac:dyDescent="0.4">
      <c r="C118" s="21"/>
      <c r="D118" s="7" t="s">
        <v>8</v>
      </c>
      <c r="E118" s="34" t="s">
        <v>383</v>
      </c>
      <c r="F118" s="10"/>
      <c r="G118" s="10" t="s">
        <v>384</v>
      </c>
      <c r="H118" s="10"/>
      <c r="I118" s="29"/>
      <c r="J118" s="37"/>
      <c r="K118" s="37"/>
      <c r="L118" s="25">
        <v>18</v>
      </c>
      <c r="M118" s="22"/>
      <c r="N118" s="8"/>
    </row>
    <row r="119" spans="3:14" x14ac:dyDescent="0.4">
      <c r="C119" s="21" t="s">
        <v>22</v>
      </c>
      <c r="D119" s="7"/>
      <c r="E119" s="34" t="s">
        <v>385</v>
      </c>
      <c r="F119" s="10"/>
      <c r="G119" s="10" t="s">
        <v>386</v>
      </c>
      <c r="H119" s="10"/>
      <c r="I119" s="29"/>
      <c r="J119" s="37"/>
      <c r="K119" s="37"/>
      <c r="L119" s="25">
        <v>11</v>
      </c>
      <c r="M119" s="22"/>
      <c r="N119" s="8"/>
    </row>
    <row r="120" spans="3:14" x14ac:dyDescent="0.4">
      <c r="C120" s="21"/>
      <c r="D120" s="7" t="s">
        <v>195</v>
      </c>
      <c r="E120" s="34" t="s">
        <v>311</v>
      </c>
      <c r="F120" s="10"/>
      <c r="G120" s="10" t="s">
        <v>405</v>
      </c>
      <c r="H120" s="10"/>
      <c r="I120" s="29" t="s">
        <v>406</v>
      </c>
      <c r="J120" s="37"/>
      <c r="K120" s="37"/>
      <c r="L120" s="25">
        <v>4</v>
      </c>
      <c r="M120" s="22"/>
      <c r="N120" s="8"/>
    </row>
    <row r="121" spans="3:14" x14ac:dyDescent="0.4">
      <c r="C121" s="21"/>
      <c r="D121" s="7" t="s">
        <v>387</v>
      </c>
      <c r="E121" s="34" t="s">
        <v>60</v>
      </c>
      <c r="F121" s="10"/>
      <c r="G121" s="10"/>
      <c r="H121" s="10"/>
      <c r="I121" s="29" t="s">
        <v>389</v>
      </c>
      <c r="J121" s="37"/>
      <c r="K121" s="37"/>
      <c r="L121" s="25">
        <v>1</v>
      </c>
      <c r="M121" s="22"/>
      <c r="N121" s="8"/>
    </row>
    <row r="122" spans="3:14" x14ac:dyDescent="0.4">
      <c r="C122" s="21"/>
      <c r="D122" s="7" t="s">
        <v>26</v>
      </c>
      <c r="E122" s="34" t="s">
        <v>412</v>
      </c>
      <c r="F122" s="10"/>
      <c r="G122" s="10"/>
      <c r="H122" s="10"/>
      <c r="I122" s="29" t="s">
        <v>411</v>
      </c>
      <c r="J122" s="37"/>
      <c r="K122" s="37"/>
      <c r="L122" s="25"/>
      <c r="M122" s="22"/>
      <c r="N122" s="8"/>
    </row>
    <row r="123" spans="3:14" x14ac:dyDescent="0.4">
      <c r="C123" s="21"/>
      <c r="D123" s="7" t="s">
        <v>91</v>
      </c>
      <c r="E123" s="34" t="s">
        <v>409</v>
      </c>
      <c r="F123" s="10"/>
      <c r="G123" s="10" t="s">
        <v>407</v>
      </c>
      <c r="H123" s="10"/>
      <c r="I123" s="29" t="s">
        <v>408</v>
      </c>
      <c r="J123" s="37"/>
      <c r="K123" s="37"/>
      <c r="L123" s="25">
        <v>6</v>
      </c>
      <c r="M123" s="22"/>
      <c r="N123" s="8"/>
    </row>
    <row r="124" spans="3:14" x14ac:dyDescent="0.4">
      <c r="C124" s="21"/>
      <c r="D124" s="7" t="s">
        <v>91</v>
      </c>
      <c r="E124" s="34" t="s">
        <v>353</v>
      </c>
      <c r="F124" s="10"/>
      <c r="G124" s="10" t="s">
        <v>407</v>
      </c>
      <c r="H124" s="10"/>
      <c r="I124" s="29" t="s">
        <v>410</v>
      </c>
      <c r="J124" s="37"/>
      <c r="K124" s="37"/>
      <c r="L124" s="25">
        <v>2</v>
      </c>
      <c r="M124" s="22"/>
      <c r="N124" s="8"/>
    </row>
    <row r="125" spans="3:14" x14ac:dyDescent="0.4">
      <c r="C125" s="68" t="s">
        <v>22</v>
      </c>
      <c r="D125" s="7"/>
      <c r="E125" s="34" t="s">
        <v>413</v>
      </c>
      <c r="F125" s="10"/>
      <c r="G125" s="10" t="s">
        <v>416</v>
      </c>
      <c r="H125" s="10"/>
      <c r="I125" s="29" t="s">
        <v>414</v>
      </c>
      <c r="J125" s="37" t="s">
        <v>415</v>
      </c>
      <c r="K125" s="37"/>
      <c r="L125" s="25">
        <v>37</v>
      </c>
      <c r="M125" s="22"/>
      <c r="N125" s="8"/>
    </row>
    <row r="126" spans="3:14" x14ac:dyDescent="0.4">
      <c r="C126" s="68" t="s">
        <v>22</v>
      </c>
      <c r="D126" s="7"/>
      <c r="E126" s="34" t="s">
        <v>418</v>
      </c>
      <c r="F126" s="10"/>
      <c r="G126" s="10" t="s">
        <v>422</v>
      </c>
      <c r="H126" s="10"/>
      <c r="I126" s="29" t="s">
        <v>423</v>
      </c>
      <c r="J126" s="37" t="s">
        <v>415</v>
      </c>
      <c r="K126" s="37"/>
      <c r="L126" s="25">
        <v>8</v>
      </c>
      <c r="M126" s="22"/>
      <c r="N126" s="8"/>
    </row>
    <row r="127" spans="3:14" x14ac:dyDescent="0.4">
      <c r="C127" s="68" t="s">
        <v>22</v>
      </c>
      <c r="D127" s="7"/>
      <c r="E127" s="34" t="s">
        <v>419</v>
      </c>
      <c r="F127" s="10"/>
      <c r="G127" s="10" t="s">
        <v>420</v>
      </c>
      <c r="H127" s="10"/>
      <c r="I127" s="29" t="s">
        <v>421</v>
      </c>
      <c r="J127" s="37" t="s">
        <v>415</v>
      </c>
      <c r="K127" s="37"/>
      <c r="L127" s="25">
        <v>33</v>
      </c>
      <c r="M127" s="22"/>
      <c r="N127" s="8"/>
    </row>
    <row r="128" spans="3:14" x14ac:dyDescent="0.4">
      <c r="C128" s="21" t="s">
        <v>22</v>
      </c>
      <c r="D128" s="7"/>
      <c r="E128" s="69" t="s">
        <v>385</v>
      </c>
      <c r="F128" s="10"/>
      <c r="G128" s="10"/>
      <c r="H128" s="10"/>
      <c r="I128" s="29" t="s">
        <v>417</v>
      </c>
      <c r="J128" s="37" t="s">
        <v>415</v>
      </c>
      <c r="K128" s="37"/>
      <c r="L128" s="25">
        <v>16</v>
      </c>
      <c r="M128" s="22"/>
      <c r="N128" s="8"/>
    </row>
    <row r="129" spans="2:14" x14ac:dyDescent="0.4">
      <c r="C129" s="21"/>
      <c r="D129" s="7"/>
      <c r="E129" s="2"/>
      <c r="F129" s="10"/>
      <c r="G129" s="10"/>
      <c r="H129" s="10"/>
      <c r="I129" s="29"/>
      <c r="J129" s="37"/>
      <c r="K129" s="37"/>
      <c r="L129" s="25"/>
      <c r="M129" s="22"/>
      <c r="N129" s="8"/>
    </row>
    <row r="130" spans="2:14" x14ac:dyDescent="0.4">
      <c r="C130" s="21"/>
      <c r="D130" s="7"/>
      <c r="E130" s="34"/>
      <c r="F130" s="10"/>
      <c r="G130" s="10"/>
      <c r="H130" s="10"/>
      <c r="I130" s="29"/>
      <c r="J130" s="37"/>
      <c r="K130" s="37"/>
      <c r="L130" s="25"/>
      <c r="M130" s="22"/>
      <c r="N130" s="8"/>
    </row>
    <row r="131" spans="2:14" x14ac:dyDescent="0.4">
      <c r="C131" s="21"/>
      <c r="D131" s="7"/>
      <c r="E131" s="34"/>
      <c r="F131" s="10"/>
      <c r="G131" s="10"/>
      <c r="H131" s="10"/>
      <c r="I131" s="29"/>
      <c r="J131" s="37"/>
      <c r="K131" s="37"/>
      <c r="L131" s="25"/>
      <c r="M131" s="22"/>
      <c r="N131" s="8"/>
    </row>
    <row r="132" spans="2:14" x14ac:dyDescent="0.4">
      <c r="C132" s="21" t="s">
        <v>400</v>
      </c>
      <c r="D132" s="7"/>
      <c r="E132" s="34" t="s">
        <v>401</v>
      </c>
      <c r="F132" s="10"/>
      <c r="G132" s="10" t="s">
        <v>402</v>
      </c>
      <c r="H132" s="10"/>
      <c r="I132" s="29" t="s">
        <v>424</v>
      </c>
      <c r="J132" s="37" t="s">
        <v>425</v>
      </c>
      <c r="K132" s="37"/>
      <c r="L132" s="25">
        <v>11</v>
      </c>
      <c r="M132" s="22"/>
      <c r="N132" s="8"/>
    </row>
    <row r="133" spans="2:14" x14ac:dyDescent="0.4">
      <c r="C133" s="21" t="s">
        <v>22</v>
      </c>
      <c r="D133" s="7"/>
      <c r="E133" s="34" t="s">
        <v>430</v>
      </c>
      <c r="F133" s="10"/>
      <c r="G133" s="10" t="s">
        <v>431</v>
      </c>
      <c r="H133" s="10"/>
      <c r="I133" s="29"/>
      <c r="J133" s="37"/>
      <c r="K133" s="37"/>
      <c r="L133" s="25">
        <v>31</v>
      </c>
      <c r="M133" s="22"/>
      <c r="N133" s="8"/>
    </row>
    <row r="134" spans="2:14" x14ac:dyDescent="0.4">
      <c r="C134" s="21"/>
      <c r="D134" s="7" t="s">
        <v>0</v>
      </c>
      <c r="E134" s="34" t="s">
        <v>349</v>
      </c>
      <c r="F134" s="10"/>
      <c r="G134" s="10" t="s">
        <v>428</v>
      </c>
      <c r="H134" s="10"/>
      <c r="I134" s="29"/>
      <c r="J134" s="37"/>
      <c r="K134" s="37"/>
      <c r="L134" s="25">
        <v>10</v>
      </c>
      <c r="M134" s="22"/>
      <c r="N134" s="8"/>
    </row>
    <row r="135" spans="2:14" x14ac:dyDescent="0.4">
      <c r="C135" s="21" t="s">
        <v>22</v>
      </c>
      <c r="D135" s="7"/>
      <c r="E135" s="34" t="s">
        <v>427</v>
      </c>
      <c r="F135" s="10"/>
      <c r="G135" s="10" t="s">
        <v>426</v>
      </c>
      <c r="H135" s="10"/>
      <c r="I135" s="29"/>
      <c r="J135" s="37"/>
      <c r="K135" s="37"/>
      <c r="L135" s="25">
        <v>6</v>
      </c>
      <c r="M135" s="22"/>
      <c r="N135" s="8"/>
    </row>
    <row r="136" spans="2:14" x14ac:dyDescent="0.4">
      <c r="C136" s="21" t="s">
        <v>22</v>
      </c>
      <c r="D136" s="7"/>
      <c r="E136" s="34" t="s">
        <v>376</v>
      </c>
      <c r="F136" s="10"/>
      <c r="G136" s="10"/>
      <c r="H136" s="10"/>
      <c r="I136" s="29" t="s">
        <v>432</v>
      </c>
      <c r="J136" s="37"/>
      <c r="K136" s="37"/>
      <c r="L136" s="25">
        <v>1</v>
      </c>
      <c r="M136" s="22"/>
      <c r="N136" s="8"/>
    </row>
    <row r="137" spans="2:14" x14ac:dyDescent="0.4">
      <c r="C137" s="21"/>
      <c r="D137" s="7" t="s">
        <v>0</v>
      </c>
      <c r="E137" s="34" t="s">
        <v>434</v>
      </c>
      <c r="F137" s="10"/>
      <c r="G137" s="10"/>
      <c r="H137" s="10"/>
      <c r="I137" s="29" t="s">
        <v>433</v>
      </c>
      <c r="J137" s="37" t="s">
        <v>415</v>
      </c>
      <c r="K137" s="37"/>
      <c r="L137" s="25">
        <v>1</v>
      </c>
      <c r="M137" s="22"/>
      <c r="N137" s="8"/>
    </row>
    <row r="138" spans="2:14" x14ac:dyDescent="0.4">
      <c r="C138" s="21"/>
      <c r="D138" s="7"/>
      <c r="E138" s="34"/>
      <c r="F138" s="10"/>
      <c r="G138" s="10"/>
      <c r="H138" s="10"/>
      <c r="I138" s="29"/>
      <c r="J138" s="37"/>
      <c r="K138" s="37"/>
      <c r="L138" s="25"/>
      <c r="M138" s="22"/>
      <c r="N138" s="8"/>
    </row>
    <row r="139" spans="2:14" ht="20.25" thickBot="1" x14ac:dyDescent="0.45">
      <c r="C139" s="4"/>
      <c r="D139" s="5"/>
      <c r="E139" s="5"/>
      <c r="F139" s="11"/>
      <c r="G139" s="11"/>
      <c r="H139" s="18"/>
      <c r="I139" s="30"/>
      <c r="J139" s="41"/>
      <c r="K139" s="41"/>
      <c r="L139" s="11"/>
      <c r="M139" s="5"/>
      <c r="N139" s="6"/>
    </row>
    <row r="140" spans="2:14" ht="20.25" thickBot="1" x14ac:dyDescent="0.45">
      <c r="L140" s="15">
        <f>SUM(L5:L139)</f>
        <v>1655</v>
      </c>
    </row>
    <row r="141" spans="2:14" ht="20.25" thickBot="1" x14ac:dyDescent="0.45">
      <c r="J141" s="26"/>
      <c r="K141" s="26"/>
    </row>
    <row r="142" spans="2:14" x14ac:dyDescent="0.4">
      <c r="B142" s="19" t="s">
        <v>102</v>
      </c>
    </row>
    <row r="143" spans="2:14" hidden="1" x14ac:dyDescent="0.4">
      <c r="B143" s="20"/>
      <c r="D143" s="12" t="s">
        <v>61</v>
      </c>
    </row>
    <row r="144" spans="2:14" x14ac:dyDescent="0.4">
      <c r="B144" s="20"/>
      <c r="F144" s="12"/>
      <c r="I144" s="12"/>
      <c r="J144" s="12"/>
      <c r="K144" s="12"/>
      <c r="L144" s="12"/>
    </row>
  </sheetData>
  <sortState ref="D4:K15">
    <sortCondition ref="H4:H15"/>
  </sortState>
  <mergeCells count="11">
    <mergeCell ref="L3:L4"/>
    <mergeCell ref="M3:M4"/>
    <mergeCell ref="N3:N4"/>
    <mergeCell ref="C3:D3"/>
    <mergeCell ref="E3:E4"/>
    <mergeCell ref="G3:G4"/>
    <mergeCell ref="H3:H4"/>
    <mergeCell ref="J3:J4"/>
    <mergeCell ref="K3:K4"/>
    <mergeCell ref="I3:I4"/>
    <mergeCell ref="F3:F4"/>
  </mergeCells>
  <phoneticPr fontId="4" type="noConversion"/>
  <printOptions horizontalCentered="1" verticalCentered="1"/>
  <pageMargins left="0" right="0" top="0" bottom="0" header="0" footer="0"/>
  <pageSetup paperSize="9" scale="59" orientation="landscape" horizontalDpi="4294967292" verticalDpi="4294967292"/>
  <drawing r:id="rId1"/>
  <extLst>
    <ext xmlns:mx="http://schemas.microsoft.com/office/mac/excel/2008/main" uri="{64002731-A6B0-56B0-2670-7721B7C09600}">
      <mx:PLV Mode="0" OnePage="0" WScale="37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129"/>
  <sheetViews>
    <sheetView tabSelected="1" topLeftCell="B1" workbookViewId="0">
      <pane ySplit="1980" activePane="bottomLeft"/>
      <selection activeCell="N1" sqref="N1:U1048576"/>
      <selection pane="bottomLeft" activeCell="O6" sqref="O6"/>
    </sheetView>
  </sheetViews>
  <sheetFormatPr baseColWidth="10" defaultColWidth="10.875" defaultRowHeight="19.5" x14ac:dyDescent="0.4"/>
  <cols>
    <col min="1" max="1" width="10.875" style="12"/>
    <col min="2" max="2" width="26" style="12" customWidth="1"/>
    <col min="3" max="3" width="25.125" style="12" customWidth="1"/>
    <col min="4" max="4" width="13.5" style="14" customWidth="1"/>
    <col min="5" max="5" width="12.875" style="12" customWidth="1"/>
    <col min="6" max="6" width="13" style="12" customWidth="1"/>
    <col min="7" max="7" width="17" style="40" customWidth="1"/>
    <col min="8" max="8" width="6.625" style="14" customWidth="1"/>
    <col min="9" max="9" width="13.875" style="53" customWidth="1"/>
    <col min="10" max="10" width="13.375" style="46" customWidth="1"/>
    <col min="11" max="11" width="13.375" style="65" customWidth="1"/>
    <col min="12" max="12" width="13.375" style="100" customWidth="1"/>
    <col min="13" max="13" width="33.875" style="12" customWidth="1"/>
    <col min="14" max="14" width="19" style="12" customWidth="1"/>
    <col min="15" max="15" width="11.25" style="12" bestFit="1" customWidth="1"/>
    <col min="16" max="16384" width="10.875" style="12"/>
  </cols>
  <sheetData>
    <row r="2" spans="2:15" ht="20.25" thickBot="1" x14ac:dyDescent="0.45">
      <c r="F2" s="13"/>
    </row>
    <row r="3" spans="2:15" ht="33.950000000000003" customHeight="1" x14ac:dyDescent="0.4">
      <c r="B3" s="43" t="s">
        <v>62</v>
      </c>
      <c r="C3" s="81" t="s">
        <v>103</v>
      </c>
      <c r="D3" s="83" t="s">
        <v>254</v>
      </c>
      <c r="E3" s="83" t="s">
        <v>379</v>
      </c>
      <c r="F3" s="123" t="s">
        <v>459</v>
      </c>
      <c r="G3" s="85" t="s">
        <v>380</v>
      </c>
      <c r="H3" s="75" t="s">
        <v>34</v>
      </c>
      <c r="I3" s="91" t="s">
        <v>381</v>
      </c>
      <c r="J3" s="116" t="s">
        <v>460</v>
      </c>
      <c r="K3" s="62" t="s">
        <v>403</v>
      </c>
      <c r="L3" s="101"/>
      <c r="M3" s="89" t="s">
        <v>58</v>
      </c>
      <c r="N3" s="113" t="s">
        <v>458</v>
      </c>
    </row>
    <row r="4" spans="2:15" x14ac:dyDescent="0.4">
      <c r="B4" s="16"/>
      <c r="C4" s="82"/>
      <c r="D4" s="84"/>
      <c r="E4" s="84"/>
      <c r="F4" s="84"/>
      <c r="G4" s="86"/>
      <c r="H4" s="76"/>
      <c r="I4" s="92"/>
      <c r="J4" s="92"/>
      <c r="K4" s="63"/>
      <c r="L4" s="102"/>
      <c r="M4" s="90"/>
      <c r="N4" s="113"/>
    </row>
    <row r="5" spans="2:15" x14ac:dyDescent="0.4">
      <c r="B5" s="1" t="s">
        <v>435</v>
      </c>
      <c r="C5" s="2"/>
      <c r="D5" s="110"/>
      <c r="E5" s="9"/>
      <c r="F5" s="9">
        <v>490</v>
      </c>
      <c r="G5" s="114"/>
      <c r="H5" s="9">
        <v>54</v>
      </c>
      <c r="I5" s="57">
        <v>7350</v>
      </c>
      <c r="J5" s="47">
        <v>1200</v>
      </c>
      <c r="K5" s="66"/>
      <c r="L5" s="103" t="e">
        <f>J5*VLOOKUP(K5,Tableau1[],2)</f>
        <v>#N/A</v>
      </c>
      <c r="M5" s="50"/>
      <c r="N5" s="12" t="str">
        <f t="shared" ref="N5:N68" si="0">IF(G5="","",CHOOSE(MONTH(G5+45),"Janvier","Février","Mars","Avril","Mai","Juin","Juillet","Aout","Septembre","Octobre","Novembre","Décembre"))</f>
        <v/>
      </c>
      <c r="O5" s="54" t="e">
        <f>SUMPRODUCT(N(Commande_tredi!K5:K124="Romain")*N(Commande_tredi!N5:N124="Décembre")*(Commande_tredi!L5:L124))</f>
        <v>#N/A</v>
      </c>
    </row>
    <row r="6" spans="2:15" x14ac:dyDescent="0.4">
      <c r="B6" s="1"/>
      <c r="C6" s="2"/>
      <c r="D6" s="110"/>
      <c r="E6" s="9"/>
      <c r="F6" s="9">
        <v>491</v>
      </c>
      <c r="G6" s="114"/>
      <c r="H6" s="9">
        <v>5</v>
      </c>
      <c r="I6" s="57">
        <v>666</v>
      </c>
      <c r="J6" s="47">
        <v>100</v>
      </c>
      <c r="K6" s="66"/>
      <c r="L6" s="103" t="e">
        <f>J6*VLOOKUP(K6,Tableau1[],2)</f>
        <v>#N/A</v>
      </c>
      <c r="M6" s="50"/>
      <c r="N6" s="12" t="str">
        <f t="shared" si="0"/>
        <v/>
      </c>
      <c r="O6" s="12" t="e">
        <f>SUMIFS(L5:L11,K5:K124,"Romain",N5:N124,"Décembre")</f>
        <v>#VALUE!</v>
      </c>
    </row>
    <row r="7" spans="2:15" x14ac:dyDescent="0.4">
      <c r="B7" s="1"/>
      <c r="C7" s="2"/>
      <c r="D7" s="110">
        <v>42657</v>
      </c>
      <c r="E7" s="9" t="s">
        <v>393</v>
      </c>
      <c r="F7" s="9"/>
      <c r="G7" s="114">
        <v>42665</v>
      </c>
      <c r="H7" s="9">
        <v>7</v>
      </c>
      <c r="I7" s="57">
        <v>1793.4</v>
      </c>
      <c r="J7" s="47">
        <v>394.55</v>
      </c>
      <c r="K7" s="66" t="s">
        <v>404</v>
      </c>
      <c r="L7" s="103">
        <f>J7*VLOOKUP(K7,Tableau1[],2)</f>
        <v>27.618500000000004</v>
      </c>
      <c r="M7" s="50"/>
      <c r="N7" s="12" t="str">
        <f t="shared" si="0"/>
        <v>Décembre</v>
      </c>
    </row>
    <row r="8" spans="2:15" x14ac:dyDescent="0.4">
      <c r="B8" s="1"/>
      <c r="C8" s="2"/>
      <c r="D8" s="110"/>
      <c r="E8" s="9" t="s">
        <v>388</v>
      </c>
      <c r="F8" s="9">
        <v>506</v>
      </c>
      <c r="G8" s="115">
        <v>42488</v>
      </c>
      <c r="H8" s="9">
        <v>9</v>
      </c>
      <c r="I8" s="57">
        <v>1089.47</v>
      </c>
      <c r="J8" s="47">
        <v>0</v>
      </c>
      <c r="K8" s="66"/>
      <c r="L8" s="103" t="e">
        <f>J8*VLOOKUP(K8,Tableau1[],2)</f>
        <v>#N/A</v>
      </c>
      <c r="M8" s="50"/>
      <c r="N8" s="12" t="str">
        <f t="shared" si="0"/>
        <v>Juin</v>
      </c>
    </row>
    <row r="9" spans="2:15" x14ac:dyDescent="0.4">
      <c r="B9" s="1" t="s">
        <v>435</v>
      </c>
      <c r="C9" s="2"/>
      <c r="D9" s="110">
        <v>42667</v>
      </c>
      <c r="E9" s="9" t="s">
        <v>398</v>
      </c>
      <c r="F9" s="9">
        <v>536</v>
      </c>
      <c r="G9" s="115">
        <v>42488</v>
      </c>
      <c r="H9" s="9">
        <v>3</v>
      </c>
      <c r="I9" s="57">
        <v>748</v>
      </c>
      <c r="J9" s="47">
        <v>132.66</v>
      </c>
      <c r="K9" s="66"/>
      <c r="L9" s="103" t="e">
        <f>J9*VLOOKUP(K9,Tableau1[],2)</f>
        <v>#N/A</v>
      </c>
      <c r="M9" s="50"/>
      <c r="N9" s="12" t="str">
        <f t="shared" si="0"/>
        <v>Juin</v>
      </c>
    </row>
    <row r="10" spans="2:15" x14ac:dyDescent="0.4">
      <c r="B10" s="1"/>
      <c r="C10" s="2"/>
      <c r="D10" s="110">
        <v>42675</v>
      </c>
      <c r="E10" s="9" t="s">
        <v>399</v>
      </c>
      <c r="F10" s="9"/>
      <c r="G10" s="114">
        <v>42665</v>
      </c>
      <c r="H10" s="9">
        <v>8</v>
      </c>
      <c r="I10" s="57">
        <v>3116.4</v>
      </c>
      <c r="J10" s="47">
        <v>744.56</v>
      </c>
      <c r="K10" s="66" t="s">
        <v>404</v>
      </c>
      <c r="L10" s="103">
        <f>J10*VLOOKUP(K10,Tableau1[],2)</f>
        <v>52.119199999999999</v>
      </c>
      <c r="M10" s="50"/>
      <c r="N10" s="12" t="str">
        <f t="shared" si="0"/>
        <v>Décembre</v>
      </c>
    </row>
    <row r="11" spans="2:15" x14ac:dyDescent="0.4">
      <c r="B11" s="1"/>
      <c r="C11" s="2"/>
      <c r="D11" s="110"/>
      <c r="E11" s="9" t="s">
        <v>429</v>
      </c>
      <c r="F11" s="9">
        <v>552</v>
      </c>
      <c r="G11" s="114"/>
      <c r="H11" s="9">
        <v>1</v>
      </c>
      <c r="I11" s="57">
        <v>191.4</v>
      </c>
      <c r="J11" s="47">
        <v>42.11</v>
      </c>
      <c r="K11" s="66"/>
      <c r="L11" s="103" t="e">
        <f>J11*VLOOKUP(K11,Tableau1[],2)</f>
        <v>#N/A</v>
      </c>
      <c r="M11" s="50"/>
      <c r="N11" s="12" t="str">
        <f t="shared" si="0"/>
        <v/>
      </c>
    </row>
    <row r="12" spans="2:15" x14ac:dyDescent="0.4">
      <c r="B12" s="1"/>
      <c r="C12" s="7"/>
      <c r="D12" s="111"/>
      <c r="E12" s="10"/>
      <c r="F12" s="10"/>
      <c r="G12" s="117"/>
      <c r="H12" s="9"/>
      <c r="I12" s="57"/>
      <c r="J12" s="47"/>
      <c r="K12" s="66"/>
      <c r="L12" s="103" t="e">
        <f>J12*VLOOKUP(K12,Tableau1[],2)</f>
        <v>#N/A</v>
      </c>
      <c r="M12" s="50"/>
      <c r="N12" s="12" t="str">
        <f t="shared" si="0"/>
        <v/>
      </c>
    </row>
    <row r="13" spans="2:15" x14ac:dyDescent="0.4">
      <c r="B13" s="1"/>
      <c r="C13" s="2"/>
      <c r="D13" s="110"/>
      <c r="E13" s="9"/>
      <c r="F13" s="9"/>
      <c r="G13" s="114"/>
      <c r="H13" s="9"/>
      <c r="I13" s="57"/>
      <c r="J13" s="47"/>
      <c r="K13" s="66"/>
      <c r="L13" s="103" t="e">
        <f>J13*VLOOKUP(K13,Tableau1[],2)</f>
        <v>#N/A</v>
      </c>
      <c r="M13" s="50"/>
      <c r="N13" s="12" t="str">
        <f t="shared" si="0"/>
        <v/>
      </c>
    </row>
    <row r="14" spans="2:15" x14ac:dyDescent="0.4">
      <c r="B14" s="1"/>
      <c r="C14" s="7"/>
      <c r="D14" s="111"/>
      <c r="E14" s="10"/>
      <c r="F14" s="10"/>
      <c r="G14" s="117"/>
      <c r="H14" s="9"/>
      <c r="I14" s="57"/>
      <c r="J14" s="47"/>
      <c r="K14" s="66"/>
      <c r="L14" s="103" t="e">
        <f>J14*VLOOKUP(K14,Tableau1[],2)</f>
        <v>#N/A</v>
      </c>
      <c r="M14" s="50"/>
      <c r="N14" s="12" t="str">
        <f t="shared" si="0"/>
        <v/>
      </c>
    </row>
    <row r="15" spans="2:15" x14ac:dyDescent="0.4">
      <c r="B15" s="1"/>
      <c r="C15" s="7"/>
      <c r="D15" s="111"/>
      <c r="E15" s="10"/>
      <c r="F15" s="10"/>
      <c r="G15" s="117"/>
      <c r="H15" s="9"/>
      <c r="I15" s="57"/>
      <c r="J15" s="47"/>
      <c r="K15" s="66"/>
      <c r="L15" s="103" t="e">
        <f>J15*VLOOKUP(K15,Tableau1[],2)</f>
        <v>#N/A</v>
      </c>
      <c r="M15" s="50"/>
      <c r="N15" s="12" t="str">
        <f t="shared" si="0"/>
        <v/>
      </c>
    </row>
    <row r="16" spans="2:15" x14ac:dyDescent="0.4">
      <c r="B16" s="1"/>
      <c r="C16" s="7"/>
      <c r="D16" s="111"/>
      <c r="E16" s="10"/>
      <c r="F16" s="10"/>
      <c r="G16" s="117"/>
      <c r="H16" s="9"/>
      <c r="I16" s="57"/>
      <c r="J16" s="47"/>
      <c r="K16" s="66"/>
      <c r="L16" s="103" t="e">
        <f>J16*VLOOKUP(K16,Tableau1[],2)</f>
        <v>#N/A</v>
      </c>
      <c r="M16" s="50"/>
      <c r="N16" s="12" t="str">
        <f t="shared" si="0"/>
        <v/>
      </c>
    </row>
    <row r="17" spans="2:14" x14ac:dyDescent="0.4">
      <c r="B17" s="1"/>
      <c r="C17" s="7"/>
      <c r="D17" s="111"/>
      <c r="E17" s="10"/>
      <c r="F17" s="10"/>
      <c r="G17" s="117"/>
      <c r="H17" s="9"/>
      <c r="I17" s="57"/>
      <c r="J17" s="47"/>
      <c r="K17" s="66"/>
      <c r="L17" s="103" t="e">
        <f>J17*VLOOKUP(K17,Tableau1[],2)</f>
        <v>#N/A</v>
      </c>
      <c r="M17" s="50"/>
      <c r="N17" s="12" t="str">
        <f t="shared" si="0"/>
        <v/>
      </c>
    </row>
    <row r="18" spans="2:14" x14ac:dyDescent="0.4">
      <c r="B18" s="1"/>
      <c r="C18" s="7"/>
      <c r="D18" s="111"/>
      <c r="E18" s="10"/>
      <c r="F18" s="10"/>
      <c r="G18" s="114"/>
      <c r="H18" s="10"/>
      <c r="I18" s="58"/>
      <c r="J18" s="48"/>
      <c r="K18" s="66"/>
      <c r="L18" s="103" t="e">
        <f>J18*VLOOKUP(K18,Tableau1[],2)</f>
        <v>#N/A</v>
      </c>
      <c r="M18" s="51"/>
      <c r="N18" s="12" t="str">
        <f t="shared" si="0"/>
        <v/>
      </c>
    </row>
    <row r="19" spans="2:14" x14ac:dyDescent="0.4">
      <c r="B19" s="1"/>
      <c r="C19" s="7"/>
      <c r="D19" s="111"/>
      <c r="E19" s="10"/>
      <c r="F19" s="10"/>
      <c r="G19" s="117"/>
      <c r="H19" s="10"/>
      <c r="I19" s="58"/>
      <c r="J19" s="48"/>
      <c r="K19" s="66"/>
      <c r="L19" s="103" t="e">
        <f>J19*VLOOKUP(K19,Tableau1[],2)</f>
        <v>#N/A</v>
      </c>
      <c r="M19" s="51"/>
      <c r="N19" s="12" t="str">
        <f t="shared" si="0"/>
        <v/>
      </c>
    </row>
    <row r="20" spans="2:14" x14ac:dyDescent="0.4">
      <c r="B20" s="1"/>
      <c r="C20" s="7"/>
      <c r="D20" s="111"/>
      <c r="E20" s="10"/>
      <c r="F20" s="10"/>
      <c r="G20" s="117"/>
      <c r="H20" s="10"/>
      <c r="I20" s="58"/>
      <c r="J20" s="48"/>
      <c r="K20" s="66"/>
      <c r="L20" s="103" t="e">
        <f>J20*VLOOKUP(K20,Tableau1[],2)</f>
        <v>#N/A</v>
      </c>
      <c r="M20" s="51"/>
      <c r="N20" s="12" t="str">
        <f t="shared" si="0"/>
        <v/>
      </c>
    </row>
    <row r="21" spans="2:14" x14ac:dyDescent="0.4">
      <c r="B21" s="1"/>
      <c r="C21" s="7"/>
      <c r="D21" s="111"/>
      <c r="E21" s="10"/>
      <c r="F21" s="10"/>
      <c r="G21" s="117"/>
      <c r="H21" s="10"/>
      <c r="I21" s="58"/>
      <c r="J21" s="48"/>
      <c r="K21" s="66"/>
      <c r="L21" s="103" t="e">
        <f>J21*VLOOKUP(K21,Tableau1[],2)</f>
        <v>#N/A</v>
      </c>
      <c r="M21" s="51"/>
      <c r="N21" s="12" t="str">
        <f t="shared" si="0"/>
        <v/>
      </c>
    </row>
    <row r="22" spans="2:14" x14ac:dyDescent="0.4">
      <c r="B22" s="1"/>
      <c r="C22" s="7"/>
      <c r="D22" s="111"/>
      <c r="E22" s="10"/>
      <c r="F22" s="10"/>
      <c r="G22" s="117"/>
      <c r="H22" s="10"/>
      <c r="I22" s="58"/>
      <c r="J22" s="48"/>
      <c r="K22" s="66"/>
      <c r="L22" s="103" t="e">
        <f>J22*VLOOKUP(K22,Tableau1[],2)</f>
        <v>#N/A</v>
      </c>
      <c r="M22" s="51"/>
      <c r="N22" s="12" t="str">
        <f t="shared" si="0"/>
        <v/>
      </c>
    </row>
    <row r="23" spans="2:14" x14ac:dyDescent="0.4">
      <c r="B23" s="1"/>
      <c r="C23" s="7"/>
      <c r="D23" s="111"/>
      <c r="E23" s="10"/>
      <c r="F23" s="10"/>
      <c r="G23" s="117"/>
      <c r="H23" s="10"/>
      <c r="I23" s="58"/>
      <c r="J23" s="48"/>
      <c r="K23" s="66"/>
      <c r="L23" s="103" t="e">
        <f>J23*VLOOKUP(K23,Tableau1[],2)</f>
        <v>#N/A</v>
      </c>
      <c r="M23" s="51"/>
      <c r="N23" s="12" t="str">
        <f t="shared" si="0"/>
        <v/>
      </c>
    </row>
    <row r="24" spans="2:14" x14ac:dyDescent="0.4">
      <c r="B24" s="1"/>
      <c r="C24" s="7"/>
      <c r="D24" s="111"/>
      <c r="E24" s="10"/>
      <c r="F24" s="10"/>
      <c r="G24" s="118"/>
      <c r="H24" s="10"/>
      <c r="I24" s="58"/>
      <c r="J24" s="48"/>
      <c r="K24" s="66"/>
      <c r="L24" s="103" t="e">
        <f>J24*VLOOKUP(K24,Tableau1[],2)</f>
        <v>#N/A</v>
      </c>
      <c r="M24" s="51"/>
      <c r="N24" s="12" t="str">
        <f t="shared" si="0"/>
        <v/>
      </c>
    </row>
    <row r="25" spans="2:14" x14ac:dyDescent="0.4">
      <c r="B25" s="1"/>
      <c r="C25" s="7"/>
      <c r="D25" s="111"/>
      <c r="E25" s="10"/>
      <c r="F25" s="10"/>
      <c r="G25" s="118"/>
      <c r="H25" s="10"/>
      <c r="I25" s="58"/>
      <c r="J25" s="48"/>
      <c r="K25" s="66"/>
      <c r="L25" s="103" t="e">
        <f>J25*VLOOKUP(K25,Tableau1[],2)</f>
        <v>#N/A</v>
      </c>
      <c r="M25" s="51"/>
      <c r="N25" s="12" t="str">
        <f t="shared" si="0"/>
        <v/>
      </c>
    </row>
    <row r="26" spans="2:14" x14ac:dyDescent="0.4">
      <c r="B26" s="1"/>
      <c r="C26" s="7"/>
      <c r="D26" s="111"/>
      <c r="E26" s="10"/>
      <c r="F26" s="10"/>
      <c r="G26" s="118"/>
      <c r="H26" s="10"/>
      <c r="I26" s="58"/>
      <c r="J26" s="48"/>
      <c r="K26" s="66"/>
      <c r="L26" s="103" t="e">
        <f>J26*VLOOKUP(K26,Tableau1[],2)</f>
        <v>#N/A</v>
      </c>
      <c r="M26" s="51"/>
      <c r="N26" s="12" t="str">
        <f t="shared" si="0"/>
        <v/>
      </c>
    </row>
    <row r="27" spans="2:14" x14ac:dyDescent="0.4">
      <c r="B27" s="1"/>
      <c r="C27" s="7"/>
      <c r="D27" s="111"/>
      <c r="E27" s="10"/>
      <c r="F27" s="10"/>
      <c r="G27" s="118"/>
      <c r="H27" s="10"/>
      <c r="I27" s="58"/>
      <c r="J27" s="48"/>
      <c r="K27" s="66"/>
      <c r="L27" s="103" t="e">
        <f>J27*VLOOKUP(K27,Tableau1[],2)</f>
        <v>#N/A</v>
      </c>
      <c r="M27" s="51"/>
      <c r="N27" s="12" t="str">
        <f t="shared" si="0"/>
        <v/>
      </c>
    </row>
    <row r="28" spans="2:14" x14ac:dyDescent="0.4">
      <c r="B28" s="1"/>
      <c r="C28" s="7"/>
      <c r="D28" s="111"/>
      <c r="E28" s="10"/>
      <c r="F28" s="10"/>
      <c r="G28" s="118"/>
      <c r="H28" s="10"/>
      <c r="I28" s="58"/>
      <c r="J28" s="48"/>
      <c r="K28" s="66"/>
      <c r="L28" s="103" t="e">
        <f>J28*VLOOKUP(K28,Tableau1[],2)</f>
        <v>#N/A</v>
      </c>
      <c r="M28" s="51"/>
      <c r="N28" s="12" t="str">
        <f t="shared" si="0"/>
        <v/>
      </c>
    </row>
    <row r="29" spans="2:14" x14ac:dyDescent="0.4">
      <c r="B29" s="1"/>
      <c r="C29" s="7"/>
      <c r="D29" s="111"/>
      <c r="E29" s="10"/>
      <c r="F29" s="10"/>
      <c r="G29" s="118"/>
      <c r="H29" s="10"/>
      <c r="I29" s="58"/>
      <c r="J29" s="48"/>
      <c r="K29" s="66"/>
      <c r="L29" s="103" t="e">
        <f>J29*VLOOKUP(K29,Tableau1[],2)</f>
        <v>#N/A</v>
      </c>
      <c r="M29" s="51"/>
      <c r="N29" s="12" t="str">
        <f t="shared" si="0"/>
        <v/>
      </c>
    </row>
    <row r="30" spans="2:14" x14ac:dyDescent="0.4">
      <c r="B30" s="1"/>
      <c r="C30" s="7"/>
      <c r="D30" s="111"/>
      <c r="E30" s="10"/>
      <c r="F30" s="10"/>
      <c r="G30" s="118"/>
      <c r="H30" s="10"/>
      <c r="I30" s="58"/>
      <c r="J30" s="48"/>
      <c r="K30" s="66"/>
      <c r="L30" s="103" t="e">
        <f>J30*VLOOKUP(K30,Tableau1[],2)</f>
        <v>#N/A</v>
      </c>
      <c r="M30" s="51"/>
      <c r="N30" s="12" t="str">
        <f t="shared" si="0"/>
        <v/>
      </c>
    </row>
    <row r="31" spans="2:14" x14ac:dyDescent="0.4">
      <c r="B31" s="1"/>
      <c r="C31" s="7"/>
      <c r="D31" s="111"/>
      <c r="E31" s="10"/>
      <c r="F31" s="10"/>
      <c r="G31" s="119"/>
      <c r="H31" s="10"/>
      <c r="I31" s="58"/>
      <c r="J31" s="48"/>
      <c r="K31" s="66"/>
      <c r="L31" s="103" t="e">
        <f>J31*VLOOKUP(K31,Tableau1[],2)</f>
        <v>#N/A</v>
      </c>
      <c r="M31" s="51"/>
      <c r="N31" s="12" t="str">
        <f t="shared" si="0"/>
        <v/>
      </c>
    </row>
    <row r="32" spans="2:14" x14ac:dyDescent="0.4">
      <c r="B32" s="1"/>
      <c r="C32" s="7"/>
      <c r="D32" s="111"/>
      <c r="E32" s="10"/>
      <c r="F32" s="10"/>
      <c r="G32" s="118"/>
      <c r="H32" s="10"/>
      <c r="I32" s="58"/>
      <c r="J32" s="48"/>
      <c r="K32" s="66"/>
      <c r="L32" s="103" t="e">
        <f>J32*VLOOKUP(K32,Tableau1[],2)</f>
        <v>#N/A</v>
      </c>
      <c r="M32" s="51"/>
      <c r="N32" s="12" t="str">
        <f t="shared" si="0"/>
        <v/>
      </c>
    </row>
    <row r="33" spans="2:14" x14ac:dyDescent="0.4">
      <c r="B33" s="1"/>
      <c r="C33" s="7"/>
      <c r="D33" s="111"/>
      <c r="E33" s="10"/>
      <c r="F33" s="10"/>
      <c r="G33" s="118"/>
      <c r="H33" s="10"/>
      <c r="I33" s="58"/>
      <c r="J33" s="48"/>
      <c r="K33" s="66"/>
      <c r="L33" s="103" t="e">
        <f>J33*VLOOKUP(K33,Tableau1[],2)</f>
        <v>#N/A</v>
      </c>
      <c r="M33" s="51"/>
      <c r="N33" s="12" t="str">
        <f t="shared" si="0"/>
        <v/>
      </c>
    </row>
    <row r="34" spans="2:14" x14ac:dyDescent="0.4">
      <c r="B34" s="21"/>
      <c r="C34" s="7"/>
      <c r="D34" s="111"/>
      <c r="E34" s="10"/>
      <c r="F34" s="10"/>
      <c r="G34" s="118"/>
      <c r="H34" s="10"/>
      <c r="I34" s="58"/>
      <c r="J34" s="48"/>
      <c r="K34" s="66"/>
      <c r="L34" s="103" t="e">
        <f>J34*VLOOKUP(K34,Tableau1[],2)</f>
        <v>#N/A</v>
      </c>
      <c r="M34" s="51"/>
      <c r="N34" s="12" t="str">
        <f t="shared" si="0"/>
        <v/>
      </c>
    </row>
    <row r="35" spans="2:14" x14ac:dyDescent="0.4">
      <c r="B35" s="21"/>
      <c r="C35" s="7"/>
      <c r="D35" s="111"/>
      <c r="E35" s="10"/>
      <c r="F35" s="10"/>
      <c r="G35" s="118"/>
      <c r="H35" s="25"/>
      <c r="I35" s="59"/>
      <c r="J35" s="49"/>
      <c r="K35" s="66"/>
      <c r="L35" s="103" t="e">
        <f>J35*VLOOKUP(K35,Tableau1[],2)</f>
        <v>#N/A</v>
      </c>
      <c r="M35" s="51"/>
      <c r="N35" s="12" t="str">
        <f t="shared" si="0"/>
        <v/>
      </c>
    </row>
    <row r="36" spans="2:14" x14ac:dyDescent="0.4">
      <c r="B36" s="21"/>
      <c r="C36" s="7"/>
      <c r="D36" s="111"/>
      <c r="E36" s="10"/>
      <c r="F36" s="10"/>
      <c r="G36" s="118"/>
      <c r="H36" s="25"/>
      <c r="I36" s="59"/>
      <c r="J36" s="49"/>
      <c r="K36" s="66"/>
      <c r="L36" s="103" t="e">
        <f>J36*VLOOKUP(K36,Tableau1[],2)</f>
        <v>#N/A</v>
      </c>
      <c r="M36" s="51"/>
      <c r="N36" s="12" t="str">
        <f t="shared" si="0"/>
        <v/>
      </c>
    </row>
    <row r="37" spans="2:14" x14ac:dyDescent="0.4">
      <c r="B37" s="21"/>
      <c r="C37" s="7"/>
      <c r="D37" s="111"/>
      <c r="E37" s="10"/>
      <c r="F37" s="10"/>
      <c r="G37" s="118"/>
      <c r="H37" s="25"/>
      <c r="I37" s="59"/>
      <c r="J37" s="49"/>
      <c r="K37" s="66"/>
      <c r="L37" s="103" t="e">
        <f>J37*VLOOKUP(K37,Tableau1[],2)</f>
        <v>#N/A</v>
      </c>
      <c r="M37" s="51"/>
      <c r="N37" s="12" t="str">
        <f t="shared" si="0"/>
        <v/>
      </c>
    </row>
    <row r="38" spans="2:14" x14ac:dyDescent="0.4">
      <c r="B38" s="21"/>
      <c r="C38" s="7"/>
      <c r="D38" s="111"/>
      <c r="E38" s="10"/>
      <c r="F38" s="10"/>
      <c r="G38" s="118"/>
      <c r="H38" s="25"/>
      <c r="I38" s="59"/>
      <c r="J38" s="49"/>
      <c r="K38" s="66"/>
      <c r="L38" s="103" t="e">
        <f>J38*VLOOKUP(K38,Tableau1[],2)</f>
        <v>#N/A</v>
      </c>
      <c r="M38" s="51"/>
      <c r="N38" s="12" t="str">
        <f t="shared" si="0"/>
        <v/>
      </c>
    </row>
    <row r="39" spans="2:14" x14ac:dyDescent="0.4">
      <c r="B39" s="21"/>
      <c r="C39" s="7"/>
      <c r="D39" s="111"/>
      <c r="E39" s="10"/>
      <c r="F39" s="10"/>
      <c r="G39" s="118"/>
      <c r="H39" s="25"/>
      <c r="I39" s="59"/>
      <c r="J39" s="49"/>
      <c r="K39" s="66"/>
      <c r="L39" s="103" t="e">
        <f>J39*VLOOKUP(K39,Tableau1[],2)</f>
        <v>#N/A</v>
      </c>
      <c r="M39" s="51"/>
      <c r="N39" s="12" t="str">
        <f t="shared" si="0"/>
        <v/>
      </c>
    </row>
    <row r="40" spans="2:14" x14ac:dyDescent="0.4">
      <c r="B40" s="21"/>
      <c r="C40" s="7"/>
      <c r="D40" s="111"/>
      <c r="E40" s="10"/>
      <c r="F40" s="10"/>
      <c r="G40" s="118"/>
      <c r="H40" s="25"/>
      <c r="I40" s="59"/>
      <c r="J40" s="49"/>
      <c r="K40" s="66"/>
      <c r="L40" s="103" t="e">
        <f>J40*VLOOKUP(K40,Tableau1[],2)</f>
        <v>#N/A</v>
      </c>
      <c r="M40" s="51"/>
      <c r="N40" s="12" t="str">
        <f t="shared" si="0"/>
        <v/>
      </c>
    </row>
    <row r="41" spans="2:14" x14ac:dyDescent="0.4">
      <c r="B41" s="21"/>
      <c r="C41" s="7"/>
      <c r="D41" s="111"/>
      <c r="E41" s="10"/>
      <c r="F41" s="10"/>
      <c r="G41" s="118"/>
      <c r="H41" s="25"/>
      <c r="I41" s="59"/>
      <c r="J41" s="49"/>
      <c r="K41" s="66"/>
      <c r="L41" s="103" t="e">
        <f>J41*VLOOKUP(K41,Tableau1[],2)</f>
        <v>#N/A</v>
      </c>
      <c r="M41" s="51"/>
      <c r="N41" s="12" t="str">
        <f t="shared" si="0"/>
        <v/>
      </c>
    </row>
    <row r="42" spans="2:14" x14ac:dyDescent="0.4">
      <c r="B42" s="21"/>
      <c r="C42" s="34"/>
      <c r="D42" s="111"/>
      <c r="E42" s="10"/>
      <c r="F42" s="10"/>
      <c r="G42" s="118"/>
      <c r="H42" s="25"/>
      <c r="I42" s="59"/>
      <c r="J42" s="49"/>
      <c r="K42" s="66"/>
      <c r="L42" s="103" t="e">
        <f>J42*VLOOKUP(K42,Tableau1[],2)</f>
        <v>#N/A</v>
      </c>
      <c r="M42" s="51"/>
      <c r="N42" s="12" t="str">
        <f t="shared" si="0"/>
        <v/>
      </c>
    </row>
    <row r="43" spans="2:14" x14ac:dyDescent="0.4">
      <c r="B43" s="21"/>
      <c r="C43" s="34"/>
      <c r="D43" s="111"/>
      <c r="E43" s="10"/>
      <c r="F43" s="10"/>
      <c r="G43" s="118"/>
      <c r="H43" s="25"/>
      <c r="I43" s="59"/>
      <c r="J43" s="49"/>
      <c r="K43" s="66"/>
      <c r="L43" s="103" t="e">
        <f>J43*VLOOKUP(K43,Tableau1[],2)</f>
        <v>#N/A</v>
      </c>
      <c r="M43" s="51"/>
      <c r="N43" s="12" t="str">
        <f t="shared" si="0"/>
        <v/>
      </c>
    </row>
    <row r="44" spans="2:14" x14ac:dyDescent="0.4">
      <c r="B44" s="21"/>
      <c r="C44" s="34"/>
      <c r="D44" s="111"/>
      <c r="E44" s="10"/>
      <c r="F44" s="10"/>
      <c r="G44" s="118"/>
      <c r="H44" s="25"/>
      <c r="I44" s="59"/>
      <c r="J44" s="49"/>
      <c r="K44" s="66"/>
      <c r="L44" s="103" t="e">
        <f>J44*VLOOKUP(K44,Tableau1[],2)</f>
        <v>#N/A</v>
      </c>
      <c r="M44" s="51"/>
      <c r="N44" s="12" t="str">
        <f t="shared" si="0"/>
        <v/>
      </c>
    </row>
    <row r="45" spans="2:14" x14ac:dyDescent="0.4">
      <c r="B45" s="21"/>
      <c r="C45" s="34"/>
      <c r="D45" s="111"/>
      <c r="E45" s="10"/>
      <c r="F45" s="10"/>
      <c r="G45" s="118"/>
      <c r="H45" s="25"/>
      <c r="I45" s="59"/>
      <c r="J45" s="49"/>
      <c r="K45" s="66"/>
      <c r="L45" s="103" t="e">
        <f>J45*VLOOKUP(K45,Tableau1[],2)</f>
        <v>#N/A</v>
      </c>
      <c r="M45" s="51"/>
      <c r="N45" s="12" t="str">
        <f t="shared" si="0"/>
        <v/>
      </c>
    </row>
    <row r="46" spans="2:14" x14ac:dyDescent="0.4">
      <c r="B46" s="21"/>
      <c r="C46" s="34"/>
      <c r="D46" s="111"/>
      <c r="E46" s="10"/>
      <c r="F46" s="10"/>
      <c r="G46" s="118"/>
      <c r="H46" s="25"/>
      <c r="I46" s="59"/>
      <c r="J46" s="49"/>
      <c r="K46" s="66"/>
      <c r="L46" s="103" t="e">
        <f>J46*VLOOKUP(K46,Tableau1[],2)</f>
        <v>#N/A</v>
      </c>
      <c r="M46" s="51"/>
      <c r="N46" s="12" t="str">
        <f t="shared" si="0"/>
        <v/>
      </c>
    </row>
    <row r="47" spans="2:14" x14ac:dyDescent="0.4">
      <c r="B47" s="21"/>
      <c r="C47" s="34"/>
      <c r="D47" s="111"/>
      <c r="E47" s="10"/>
      <c r="F47" s="10"/>
      <c r="G47" s="118"/>
      <c r="H47" s="25"/>
      <c r="I47" s="59"/>
      <c r="J47" s="49"/>
      <c r="K47" s="66"/>
      <c r="L47" s="103" t="e">
        <f>J47*VLOOKUP(K47,Tableau1[],2)</f>
        <v>#N/A</v>
      </c>
      <c r="M47" s="51"/>
      <c r="N47" s="12" t="str">
        <f t="shared" si="0"/>
        <v/>
      </c>
    </row>
    <row r="48" spans="2:14" x14ac:dyDescent="0.4">
      <c r="B48" s="21"/>
      <c r="C48" s="34"/>
      <c r="D48" s="111"/>
      <c r="E48" s="10"/>
      <c r="F48" s="10"/>
      <c r="G48" s="118"/>
      <c r="H48" s="25"/>
      <c r="I48" s="59"/>
      <c r="J48" s="49"/>
      <c r="K48" s="66"/>
      <c r="L48" s="103" t="e">
        <f>J48*VLOOKUP(K48,Tableau1[],2)</f>
        <v>#N/A</v>
      </c>
      <c r="M48" s="51"/>
      <c r="N48" s="12" t="str">
        <f t="shared" si="0"/>
        <v/>
      </c>
    </row>
    <row r="49" spans="2:14" x14ac:dyDescent="0.4">
      <c r="B49" s="21"/>
      <c r="C49" s="34"/>
      <c r="D49" s="111"/>
      <c r="E49" s="10"/>
      <c r="F49" s="10"/>
      <c r="G49" s="118"/>
      <c r="H49" s="25"/>
      <c r="I49" s="59"/>
      <c r="J49" s="49"/>
      <c r="K49" s="66"/>
      <c r="L49" s="103" t="e">
        <f>J49*VLOOKUP(K49,Tableau1[],2)</f>
        <v>#N/A</v>
      </c>
      <c r="M49" s="51"/>
      <c r="N49" s="12" t="str">
        <f t="shared" si="0"/>
        <v/>
      </c>
    </row>
    <row r="50" spans="2:14" x14ac:dyDescent="0.4">
      <c r="B50" s="21"/>
      <c r="C50" s="34"/>
      <c r="D50" s="111"/>
      <c r="E50" s="10"/>
      <c r="F50" s="10"/>
      <c r="G50" s="118"/>
      <c r="H50" s="25"/>
      <c r="I50" s="59"/>
      <c r="J50" s="49"/>
      <c r="K50" s="66"/>
      <c r="L50" s="103" t="e">
        <f>J50*VLOOKUP(K50,Tableau1[],2)</f>
        <v>#N/A</v>
      </c>
      <c r="M50" s="51"/>
      <c r="N50" s="12" t="str">
        <f t="shared" si="0"/>
        <v/>
      </c>
    </row>
    <row r="51" spans="2:14" x14ac:dyDescent="0.4">
      <c r="B51" s="21"/>
      <c r="C51" s="34"/>
      <c r="D51" s="111"/>
      <c r="E51" s="10"/>
      <c r="F51" s="10"/>
      <c r="G51" s="118"/>
      <c r="H51" s="25"/>
      <c r="I51" s="59"/>
      <c r="J51" s="49"/>
      <c r="K51" s="66"/>
      <c r="L51" s="103" t="e">
        <f>J51*VLOOKUP(K51,Tableau1[],2)</f>
        <v>#N/A</v>
      </c>
      <c r="M51" s="51"/>
      <c r="N51" s="12" t="str">
        <f t="shared" si="0"/>
        <v/>
      </c>
    </row>
    <row r="52" spans="2:14" x14ac:dyDescent="0.4">
      <c r="B52" s="21"/>
      <c r="C52" s="34"/>
      <c r="D52" s="111"/>
      <c r="E52" s="10"/>
      <c r="F52" s="10"/>
      <c r="G52" s="118"/>
      <c r="H52" s="25"/>
      <c r="I52" s="59"/>
      <c r="J52" s="49"/>
      <c r="K52" s="66"/>
      <c r="L52" s="103" t="e">
        <f>J52*VLOOKUP(K52,Tableau1[],2)</f>
        <v>#N/A</v>
      </c>
      <c r="M52" s="51"/>
      <c r="N52" s="12" t="str">
        <f t="shared" si="0"/>
        <v/>
      </c>
    </row>
    <row r="53" spans="2:14" x14ac:dyDescent="0.4">
      <c r="B53" s="21"/>
      <c r="C53" s="34"/>
      <c r="D53" s="111"/>
      <c r="E53" s="10"/>
      <c r="F53" s="10"/>
      <c r="G53" s="118"/>
      <c r="H53" s="25"/>
      <c r="I53" s="59"/>
      <c r="J53" s="49"/>
      <c r="K53" s="66"/>
      <c r="L53" s="103" t="e">
        <f>J53*VLOOKUP(K53,Tableau1[],2)</f>
        <v>#N/A</v>
      </c>
      <c r="M53" s="51"/>
      <c r="N53" s="12" t="str">
        <f t="shared" si="0"/>
        <v/>
      </c>
    </row>
    <row r="54" spans="2:14" x14ac:dyDescent="0.4">
      <c r="B54" s="21"/>
      <c r="C54" s="34"/>
      <c r="D54" s="111"/>
      <c r="E54" s="10"/>
      <c r="F54" s="10"/>
      <c r="G54" s="118"/>
      <c r="H54" s="25"/>
      <c r="I54" s="59"/>
      <c r="J54" s="49"/>
      <c r="K54" s="66"/>
      <c r="L54" s="103" t="e">
        <f>J54*VLOOKUP(K54,Tableau1[],2)</f>
        <v>#N/A</v>
      </c>
      <c r="M54" s="51"/>
      <c r="N54" s="12" t="str">
        <f t="shared" si="0"/>
        <v/>
      </c>
    </row>
    <row r="55" spans="2:14" x14ac:dyDescent="0.4">
      <c r="B55" s="21"/>
      <c r="C55" s="34"/>
      <c r="D55" s="111"/>
      <c r="E55" s="10"/>
      <c r="F55" s="10"/>
      <c r="G55" s="118"/>
      <c r="H55" s="25"/>
      <c r="I55" s="59"/>
      <c r="J55" s="49"/>
      <c r="K55" s="66"/>
      <c r="L55" s="103" t="e">
        <f>J55*VLOOKUP(K55,Tableau1[],2)</f>
        <v>#N/A</v>
      </c>
      <c r="M55" s="51"/>
      <c r="N55" s="12" t="str">
        <f t="shared" si="0"/>
        <v/>
      </c>
    </row>
    <row r="56" spans="2:14" x14ac:dyDescent="0.4">
      <c r="B56" s="21"/>
      <c r="C56" s="34"/>
      <c r="D56" s="111"/>
      <c r="E56" s="10"/>
      <c r="F56" s="10"/>
      <c r="G56" s="118"/>
      <c r="H56" s="25"/>
      <c r="I56" s="59"/>
      <c r="J56" s="49"/>
      <c r="K56" s="66"/>
      <c r="L56" s="103" t="e">
        <f>J56*VLOOKUP(K56,Tableau1[],2)</f>
        <v>#N/A</v>
      </c>
      <c r="M56" s="51"/>
      <c r="N56" s="12" t="str">
        <f t="shared" si="0"/>
        <v/>
      </c>
    </row>
    <row r="57" spans="2:14" x14ac:dyDescent="0.4">
      <c r="B57" s="21"/>
      <c r="C57" s="34"/>
      <c r="D57" s="111"/>
      <c r="E57" s="10"/>
      <c r="F57" s="10"/>
      <c r="G57" s="117"/>
      <c r="H57" s="25"/>
      <c r="I57" s="59"/>
      <c r="J57" s="49"/>
      <c r="K57" s="66"/>
      <c r="L57" s="103" t="e">
        <f>J57*VLOOKUP(K57,Tableau1[],2)</f>
        <v>#N/A</v>
      </c>
      <c r="M57" s="51"/>
      <c r="N57" s="12" t="str">
        <f t="shared" si="0"/>
        <v/>
      </c>
    </row>
    <row r="58" spans="2:14" x14ac:dyDescent="0.4">
      <c r="B58" s="21"/>
      <c r="C58" s="34"/>
      <c r="D58" s="111"/>
      <c r="E58" s="10"/>
      <c r="F58" s="44"/>
      <c r="G58" s="118"/>
      <c r="H58" s="45"/>
      <c r="I58" s="60"/>
      <c r="J58" s="49"/>
      <c r="K58" s="66"/>
      <c r="L58" s="103" t="e">
        <f>J58*VLOOKUP(K58,Tableau1[],2)</f>
        <v>#N/A</v>
      </c>
      <c r="M58" s="51"/>
      <c r="N58" s="12" t="str">
        <f t="shared" si="0"/>
        <v/>
      </c>
    </row>
    <row r="59" spans="2:14" x14ac:dyDescent="0.4">
      <c r="B59" s="21"/>
      <c r="C59" s="34"/>
      <c r="D59" s="111"/>
      <c r="E59" s="10"/>
      <c r="F59" s="44"/>
      <c r="G59" s="118"/>
      <c r="H59" s="45"/>
      <c r="I59" s="60"/>
      <c r="J59" s="49"/>
      <c r="K59" s="66"/>
      <c r="L59" s="103" t="e">
        <f>J59*VLOOKUP(K59,Tableau1[],2)</f>
        <v>#N/A</v>
      </c>
      <c r="M59" s="51"/>
      <c r="N59" s="12" t="str">
        <f t="shared" si="0"/>
        <v/>
      </c>
    </row>
    <row r="60" spans="2:14" x14ac:dyDescent="0.4">
      <c r="B60" s="21"/>
      <c r="C60" s="34"/>
      <c r="D60" s="111"/>
      <c r="E60" s="10"/>
      <c r="F60" s="44"/>
      <c r="G60" s="118"/>
      <c r="H60" s="45"/>
      <c r="I60" s="60"/>
      <c r="J60" s="49"/>
      <c r="K60" s="66"/>
      <c r="L60" s="103" t="e">
        <f>J60*VLOOKUP(K60,Tableau1[],2)</f>
        <v>#N/A</v>
      </c>
      <c r="M60" s="51"/>
      <c r="N60" s="12" t="str">
        <f t="shared" si="0"/>
        <v/>
      </c>
    </row>
    <row r="61" spans="2:14" x14ac:dyDescent="0.4">
      <c r="B61" s="21"/>
      <c r="C61" s="34"/>
      <c r="D61" s="111"/>
      <c r="E61" s="10"/>
      <c r="F61" s="44"/>
      <c r="G61" s="118"/>
      <c r="H61" s="45"/>
      <c r="I61" s="60"/>
      <c r="J61" s="49"/>
      <c r="K61" s="66"/>
      <c r="L61" s="103" t="e">
        <f>J61*VLOOKUP(K61,Tableau1[],2)</f>
        <v>#N/A</v>
      </c>
      <c r="M61" s="51"/>
      <c r="N61" s="12" t="str">
        <f t="shared" si="0"/>
        <v/>
      </c>
    </row>
    <row r="62" spans="2:14" x14ac:dyDescent="0.4">
      <c r="B62" s="21"/>
      <c r="C62" s="34"/>
      <c r="D62" s="111"/>
      <c r="E62" s="10"/>
      <c r="F62" s="44"/>
      <c r="G62" s="118"/>
      <c r="H62" s="45"/>
      <c r="I62" s="60"/>
      <c r="J62" s="49"/>
      <c r="K62" s="66"/>
      <c r="L62" s="103" t="e">
        <f>J62*VLOOKUP(K62,Tableau1[],2)</f>
        <v>#N/A</v>
      </c>
      <c r="M62" s="51"/>
      <c r="N62" s="12" t="str">
        <f t="shared" si="0"/>
        <v/>
      </c>
    </row>
    <row r="63" spans="2:14" x14ac:dyDescent="0.4">
      <c r="B63" s="21"/>
      <c r="C63" s="34"/>
      <c r="D63" s="111"/>
      <c r="E63" s="10"/>
      <c r="F63" s="44"/>
      <c r="G63" s="120"/>
      <c r="H63" s="45"/>
      <c r="I63" s="60"/>
      <c r="J63" s="49"/>
      <c r="K63" s="66"/>
      <c r="L63" s="103" t="e">
        <f>J63*VLOOKUP(K63,Tableau1[],2)</f>
        <v>#N/A</v>
      </c>
      <c r="M63" s="51"/>
      <c r="N63" s="12" t="str">
        <f t="shared" si="0"/>
        <v/>
      </c>
    </row>
    <row r="64" spans="2:14" x14ac:dyDescent="0.4">
      <c r="B64" s="21"/>
      <c r="C64" s="34"/>
      <c r="D64" s="111"/>
      <c r="E64" s="10"/>
      <c r="F64" s="44"/>
      <c r="G64" s="118"/>
      <c r="H64" s="45"/>
      <c r="I64" s="60"/>
      <c r="J64" s="49"/>
      <c r="K64" s="66"/>
      <c r="L64" s="103" t="e">
        <f>J64*VLOOKUP(K64,Tableau1[],2)</f>
        <v>#N/A</v>
      </c>
      <c r="M64" s="51"/>
      <c r="N64" s="12" t="str">
        <f t="shared" si="0"/>
        <v/>
      </c>
    </row>
    <row r="65" spans="2:14" x14ac:dyDescent="0.4">
      <c r="B65" s="21"/>
      <c r="C65" s="34"/>
      <c r="D65" s="111"/>
      <c r="E65" s="10"/>
      <c r="F65" s="44"/>
      <c r="G65" s="118"/>
      <c r="H65" s="45"/>
      <c r="I65" s="60"/>
      <c r="J65" s="49"/>
      <c r="K65" s="66"/>
      <c r="L65" s="103" t="e">
        <f>J65*VLOOKUP(K65,Tableau1[],2)</f>
        <v>#N/A</v>
      </c>
      <c r="M65" s="51"/>
      <c r="N65" s="12" t="str">
        <f t="shared" si="0"/>
        <v/>
      </c>
    </row>
    <row r="66" spans="2:14" x14ac:dyDescent="0.4">
      <c r="B66" s="21"/>
      <c r="C66" s="34"/>
      <c r="D66" s="111"/>
      <c r="E66" s="10"/>
      <c r="F66" s="44"/>
      <c r="G66" s="118"/>
      <c r="H66" s="45"/>
      <c r="I66" s="60"/>
      <c r="J66" s="49"/>
      <c r="K66" s="66"/>
      <c r="L66" s="103" t="e">
        <f>J66*VLOOKUP(K66,Tableau1[],2)</f>
        <v>#N/A</v>
      </c>
      <c r="M66" s="51"/>
      <c r="N66" s="12" t="str">
        <f t="shared" si="0"/>
        <v/>
      </c>
    </row>
    <row r="67" spans="2:14" x14ac:dyDescent="0.4">
      <c r="B67" s="21"/>
      <c r="C67" s="34"/>
      <c r="D67" s="111"/>
      <c r="E67" s="10"/>
      <c r="F67" s="44"/>
      <c r="G67" s="118"/>
      <c r="H67" s="45"/>
      <c r="I67" s="60"/>
      <c r="J67" s="49"/>
      <c r="K67" s="66"/>
      <c r="L67" s="103" t="e">
        <f>J67*VLOOKUP(K67,Tableau1[],2)</f>
        <v>#N/A</v>
      </c>
      <c r="M67" s="51"/>
      <c r="N67" s="12" t="str">
        <f t="shared" si="0"/>
        <v/>
      </c>
    </row>
    <row r="68" spans="2:14" x14ac:dyDescent="0.4">
      <c r="B68" s="21"/>
      <c r="C68" s="34"/>
      <c r="D68" s="111"/>
      <c r="E68" s="10"/>
      <c r="F68" s="10"/>
      <c r="G68" s="117"/>
      <c r="H68" s="25"/>
      <c r="I68" s="59"/>
      <c r="J68" s="49"/>
      <c r="K68" s="66"/>
      <c r="L68" s="103" t="e">
        <f>J68*VLOOKUP(K68,Tableau1[],2)</f>
        <v>#N/A</v>
      </c>
      <c r="M68" s="51"/>
      <c r="N68" s="12" t="str">
        <f t="shared" si="0"/>
        <v/>
      </c>
    </row>
    <row r="69" spans="2:14" x14ac:dyDescent="0.4">
      <c r="B69" s="21"/>
      <c r="C69" s="34"/>
      <c r="D69" s="111"/>
      <c r="E69" s="10"/>
      <c r="F69" s="10"/>
      <c r="G69" s="117"/>
      <c r="H69" s="25"/>
      <c r="I69" s="59"/>
      <c r="J69" s="49"/>
      <c r="K69" s="66"/>
      <c r="L69" s="103" t="e">
        <f>J69*VLOOKUP(K69,Tableau1[],2)</f>
        <v>#N/A</v>
      </c>
      <c r="M69" s="51"/>
      <c r="N69" s="12" t="str">
        <f t="shared" ref="N69:N124" si="1">IF(G69="","",CHOOSE(MONTH(G69+45),"Janvier","Février","Mars","Avril","Mai","Juin","Juillet","Aout","Septembre","Octobre","Novembre","Décembre"))</f>
        <v/>
      </c>
    </row>
    <row r="70" spans="2:14" x14ac:dyDescent="0.4">
      <c r="B70" s="21"/>
      <c r="C70" s="34"/>
      <c r="D70" s="111"/>
      <c r="E70" s="10"/>
      <c r="F70" s="10"/>
      <c r="G70" s="117"/>
      <c r="H70" s="25"/>
      <c r="I70" s="59"/>
      <c r="J70" s="49"/>
      <c r="K70" s="66"/>
      <c r="L70" s="103" t="e">
        <f>J70*VLOOKUP(K70,Tableau1[],2)</f>
        <v>#N/A</v>
      </c>
      <c r="M70" s="51"/>
      <c r="N70" s="12" t="str">
        <f t="shared" si="1"/>
        <v/>
      </c>
    </row>
    <row r="71" spans="2:14" x14ac:dyDescent="0.4">
      <c r="B71" s="21"/>
      <c r="C71" s="34"/>
      <c r="D71" s="111"/>
      <c r="E71" s="10"/>
      <c r="F71" s="10"/>
      <c r="G71" s="117"/>
      <c r="H71" s="25"/>
      <c r="I71" s="59"/>
      <c r="J71" s="49"/>
      <c r="K71" s="66"/>
      <c r="L71" s="103" t="e">
        <f>J71*VLOOKUP(K71,Tableau1[],2)</f>
        <v>#N/A</v>
      </c>
      <c r="M71" s="51"/>
      <c r="N71" s="12" t="str">
        <f t="shared" si="1"/>
        <v/>
      </c>
    </row>
    <row r="72" spans="2:14" x14ac:dyDescent="0.4">
      <c r="B72" s="21"/>
      <c r="C72" s="34"/>
      <c r="D72" s="111"/>
      <c r="E72" s="10"/>
      <c r="F72" s="10"/>
      <c r="G72" s="111"/>
      <c r="H72" s="25"/>
      <c r="I72" s="59"/>
      <c r="J72" s="49"/>
      <c r="K72" s="66"/>
      <c r="L72" s="103" t="e">
        <f>J72*VLOOKUP(K72,Tableau1[],2)</f>
        <v>#N/A</v>
      </c>
      <c r="M72" s="51"/>
      <c r="N72" s="12" t="str">
        <f t="shared" si="1"/>
        <v/>
      </c>
    </row>
    <row r="73" spans="2:14" x14ac:dyDescent="0.4">
      <c r="B73" s="21"/>
      <c r="C73" s="34"/>
      <c r="D73" s="111"/>
      <c r="E73" s="10"/>
      <c r="F73" s="10"/>
      <c r="G73" s="111"/>
      <c r="H73" s="25"/>
      <c r="I73" s="59"/>
      <c r="J73" s="49"/>
      <c r="K73" s="66"/>
      <c r="L73" s="103" t="e">
        <f>J73*VLOOKUP(K73,Tableau1[],2)</f>
        <v>#N/A</v>
      </c>
      <c r="M73" s="51"/>
      <c r="N73" s="12" t="str">
        <f t="shared" si="1"/>
        <v/>
      </c>
    </row>
    <row r="74" spans="2:14" x14ac:dyDescent="0.4">
      <c r="B74" s="21"/>
      <c r="C74" s="34"/>
      <c r="D74" s="111"/>
      <c r="E74" s="10"/>
      <c r="F74" s="10"/>
      <c r="G74" s="111"/>
      <c r="H74" s="25"/>
      <c r="I74" s="59"/>
      <c r="J74" s="49"/>
      <c r="K74" s="66"/>
      <c r="L74" s="103" t="e">
        <f>J74*VLOOKUP(K74,Tableau1[],2)</f>
        <v>#N/A</v>
      </c>
      <c r="M74" s="51"/>
      <c r="N74" s="12" t="str">
        <f t="shared" si="1"/>
        <v/>
      </c>
    </row>
    <row r="75" spans="2:14" x14ac:dyDescent="0.4">
      <c r="B75" s="21"/>
      <c r="C75" s="34"/>
      <c r="D75" s="111"/>
      <c r="E75" s="10"/>
      <c r="F75" s="10"/>
      <c r="G75" s="111"/>
      <c r="H75" s="25"/>
      <c r="I75" s="59"/>
      <c r="J75" s="49"/>
      <c r="K75" s="66"/>
      <c r="L75" s="103" t="e">
        <f>J75*VLOOKUP(K75,Tableau1[],2)</f>
        <v>#N/A</v>
      </c>
      <c r="M75" s="51"/>
      <c r="N75" s="12" t="str">
        <f t="shared" si="1"/>
        <v/>
      </c>
    </row>
    <row r="76" spans="2:14" x14ac:dyDescent="0.4">
      <c r="B76" s="21"/>
      <c r="C76" s="34"/>
      <c r="D76" s="111"/>
      <c r="E76" s="10"/>
      <c r="F76" s="10"/>
      <c r="G76" s="111"/>
      <c r="H76" s="25"/>
      <c r="I76" s="59"/>
      <c r="J76" s="49"/>
      <c r="K76" s="66"/>
      <c r="L76" s="103" t="e">
        <f>J76*VLOOKUP(K76,Tableau1[],2)</f>
        <v>#N/A</v>
      </c>
      <c r="M76" s="51"/>
      <c r="N76" s="12" t="str">
        <f t="shared" si="1"/>
        <v/>
      </c>
    </row>
    <row r="77" spans="2:14" x14ac:dyDescent="0.4">
      <c r="B77" s="21"/>
      <c r="C77" s="34"/>
      <c r="D77" s="111"/>
      <c r="E77" s="10"/>
      <c r="F77" s="10"/>
      <c r="G77" s="111"/>
      <c r="H77" s="25"/>
      <c r="I77" s="59"/>
      <c r="J77" s="49"/>
      <c r="K77" s="66"/>
      <c r="L77" s="103" t="e">
        <f>J77*VLOOKUP(K77,Tableau1[],2)</f>
        <v>#N/A</v>
      </c>
      <c r="M77" s="51"/>
      <c r="N77" s="12" t="str">
        <f t="shared" si="1"/>
        <v/>
      </c>
    </row>
    <row r="78" spans="2:14" x14ac:dyDescent="0.4">
      <c r="B78" s="21"/>
      <c r="C78" s="34"/>
      <c r="D78" s="111"/>
      <c r="E78" s="10"/>
      <c r="F78" s="10"/>
      <c r="G78" s="111"/>
      <c r="H78" s="25"/>
      <c r="I78" s="59"/>
      <c r="J78" s="49"/>
      <c r="K78" s="66"/>
      <c r="L78" s="103" t="e">
        <f>J78*VLOOKUP(K78,Tableau1[],2)</f>
        <v>#N/A</v>
      </c>
      <c r="M78" s="51"/>
      <c r="N78" s="12" t="str">
        <f t="shared" si="1"/>
        <v/>
      </c>
    </row>
    <row r="79" spans="2:14" x14ac:dyDescent="0.4">
      <c r="B79" s="21"/>
      <c r="C79" s="34"/>
      <c r="D79" s="111"/>
      <c r="E79" s="10"/>
      <c r="F79" s="10"/>
      <c r="G79" s="111"/>
      <c r="H79" s="25"/>
      <c r="I79" s="59"/>
      <c r="J79" s="49"/>
      <c r="K79" s="66"/>
      <c r="L79" s="103" t="e">
        <f>J79*VLOOKUP(K79,Tableau1[],2)</f>
        <v>#N/A</v>
      </c>
      <c r="M79" s="51"/>
      <c r="N79" s="12" t="str">
        <f t="shared" si="1"/>
        <v/>
      </c>
    </row>
    <row r="80" spans="2:14" x14ac:dyDescent="0.4">
      <c r="B80" s="21"/>
      <c r="C80" s="34"/>
      <c r="D80" s="111"/>
      <c r="E80" s="10"/>
      <c r="F80" s="10"/>
      <c r="G80" s="111"/>
      <c r="H80" s="25"/>
      <c r="I80" s="59"/>
      <c r="J80" s="49"/>
      <c r="K80" s="66"/>
      <c r="L80" s="103" t="e">
        <f>J80*VLOOKUP(K80,Tableau1[],2)</f>
        <v>#N/A</v>
      </c>
      <c r="M80" s="51"/>
      <c r="N80" s="12" t="str">
        <f t="shared" si="1"/>
        <v/>
      </c>
    </row>
    <row r="81" spans="2:14" x14ac:dyDescent="0.4">
      <c r="B81" s="21"/>
      <c r="C81" s="34"/>
      <c r="D81" s="111"/>
      <c r="E81" s="10"/>
      <c r="F81" s="10"/>
      <c r="G81" s="117"/>
      <c r="H81" s="25"/>
      <c r="I81" s="59"/>
      <c r="J81" s="49"/>
      <c r="K81" s="66"/>
      <c r="L81" s="103" t="e">
        <f>J81*VLOOKUP(K81,Tableau1[],2)</f>
        <v>#N/A</v>
      </c>
      <c r="M81" s="51"/>
      <c r="N81" s="12" t="str">
        <f t="shared" si="1"/>
        <v/>
      </c>
    </row>
    <row r="82" spans="2:14" x14ac:dyDescent="0.4">
      <c r="B82" s="21"/>
      <c r="C82" s="34"/>
      <c r="D82" s="111"/>
      <c r="E82" s="10"/>
      <c r="F82" s="10"/>
      <c r="G82" s="121"/>
      <c r="H82" s="25"/>
      <c r="I82" s="59"/>
      <c r="J82" s="49"/>
      <c r="K82" s="66"/>
      <c r="L82" s="103" t="e">
        <f>J82*VLOOKUP(K82,Tableau1[],2)</f>
        <v>#N/A</v>
      </c>
      <c r="M82" s="51"/>
      <c r="N82" s="12" t="str">
        <f t="shared" si="1"/>
        <v/>
      </c>
    </row>
    <row r="83" spans="2:14" x14ac:dyDescent="0.4">
      <c r="B83" s="21"/>
      <c r="C83" s="34"/>
      <c r="D83" s="111"/>
      <c r="E83" s="10"/>
      <c r="F83" s="10"/>
      <c r="G83" s="121"/>
      <c r="H83" s="25"/>
      <c r="I83" s="59"/>
      <c r="J83" s="49"/>
      <c r="K83" s="66"/>
      <c r="L83" s="103" t="e">
        <f>J83*VLOOKUP(K83,Tableau1[],2)</f>
        <v>#N/A</v>
      </c>
      <c r="M83" s="51"/>
      <c r="N83" s="12" t="str">
        <f t="shared" si="1"/>
        <v/>
      </c>
    </row>
    <row r="84" spans="2:14" x14ac:dyDescent="0.4">
      <c r="B84" s="21"/>
      <c r="C84" s="34"/>
      <c r="D84" s="111"/>
      <c r="E84" s="10"/>
      <c r="F84" s="10"/>
      <c r="G84" s="111"/>
      <c r="H84" s="25"/>
      <c r="I84" s="59"/>
      <c r="J84" s="49"/>
      <c r="K84" s="66"/>
      <c r="L84" s="103" t="e">
        <f>J84*VLOOKUP(K84,Tableau1[],2)</f>
        <v>#N/A</v>
      </c>
      <c r="M84" s="51"/>
      <c r="N84" s="12" t="str">
        <f t="shared" si="1"/>
        <v/>
      </c>
    </row>
    <row r="85" spans="2:14" x14ac:dyDescent="0.4">
      <c r="B85" s="21"/>
      <c r="C85" s="34"/>
      <c r="D85" s="111"/>
      <c r="E85" s="10"/>
      <c r="F85" s="10"/>
      <c r="G85" s="111"/>
      <c r="H85" s="25"/>
      <c r="I85" s="59"/>
      <c r="J85" s="49"/>
      <c r="K85" s="66"/>
      <c r="L85" s="103" t="e">
        <f>J85*VLOOKUP(K85,Tableau1[],2)</f>
        <v>#N/A</v>
      </c>
      <c r="M85" s="51"/>
      <c r="N85" s="12" t="str">
        <f t="shared" si="1"/>
        <v/>
      </c>
    </row>
    <row r="86" spans="2:14" x14ac:dyDescent="0.4">
      <c r="B86" s="21"/>
      <c r="C86" s="34"/>
      <c r="D86" s="111"/>
      <c r="E86" s="10"/>
      <c r="F86" s="10"/>
      <c r="G86" s="111"/>
      <c r="H86" s="25"/>
      <c r="I86" s="59"/>
      <c r="J86" s="49"/>
      <c r="K86" s="66"/>
      <c r="L86" s="103" t="e">
        <f>J86*VLOOKUP(K86,Tableau1[],2)</f>
        <v>#N/A</v>
      </c>
      <c r="M86" s="51"/>
      <c r="N86" s="12" t="str">
        <f t="shared" si="1"/>
        <v/>
      </c>
    </row>
    <row r="87" spans="2:14" x14ac:dyDescent="0.4">
      <c r="B87" s="21"/>
      <c r="C87" s="34"/>
      <c r="D87" s="111"/>
      <c r="E87" s="10"/>
      <c r="F87" s="10"/>
      <c r="G87" s="121"/>
      <c r="H87" s="25"/>
      <c r="I87" s="59"/>
      <c r="J87" s="49"/>
      <c r="K87" s="66"/>
      <c r="L87" s="103" t="e">
        <f>J87*VLOOKUP(K87,Tableau1[],2)</f>
        <v>#N/A</v>
      </c>
      <c r="M87" s="51"/>
      <c r="N87" s="12" t="str">
        <f t="shared" si="1"/>
        <v/>
      </c>
    </row>
    <row r="88" spans="2:14" x14ac:dyDescent="0.4">
      <c r="B88" s="21"/>
      <c r="C88" s="34"/>
      <c r="D88" s="111"/>
      <c r="E88" s="10"/>
      <c r="F88" s="10"/>
      <c r="G88" s="121"/>
      <c r="H88" s="25"/>
      <c r="I88" s="59"/>
      <c r="J88" s="49"/>
      <c r="K88" s="66"/>
      <c r="L88" s="103" t="e">
        <f>J88*VLOOKUP(K88,Tableau1[],2)</f>
        <v>#N/A</v>
      </c>
      <c r="M88" s="51"/>
      <c r="N88" s="12" t="str">
        <f t="shared" si="1"/>
        <v/>
      </c>
    </row>
    <row r="89" spans="2:14" x14ac:dyDescent="0.4">
      <c r="B89" s="21"/>
      <c r="C89" s="34"/>
      <c r="D89" s="111"/>
      <c r="E89" s="10"/>
      <c r="F89" s="10"/>
      <c r="G89" s="121"/>
      <c r="H89" s="25"/>
      <c r="I89" s="59"/>
      <c r="J89" s="49"/>
      <c r="K89" s="66"/>
      <c r="L89" s="103" t="e">
        <f>J89*VLOOKUP(K89,Tableau1[],2)</f>
        <v>#N/A</v>
      </c>
      <c r="M89" s="51"/>
      <c r="N89" s="12" t="str">
        <f t="shared" si="1"/>
        <v/>
      </c>
    </row>
    <row r="90" spans="2:14" x14ac:dyDescent="0.4">
      <c r="B90" s="21"/>
      <c r="C90" s="34"/>
      <c r="D90" s="111"/>
      <c r="E90" s="10"/>
      <c r="F90" s="10"/>
      <c r="G90" s="121"/>
      <c r="H90" s="25"/>
      <c r="I90" s="59"/>
      <c r="J90" s="49"/>
      <c r="K90" s="66"/>
      <c r="L90" s="103" t="e">
        <f>J90*VLOOKUP(K90,Tableau1[],2)</f>
        <v>#N/A</v>
      </c>
      <c r="M90" s="51"/>
      <c r="N90" s="12" t="str">
        <f t="shared" si="1"/>
        <v/>
      </c>
    </row>
    <row r="91" spans="2:14" x14ac:dyDescent="0.4">
      <c r="B91" s="21"/>
      <c r="C91" s="34"/>
      <c r="D91" s="111"/>
      <c r="E91" s="10"/>
      <c r="F91" s="10"/>
      <c r="G91" s="121"/>
      <c r="H91" s="25"/>
      <c r="I91" s="59"/>
      <c r="J91" s="49"/>
      <c r="K91" s="66"/>
      <c r="L91" s="103" t="e">
        <f>J91*VLOOKUP(K91,Tableau1[],2)</f>
        <v>#N/A</v>
      </c>
      <c r="M91" s="51"/>
      <c r="N91" s="12" t="str">
        <f t="shared" si="1"/>
        <v/>
      </c>
    </row>
    <row r="92" spans="2:14" x14ac:dyDescent="0.4">
      <c r="B92" s="21"/>
      <c r="C92" s="34"/>
      <c r="D92" s="111"/>
      <c r="E92" s="10"/>
      <c r="F92" s="10"/>
      <c r="G92" s="121"/>
      <c r="H92" s="25"/>
      <c r="I92" s="59"/>
      <c r="J92" s="49"/>
      <c r="K92" s="66"/>
      <c r="L92" s="103" t="e">
        <f>J92*VLOOKUP(K92,Tableau1[],2)</f>
        <v>#N/A</v>
      </c>
      <c r="M92" s="51"/>
      <c r="N92" s="12" t="str">
        <f t="shared" si="1"/>
        <v/>
      </c>
    </row>
    <row r="93" spans="2:14" x14ac:dyDescent="0.4">
      <c r="B93" s="21"/>
      <c r="C93" s="34"/>
      <c r="D93" s="111"/>
      <c r="E93" s="10"/>
      <c r="F93" s="10"/>
      <c r="G93" s="121"/>
      <c r="H93" s="25"/>
      <c r="I93" s="59"/>
      <c r="J93" s="49"/>
      <c r="K93" s="66"/>
      <c r="L93" s="103" t="e">
        <f>J93*VLOOKUP(K93,Tableau1[],2)</f>
        <v>#N/A</v>
      </c>
      <c r="M93" s="51"/>
      <c r="N93" s="12" t="str">
        <f t="shared" si="1"/>
        <v/>
      </c>
    </row>
    <row r="94" spans="2:14" x14ac:dyDescent="0.4">
      <c r="B94" s="21"/>
      <c r="C94" s="34"/>
      <c r="D94" s="111"/>
      <c r="E94" s="10"/>
      <c r="F94" s="10"/>
      <c r="G94" s="121"/>
      <c r="H94" s="25"/>
      <c r="I94" s="59"/>
      <c r="J94" s="49"/>
      <c r="K94" s="66"/>
      <c r="L94" s="103" t="e">
        <f>J94*VLOOKUP(K94,Tableau1[],2)</f>
        <v>#N/A</v>
      </c>
      <c r="M94" s="51"/>
      <c r="N94" s="12" t="str">
        <f t="shared" si="1"/>
        <v/>
      </c>
    </row>
    <row r="95" spans="2:14" x14ac:dyDescent="0.4">
      <c r="B95" s="21"/>
      <c r="C95" s="34"/>
      <c r="D95" s="111"/>
      <c r="E95" s="10"/>
      <c r="F95" s="10"/>
      <c r="G95" s="121"/>
      <c r="H95" s="25"/>
      <c r="I95" s="59"/>
      <c r="J95" s="49"/>
      <c r="K95" s="66"/>
      <c r="L95" s="103" t="e">
        <f>J95*VLOOKUP(K95,Tableau1[],2)</f>
        <v>#N/A</v>
      </c>
      <c r="M95" s="51"/>
      <c r="N95" s="12" t="str">
        <f t="shared" si="1"/>
        <v/>
      </c>
    </row>
    <row r="96" spans="2:14" x14ac:dyDescent="0.4">
      <c r="B96" s="21"/>
      <c r="C96" s="34"/>
      <c r="D96" s="111"/>
      <c r="E96" s="10"/>
      <c r="F96" s="10"/>
      <c r="G96" s="121"/>
      <c r="H96" s="25"/>
      <c r="I96" s="59"/>
      <c r="J96" s="49"/>
      <c r="K96" s="66"/>
      <c r="L96" s="103" t="e">
        <f>J96*VLOOKUP(K96,Tableau1[],2)</f>
        <v>#N/A</v>
      </c>
      <c r="M96" s="51"/>
      <c r="N96" s="12" t="str">
        <f t="shared" si="1"/>
        <v/>
      </c>
    </row>
    <row r="97" spans="2:14" x14ac:dyDescent="0.4">
      <c r="B97" s="21"/>
      <c r="C97" s="34"/>
      <c r="D97" s="111"/>
      <c r="E97" s="10"/>
      <c r="F97" s="10"/>
      <c r="G97" s="121"/>
      <c r="H97" s="25"/>
      <c r="I97" s="59"/>
      <c r="J97" s="49"/>
      <c r="K97" s="66"/>
      <c r="L97" s="103" t="e">
        <f>J97*VLOOKUP(K97,Tableau1[],2)</f>
        <v>#N/A</v>
      </c>
      <c r="M97" s="51"/>
      <c r="N97" s="12" t="str">
        <f t="shared" si="1"/>
        <v/>
      </c>
    </row>
    <row r="98" spans="2:14" x14ac:dyDescent="0.4">
      <c r="B98" s="21"/>
      <c r="C98" s="34"/>
      <c r="D98" s="111"/>
      <c r="E98" s="10"/>
      <c r="F98" s="10"/>
      <c r="G98" s="121"/>
      <c r="H98" s="25"/>
      <c r="I98" s="59"/>
      <c r="J98" s="49"/>
      <c r="K98" s="66"/>
      <c r="L98" s="103" t="e">
        <f>J98*VLOOKUP(K98,Tableau1[],2)</f>
        <v>#N/A</v>
      </c>
      <c r="M98" s="51"/>
      <c r="N98" s="12" t="str">
        <f t="shared" si="1"/>
        <v/>
      </c>
    </row>
    <row r="99" spans="2:14" x14ac:dyDescent="0.4">
      <c r="B99" s="21"/>
      <c r="C99" s="34"/>
      <c r="D99" s="111"/>
      <c r="E99" s="10"/>
      <c r="F99" s="10"/>
      <c r="G99" s="121"/>
      <c r="H99" s="25"/>
      <c r="I99" s="59"/>
      <c r="J99" s="49"/>
      <c r="K99" s="66"/>
      <c r="L99" s="103" t="e">
        <f>J99*VLOOKUP(K99,Tableau1[],2)</f>
        <v>#N/A</v>
      </c>
      <c r="M99" s="51"/>
      <c r="N99" s="12" t="str">
        <f t="shared" si="1"/>
        <v/>
      </c>
    </row>
    <row r="100" spans="2:14" x14ac:dyDescent="0.4">
      <c r="B100" s="21"/>
      <c r="C100" s="34"/>
      <c r="D100" s="111"/>
      <c r="E100" s="10"/>
      <c r="F100" s="10"/>
      <c r="G100" s="121"/>
      <c r="H100" s="25"/>
      <c r="I100" s="59"/>
      <c r="J100" s="49"/>
      <c r="K100" s="66"/>
      <c r="L100" s="103" t="e">
        <f>J100*VLOOKUP(K100,Tableau1[],2)</f>
        <v>#N/A</v>
      </c>
      <c r="M100" s="51"/>
      <c r="N100" s="12" t="str">
        <f t="shared" si="1"/>
        <v/>
      </c>
    </row>
    <row r="101" spans="2:14" x14ac:dyDescent="0.4">
      <c r="B101" s="21"/>
      <c r="C101" s="34"/>
      <c r="D101" s="111"/>
      <c r="E101" s="10"/>
      <c r="F101" s="10"/>
      <c r="G101" s="121"/>
      <c r="H101" s="25"/>
      <c r="I101" s="59"/>
      <c r="J101" s="49"/>
      <c r="K101" s="66"/>
      <c r="L101" s="103" t="e">
        <f>J101*VLOOKUP(K101,Tableau1[],2)</f>
        <v>#N/A</v>
      </c>
      <c r="M101" s="51"/>
      <c r="N101" s="12" t="str">
        <f t="shared" si="1"/>
        <v/>
      </c>
    </row>
    <row r="102" spans="2:14" x14ac:dyDescent="0.4">
      <c r="B102" s="21"/>
      <c r="C102" s="34"/>
      <c r="D102" s="111"/>
      <c r="E102" s="10"/>
      <c r="F102" s="10"/>
      <c r="G102" s="121"/>
      <c r="H102" s="25"/>
      <c r="I102" s="59"/>
      <c r="J102" s="49"/>
      <c r="K102" s="66"/>
      <c r="L102" s="103" t="e">
        <f>J102*VLOOKUP(K102,Tableau1[],2)</f>
        <v>#N/A</v>
      </c>
      <c r="M102" s="51"/>
      <c r="N102" s="12" t="str">
        <f t="shared" si="1"/>
        <v/>
      </c>
    </row>
    <row r="103" spans="2:14" x14ac:dyDescent="0.4">
      <c r="B103" s="21"/>
      <c r="C103" s="34"/>
      <c r="D103" s="111"/>
      <c r="E103" s="10"/>
      <c r="F103" s="10"/>
      <c r="G103" s="121"/>
      <c r="H103" s="25"/>
      <c r="I103" s="59"/>
      <c r="J103" s="49"/>
      <c r="K103" s="66"/>
      <c r="L103" s="103" t="e">
        <f>J103*VLOOKUP(K103,Tableau1[],2)</f>
        <v>#N/A</v>
      </c>
      <c r="M103" s="51"/>
      <c r="N103" s="12" t="str">
        <f t="shared" si="1"/>
        <v/>
      </c>
    </row>
    <row r="104" spans="2:14" x14ac:dyDescent="0.4">
      <c r="B104" s="21"/>
      <c r="C104" s="34"/>
      <c r="D104" s="111"/>
      <c r="E104" s="10"/>
      <c r="F104" s="10"/>
      <c r="G104" s="121"/>
      <c r="H104" s="25"/>
      <c r="I104" s="59"/>
      <c r="J104" s="49"/>
      <c r="K104" s="66"/>
      <c r="L104" s="103" t="e">
        <f>J104*VLOOKUP(K104,Tableau1[],2)</f>
        <v>#N/A</v>
      </c>
      <c r="M104" s="51"/>
      <c r="N104" s="12" t="str">
        <f t="shared" si="1"/>
        <v/>
      </c>
    </row>
    <row r="105" spans="2:14" x14ac:dyDescent="0.4">
      <c r="B105" s="21"/>
      <c r="C105" s="34"/>
      <c r="D105" s="111"/>
      <c r="E105" s="10"/>
      <c r="F105" s="10"/>
      <c r="G105" s="121"/>
      <c r="H105" s="25"/>
      <c r="I105" s="59"/>
      <c r="J105" s="49"/>
      <c r="K105" s="66"/>
      <c r="L105" s="103" t="e">
        <f>J105*VLOOKUP(K105,Tableau1[],2)</f>
        <v>#N/A</v>
      </c>
      <c r="M105" s="51"/>
      <c r="N105" s="12" t="str">
        <f t="shared" si="1"/>
        <v/>
      </c>
    </row>
    <row r="106" spans="2:14" x14ac:dyDescent="0.4">
      <c r="B106" s="21"/>
      <c r="C106" s="34"/>
      <c r="D106" s="111"/>
      <c r="E106" s="10"/>
      <c r="F106" s="10"/>
      <c r="G106" s="121"/>
      <c r="H106" s="25"/>
      <c r="I106" s="59"/>
      <c r="J106" s="49"/>
      <c r="K106" s="66"/>
      <c r="L106" s="103" t="e">
        <f>J106*VLOOKUP(K106,Tableau1[],2)</f>
        <v>#N/A</v>
      </c>
      <c r="M106" s="51"/>
      <c r="N106" s="12" t="str">
        <f t="shared" si="1"/>
        <v/>
      </c>
    </row>
    <row r="107" spans="2:14" x14ac:dyDescent="0.4">
      <c r="B107" s="21"/>
      <c r="C107" s="34"/>
      <c r="D107" s="111"/>
      <c r="E107" s="10"/>
      <c r="F107" s="10"/>
      <c r="G107" s="121"/>
      <c r="H107" s="25"/>
      <c r="I107" s="59"/>
      <c r="J107" s="49"/>
      <c r="K107" s="66"/>
      <c r="L107" s="103" t="e">
        <f>J107*VLOOKUP(K107,Tableau1[],2)</f>
        <v>#N/A</v>
      </c>
      <c r="M107" s="51"/>
      <c r="N107" s="12" t="str">
        <f t="shared" si="1"/>
        <v/>
      </c>
    </row>
    <row r="108" spans="2:14" x14ac:dyDescent="0.4">
      <c r="B108" s="21"/>
      <c r="C108" s="34"/>
      <c r="D108" s="111"/>
      <c r="E108" s="10"/>
      <c r="F108" s="10"/>
      <c r="G108" s="121"/>
      <c r="H108" s="25"/>
      <c r="I108" s="59"/>
      <c r="J108" s="49"/>
      <c r="K108" s="66"/>
      <c r="L108" s="103" t="e">
        <f>J108*VLOOKUP(K108,Tableau1[],2)</f>
        <v>#N/A</v>
      </c>
      <c r="M108" s="51"/>
      <c r="N108" s="12" t="str">
        <f t="shared" si="1"/>
        <v/>
      </c>
    </row>
    <row r="109" spans="2:14" x14ac:dyDescent="0.4">
      <c r="B109" s="21"/>
      <c r="C109" s="34"/>
      <c r="D109" s="111"/>
      <c r="E109" s="10"/>
      <c r="F109" s="10"/>
      <c r="G109" s="111"/>
      <c r="H109" s="25"/>
      <c r="I109" s="59"/>
      <c r="J109" s="49"/>
      <c r="K109" s="66"/>
      <c r="L109" s="103" t="e">
        <f>J109*VLOOKUP(K109,Tableau1[],2)</f>
        <v>#N/A</v>
      </c>
      <c r="M109" s="51"/>
      <c r="N109" s="12" t="str">
        <f t="shared" si="1"/>
        <v/>
      </c>
    </row>
    <row r="110" spans="2:14" x14ac:dyDescent="0.4">
      <c r="B110" s="21"/>
      <c r="C110" s="34"/>
      <c r="D110" s="111"/>
      <c r="E110" s="10"/>
      <c r="F110" s="10"/>
      <c r="G110" s="111"/>
      <c r="H110" s="25"/>
      <c r="I110" s="59"/>
      <c r="J110" s="49"/>
      <c r="K110" s="66"/>
      <c r="L110" s="103" t="e">
        <f>J110*VLOOKUP(K110,Tableau1[],2)</f>
        <v>#N/A</v>
      </c>
      <c r="M110" s="51"/>
      <c r="N110" s="12" t="str">
        <f t="shared" si="1"/>
        <v/>
      </c>
    </row>
    <row r="111" spans="2:14" x14ac:dyDescent="0.4">
      <c r="B111" s="21"/>
      <c r="C111" s="34"/>
      <c r="D111" s="111"/>
      <c r="E111" s="10"/>
      <c r="F111" s="10"/>
      <c r="G111" s="111"/>
      <c r="H111" s="25"/>
      <c r="I111" s="59"/>
      <c r="J111" s="49"/>
      <c r="K111" s="66"/>
      <c r="L111" s="103" t="e">
        <f>J111*VLOOKUP(K111,Tableau1[],2)</f>
        <v>#N/A</v>
      </c>
      <c r="M111" s="51"/>
      <c r="N111" s="12" t="str">
        <f t="shared" si="1"/>
        <v/>
      </c>
    </row>
    <row r="112" spans="2:14" x14ac:dyDescent="0.4">
      <c r="B112" s="21"/>
      <c r="C112" s="34"/>
      <c r="D112" s="111"/>
      <c r="E112" s="10"/>
      <c r="F112" s="10"/>
      <c r="G112" s="111"/>
      <c r="H112" s="25"/>
      <c r="I112" s="59"/>
      <c r="J112" s="49"/>
      <c r="K112" s="66"/>
      <c r="L112" s="103" t="e">
        <f>J112*VLOOKUP(K112,Tableau1[],2)</f>
        <v>#N/A</v>
      </c>
      <c r="M112" s="51"/>
      <c r="N112" s="12" t="str">
        <f t="shared" si="1"/>
        <v/>
      </c>
    </row>
    <row r="113" spans="2:14" x14ac:dyDescent="0.4">
      <c r="B113" s="21"/>
      <c r="C113" s="34"/>
      <c r="D113" s="111"/>
      <c r="E113" s="10"/>
      <c r="F113" s="10"/>
      <c r="G113" s="121"/>
      <c r="H113" s="25"/>
      <c r="I113" s="59"/>
      <c r="J113" s="49"/>
      <c r="K113" s="66"/>
      <c r="L113" s="103" t="e">
        <f>J113*VLOOKUP(K113,Tableau1[],2)</f>
        <v>#N/A</v>
      </c>
      <c r="M113" s="51"/>
      <c r="N113" s="12" t="str">
        <f t="shared" si="1"/>
        <v/>
      </c>
    </row>
    <row r="114" spans="2:14" x14ac:dyDescent="0.4">
      <c r="B114" s="21"/>
      <c r="C114" s="34"/>
      <c r="D114" s="111"/>
      <c r="E114" s="10"/>
      <c r="F114" s="10"/>
      <c r="G114" s="121"/>
      <c r="H114" s="25"/>
      <c r="I114" s="59"/>
      <c r="J114" s="49"/>
      <c r="K114" s="66"/>
      <c r="L114" s="103" t="e">
        <f>J114*VLOOKUP(K114,Tableau1[],2)</f>
        <v>#N/A</v>
      </c>
      <c r="M114" s="51"/>
      <c r="N114" s="12" t="str">
        <f t="shared" si="1"/>
        <v/>
      </c>
    </row>
    <row r="115" spans="2:14" x14ac:dyDescent="0.4">
      <c r="B115" s="21"/>
      <c r="C115" s="34"/>
      <c r="D115" s="111"/>
      <c r="E115" s="10"/>
      <c r="F115" s="10"/>
      <c r="G115" s="121"/>
      <c r="H115" s="25"/>
      <c r="I115" s="59"/>
      <c r="J115" s="49"/>
      <c r="K115" s="66"/>
      <c r="L115" s="103" t="e">
        <f>J115*VLOOKUP(K115,Tableau1[],2)</f>
        <v>#N/A</v>
      </c>
      <c r="M115" s="51"/>
      <c r="N115" s="12" t="str">
        <f t="shared" si="1"/>
        <v/>
      </c>
    </row>
    <row r="116" spans="2:14" x14ac:dyDescent="0.4">
      <c r="B116" s="21"/>
      <c r="C116" s="34"/>
      <c r="D116" s="111"/>
      <c r="E116" s="10"/>
      <c r="F116" s="10"/>
      <c r="G116" s="121"/>
      <c r="H116" s="25"/>
      <c r="I116" s="59"/>
      <c r="J116" s="49"/>
      <c r="K116" s="66"/>
      <c r="L116" s="103" t="e">
        <f>J116*VLOOKUP(K116,Tableau1[],2)</f>
        <v>#N/A</v>
      </c>
      <c r="M116" s="51"/>
      <c r="N116" s="12" t="str">
        <f t="shared" si="1"/>
        <v/>
      </c>
    </row>
    <row r="117" spans="2:14" x14ac:dyDescent="0.4">
      <c r="B117" s="21"/>
      <c r="C117" s="34"/>
      <c r="D117" s="111"/>
      <c r="E117" s="10"/>
      <c r="F117" s="10"/>
      <c r="G117" s="121"/>
      <c r="H117" s="25"/>
      <c r="I117" s="59"/>
      <c r="J117" s="49"/>
      <c r="K117" s="66"/>
      <c r="L117" s="103" t="e">
        <f>J117*VLOOKUP(K117,Tableau1[],2)</f>
        <v>#N/A</v>
      </c>
      <c r="M117" s="51"/>
      <c r="N117" s="12" t="str">
        <f t="shared" si="1"/>
        <v/>
      </c>
    </row>
    <row r="118" spans="2:14" x14ac:dyDescent="0.4">
      <c r="B118" s="21"/>
      <c r="C118" s="34"/>
      <c r="D118" s="111"/>
      <c r="E118" s="10"/>
      <c r="F118" s="10"/>
      <c r="G118" s="121"/>
      <c r="H118" s="25"/>
      <c r="I118" s="59"/>
      <c r="J118" s="49"/>
      <c r="K118" s="66"/>
      <c r="L118" s="103" t="e">
        <f>J118*VLOOKUP(K118,Tableau1[],2)</f>
        <v>#N/A</v>
      </c>
      <c r="M118" s="51"/>
      <c r="N118" s="12" t="str">
        <f t="shared" si="1"/>
        <v/>
      </c>
    </row>
    <row r="119" spans="2:14" x14ac:dyDescent="0.4">
      <c r="B119" s="21"/>
      <c r="C119" s="34"/>
      <c r="D119" s="111"/>
      <c r="E119" s="10"/>
      <c r="F119" s="10"/>
      <c r="G119" s="121"/>
      <c r="H119" s="25"/>
      <c r="I119" s="59"/>
      <c r="J119" s="49"/>
      <c r="K119" s="66"/>
      <c r="L119" s="103" t="e">
        <f>J119*VLOOKUP(K119,Tableau1[],2)</f>
        <v>#N/A</v>
      </c>
      <c r="M119" s="51"/>
      <c r="N119" s="12" t="str">
        <f t="shared" si="1"/>
        <v/>
      </c>
    </row>
    <row r="120" spans="2:14" x14ac:dyDescent="0.4">
      <c r="B120" s="21"/>
      <c r="C120" s="34"/>
      <c r="D120" s="111"/>
      <c r="E120" s="10"/>
      <c r="F120" s="10"/>
      <c r="G120" s="121"/>
      <c r="H120" s="25"/>
      <c r="I120" s="59"/>
      <c r="J120" s="49"/>
      <c r="K120" s="66"/>
      <c r="L120" s="103" t="e">
        <f>J120*VLOOKUP(K120,Tableau1[],2)</f>
        <v>#N/A</v>
      </c>
      <c r="M120" s="51"/>
      <c r="N120" s="12" t="str">
        <f t="shared" si="1"/>
        <v/>
      </c>
    </row>
    <row r="121" spans="2:14" x14ac:dyDescent="0.4">
      <c r="B121" s="21"/>
      <c r="C121" s="34"/>
      <c r="D121" s="111"/>
      <c r="E121" s="10"/>
      <c r="F121" s="10"/>
      <c r="G121" s="121"/>
      <c r="H121" s="25"/>
      <c r="I121" s="59"/>
      <c r="J121" s="49"/>
      <c r="K121" s="66"/>
      <c r="L121" s="103" t="e">
        <f>J121*VLOOKUP(K121,Tableau1[],2)</f>
        <v>#N/A</v>
      </c>
      <c r="M121" s="51"/>
      <c r="N121" s="12" t="str">
        <f t="shared" si="1"/>
        <v/>
      </c>
    </row>
    <row r="122" spans="2:14" x14ac:dyDescent="0.4">
      <c r="B122" s="21"/>
      <c r="C122" s="34"/>
      <c r="D122" s="111"/>
      <c r="E122" s="10"/>
      <c r="F122" s="10"/>
      <c r="G122" s="121"/>
      <c r="H122" s="25"/>
      <c r="I122" s="59"/>
      <c r="J122" s="49"/>
      <c r="K122" s="66"/>
      <c r="L122" s="103" t="e">
        <f>J122*VLOOKUP(K122,Tableau1[],2)</f>
        <v>#N/A</v>
      </c>
      <c r="M122" s="51"/>
      <c r="N122" s="12" t="str">
        <f t="shared" si="1"/>
        <v/>
      </c>
    </row>
    <row r="123" spans="2:14" x14ac:dyDescent="0.4">
      <c r="B123" s="21"/>
      <c r="C123" s="34"/>
      <c r="D123" s="111"/>
      <c r="E123" s="10"/>
      <c r="F123" s="10"/>
      <c r="G123" s="121"/>
      <c r="H123" s="25"/>
      <c r="I123" s="59"/>
      <c r="J123" s="49"/>
      <c r="K123" s="66"/>
      <c r="L123" s="103" t="e">
        <f>J123*VLOOKUP(K123,Tableau1[],2)</f>
        <v>#N/A</v>
      </c>
      <c r="M123" s="51"/>
      <c r="N123" s="12" t="str">
        <f t="shared" si="1"/>
        <v/>
      </c>
    </row>
    <row r="124" spans="2:14" ht="20.25" thickBot="1" x14ac:dyDescent="0.45">
      <c r="B124" s="4"/>
      <c r="C124" s="5"/>
      <c r="D124" s="112"/>
      <c r="E124" s="11"/>
      <c r="F124" s="18"/>
      <c r="G124" s="122"/>
      <c r="H124" s="11"/>
      <c r="I124" s="58"/>
      <c r="J124" s="48"/>
      <c r="K124" s="66"/>
      <c r="L124" s="103" t="e">
        <f>J124*VLOOKUP(K124,Tableau1[],2)</f>
        <v>#N/A</v>
      </c>
      <c r="M124" s="52"/>
      <c r="N124" s="12" t="str">
        <f t="shared" si="1"/>
        <v/>
      </c>
    </row>
    <row r="125" spans="2:14" ht="20.25" thickBot="1" x14ac:dyDescent="0.45">
      <c r="H125" s="55">
        <f>SUM(H5:H124)</f>
        <v>87</v>
      </c>
      <c r="I125" s="61">
        <f>SUM(I5:I124)</f>
        <v>14954.669999999998</v>
      </c>
      <c r="J125" s="56">
        <f>SUM(J5:J124)</f>
        <v>2613.88</v>
      </c>
      <c r="K125" s="67"/>
      <c r="L125" s="104"/>
    </row>
    <row r="126" spans="2:14" x14ac:dyDescent="0.4">
      <c r="G126" s="26"/>
    </row>
    <row r="129" spans="4:9" x14ac:dyDescent="0.4">
      <c r="D129" s="12"/>
      <c r="G129" s="12"/>
      <c r="H129" s="12"/>
      <c r="I129" s="54"/>
    </row>
  </sheetData>
  <dataConsolidate/>
  <mergeCells count="10">
    <mergeCell ref="C3:C4"/>
    <mergeCell ref="D3:D4"/>
    <mergeCell ref="E3:E4"/>
    <mergeCell ref="F3:F4"/>
    <mergeCell ref="G3:G4"/>
    <mergeCell ref="H3:H4"/>
    <mergeCell ref="M3:M4"/>
    <mergeCell ref="I3:I4"/>
    <mergeCell ref="J3:J4"/>
    <mergeCell ref="N3:N4"/>
  </mergeCells>
  <phoneticPr fontId="4" type="noConversion"/>
  <conditionalFormatting sqref="L1:L1048576">
    <cfRule type="expression" dxfId="1" priority="1">
      <formula>ISNA(L1)</formula>
    </cfRule>
  </conditionalFormatting>
  <dataValidations count="1">
    <dataValidation type="list" allowBlank="1" showInputMessage="1" showErrorMessage="1" sqref="L5:L124">
      <formula1>Agent</formula1>
    </dataValidation>
  </dataValidations>
  <pageMargins left="0.75" right="0.75" top="1" bottom="1" header="0.5" footer="0.5"/>
  <pageSetup paperSize="9" scale="29" orientation="portrait" horizontalDpi="4294967292" verticalDpi="4294967292" r:id="rId1"/>
  <colBreaks count="1" manualBreakCount="1">
    <brk id="13" max="1048575" man="1"/>
  </colBreak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'Client TREDI'!$B$4:$B$157</xm:f>
          </x14:formula1>
          <xm:sqref>B5:B12</xm:sqref>
        </x14:dataValidation>
        <x14:dataValidation type="list" allowBlank="1" showInputMessage="1" showErrorMessage="1">
          <x14:formula1>
            <xm:f>Agent!$A$3:$A$113</xm:f>
          </x14:formula1>
          <xm:sqref>K5:K124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workbookViewId="0">
      <selection activeCell="D3" sqref="D3:D11"/>
    </sheetView>
  </sheetViews>
  <sheetFormatPr baseColWidth="10" defaultRowHeight="15.75" x14ac:dyDescent="0.25"/>
  <cols>
    <col min="1" max="1" width="10.875" style="64"/>
    <col min="2" max="3" width="12.875" style="99" customWidth="1"/>
  </cols>
  <sheetData>
    <row r="1" spans="1:17" x14ac:dyDescent="0.25">
      <c r="D1" s="106">
        <v>2016</v>
      </c>
      <c r="E1" s="106"/>
      <c r="F1" s="106">
        <v>2017</v>
      </c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</row>
    <row r="2" spans="1:17" ht="21" customHeight="1" x14ac:dyDescent="0.25">
      <c r="A2" s="94" t="s">
        <v>403</v>
      </c>
      <c r="B2" s="96" t="s">
        <v>382</v>
      </c>
      <c r="C2" s="96" t="s">
        <v>457</v>
      </c>
      <c r="D2" s="105" t="s">
        <v>447</v>
      </c>
      <c r="E2" s="105" t="s">
        <v>448</v>
      </c>
      <c r="F2" s="105" t="s">
        <v>449</v>
      </c>
      <c r="G2" s="105" t="s">
        <v>450</v>
      </c>
      <c r="H2" s="105" t="s">
        <v>394</v>
      </c>
      <c r="I2" s="105" t="s">
        <v>395</v>
      </c>
      <c r="J2" s="105" t="s">
        <v>396</v>
      </c>
      <c r="K2" s="105" t="s">
        <v>397</v>
      </c>
      <c r="L2" s="105" t="s">
        <v>451</v>
      </c>
      <c r="M2" s="105" t="s">
        <v>452</v>
      </c>
      <c r="N2" s="105" t="s">
        <v>453</v>
      </c>
      <c r="O2" s="105" t="s">
        <v>454</v>
      </c>
      <c r="P2" s="105" t="s">
        <v>455</v>
      </c>
      <c r="Q2" s="105" t="s">
        <v>456</v>
      </c>
    </row>
    <row r="3" spans="1:17" x14ac:dyDescent="0.25">
      <c r="A3" s="93" t="s">
        <v>404</v>
      </c>
      <c r="B3" s="97">
        <v>7.0000000000000007E-2</v>
      </c>
      <c r="C3" s="109">
        <f>SUM(Tableau1[[#This Row],[Novembre ]:[Décembre2]])</f>
        <v>0</v>
      </c>
      <c r="D3" s="107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</row>
    <row r="4" spans="1:17" x14ac:dyDescent="0.25">
      <c r="A4" s="93" t="s">
        <v>446</v>
      </c>
      <c r="B4" s="97">
        <v>0.1</v>
      </c>
      <c r="C4" s="109">
        <f>SUM(Tableau1[[#This Row],[Novembre ]:[Décembre2]])</f>
        <v>0</v>
      </c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</row>
    <row r="5" spans="1:17" x14ac:dyDescent="0.25">
      <c r="A5" s="93"/>
      <c r="B5" s="97"/>
      <c r="C5" s="109">
        <f>SUM(Tableau1[[#This Row],[Novembre ]:[Décembre2]])</f>
        <v>0</v>
      </c>
      <c r="D5" s="108"/>
      <c r="E5" s="108"/>
      <c r="F5" s="108"/>
      <c r="G5" s="108"/>
      <c r="H5" s="108"/>
      <c r="I5" s="108"/>
      <c r="J5" s="108"/>
      <c r="K5" s="108"/>
      <c r="L5" s="108"/>
      <c r="M5" s="108"/>
      <c r="N5" s="108"/>
      <c r="O5" s="108"/>
      <c r="P5" s="108"/>
      <c r="Q5" s="108"/>
    </row>
    <row r="6" spans="1:17" x14ac:dyDescent="0.25">
      <c r="A6" s="93"/>
      <c r="B6" s="97"/>
      <c r="C6" s="109">
        <f>SUM(Tableau1[[#This Row],[Novembre ]:[Décembre2]])</f>
        <v>0</v>
      </c>
      <c r="D6" s="108"/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8"/>
      <c r="P6" s="108"/>
      <c r="Q6" s="108"/>
    </row>
    <row r="7" spans="1:17" x14ac:dyDescent="0.25">
      <c r="A7" s="93"/>
      <c r="B7" s="97"/>
      <c r="C7" s="109">
        <f>SUM(Tableau1[[#This Row],[Novembre ]:[Décembre2]])</f>
        <v>0</v>
      </c>
      <c r="D7" s="108"/>
      <c r="E7" s="108"/>
      <c r="F7" s="108"/>
      <c r="G7" s="108"/>
      <c r="H7" s="108"/>
      <c r="I7" s="108"/>
      <c r="J7" s="108"/>
      <c r="K7" s="108"/>
      <c r="L7" s="108"/>
      <c r="M7" s="108"/>
      <c r="N7" s="108"/>
      <c r="O7" s="108"/>
      <c r="P7" s="108"/>
      <c r="Q7" s="108"/>
    </row>
    <row r="8" spans="1:17" x14ac:dyDescent="0.25">
      <c r="A8" s="93"/>
      <c r="B8" s="97"/>
      <c r="C8" s="109">
        <f>SUM(Tableau1[[#This Row],[Novembre ]:[Décembre2]])</f>
        <v>0</v>
      </c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</row>
    <row r="9" spans="1:17" x14ac:dyDescent="0.25">
      <c r="A9" s="93"/>
      <c r="B9" s="97"/>
      <c r="C9" s="109">
        <f>SUM(Tableau1[[#This Row],[Novembre ]:[Décembre2]])</f>
        <v>0</v>
      </c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</row>
    <row r="10" spans="1:17" x14ac:dyDescent="0.25">
      <c r="A10" s="93"/>
      <c r="B10" s="97"/>
      <c r="C10" s="109">
        <f>SUM(Tableau1[[#This Row],[Novembre ]:[Décembre2]])</f>
        <v>0</v>
      </c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</row>
    <row r="11" spans="1:17" x14ac:dyDescent="0.25">
      <c r="A11" s="95"/>
      <c r="B11" s="98"/>
      <c r="C11" s="109">
        <f>SUM(Tableau1[[#This Row],[Novembre ]:[Décembre2]])</f>
        <v>0</v>
      </c>
      <c r="D11" s="108"/>
      <c r="E11" s="108"/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8"/>
    </row>
  </sheetData>
  <dataConsolidate/>
  <mergeCells count="2">
    <mergeCell ref="D1:E1"/>
    <mergeCell ref="F1:Q1"/>
  </mergeCell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4"/>
  <sheetViews>
    <sheetView workbookViewId="0">
      <selection activeCell="C4" sqref="C4"/>
    </sheetView>
  </sheetViews>
  <sheetFormatPr baseColWidth="10" defaultRowHeight="15.75" x14ac:dyDescent="0.25"/>
  <cols>
    <col min="2" max="2" width="15" customWidth="1"/>
    <col min="5" max="6" width="12.875" customWidth="1"/>
    <col min="7" max="7" width="25" customWidth="1"/>
    <col min="8" max="8" width="15.875" customWidth="1"/>
    <col min="9" max="9" width="21.875" customWidth="1"/>
    <col min="13" max="14" width="16.375" customWidth="1"/>
  </cols>
  <sheetData>
    <row r="3" spans="2:14" ht="30.95" customHeight="1" x14ac:dyDescent="0.25">
      <c r="B3" s="73"/>
      <c r="C3" s="73"/>
      <c r="D3" s="73" t="s">
        <v>436</v>
      </c>
      <c r="E3" s="73" t="s">
        <v>437</v>
      </c>
      <c r="F3" s="73" t="s">
        <v>438</v>
      </c>
      <c r="G3" s="73" t="s">
        <v>439</v>
      </c>
      <c r="H3" s="73" t="s">
        <v>440</v>
      </c>
      <c r="I3" s="73" t="s">
        <v>441</v>
      </c>
      <c r="J3" s="73"/>
      <c r="K3" s="73" t="s">
        <v>442</v>
      </c>
      <c r="L3" s="73" t="s">
        <v>443</v>
      </c>
      <c r="M3" s="74" t="s">
        <v>444</v>
      </c>
      <c r="N3" s="74" t="s">
        <v>445</v>
      </c>
    </row>
    <row r="4" spans="2:14" x14ac:dyDescent="0.25">
      <c r="B4" s="70" t="s">
        <v>435</v>
      </c>
      <c r="C4" s="70"/>
      <c r="D4" s="70"/>
      <c r="E4" s="70"/>
      <c r="F4" s="70"/>
      <c r="G4" s="71"/>
      <c r="H4" s="71"/>
      <c r="I4" s="70"/>
      <c r="J4" s="70"/>
      <c r="K4" s="70"/>
      <c r="L4" s="70"/>
      <c r="M4" s="72"/>
      <c r="N4" s="72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Commande B7 et IDI</vt:lpstr>
      <vt:lpstr>Commande_tredi</vt:lpstr>
      <vt:lpstr>Agent</vt:lpstr>
      <vt:lpstr>Client TREDI</vt:lpstr>
      <vt:lpstr>Agent</vt:lpstr>
      <vt:lpstr>'Commande B7 et IDI'!Zone_d_impression</vt:lpstr>
    </vt:vector>
  </TitlesOfParts>
  <Company>B7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BERTIN</dc:creator>
  <cp:lastModifiedBy>Johan Bertin</cp:lastModifiedBy>
  <cp:lastPrinted>2016-01-27T04:17:29Z</cp:lastPrinted>
  <dcterms:created xsi:type="dcterms:W3CDTF">2015-12-22T07:19:19Z</dcterms:created>
  <dcterms:modified xsi:type="dcterms:W3CDTF">2016-11-24T11:07:43Z</dcterms:modified>
</cp:coreProperties>
</file>