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18915" windowHeight="11760"/>
  </bookViews>
  <sheets>
    <sheet name="GLOBAL" sheetId="3" r:id="rId1"/>
    <sheet name="Crayon" sheetId="1" r:id="rId2"/>
    <sheet name="Jouet" sheetId="2" r:id="rId3"/>
  </sheets>
  <calcPr calcId="145621"/>
</workbook>
</file>

<file path=xl/calcChain.xml><?xml version="1.0" encoding="utf-8"?>
<calcChain xmlns="http://schemas.openxmlformats.org/spreadsheetml/2006/main">
  <c r="J36" i="2" l="1"/>
  <c r="K30" i="2" s="1"/>
  <c r="L30" i="2" s="1"/>
  <c r="T30" i="2"/>
  <c r="J30" i="2"/>
  <c r="N29" i="2"/>
  <c r="AA15" i="2"/>
  <c r="AA14" i="2"/>
  <c r="AA13" i="2"/>
  <c r="AA12" i="2"/>
  <c r="AA11" i="2"/>
  <c r="AA10" i="2"/>
  <c r="AA9" i="2"/>
  <c r="AA8" i="2"/>
  <c r="AD6" i="2"/>
  <c r="AA6" i="2"/>
  <c r="J36" i="1"/>
  <c r="T30" i="1"/>
  <c r="J30" i="1"/>
  <c r="K30" i="1" s="1"/>
  <c r="L30" i="1" s="1"/>
  <c r="N29" i="1"/>
  <c r="AA15" i="1"/>
  <c r="AA14" i="1"/>
  <c r="AA13" i="1"/>
  <c r="AA12" i="1"/>
  <c r="AA11" i="1"/>
  <c r="AA10" i="1"/>
  <c r="AA9" i="1"/>
  <c r="AA8" i="1"/>
  <c r="AD6" i="1"/>
  <c r="AA6" i="1"/>
  <c r="M30" i="2" l="1"/>
  <c r="O30" i="2"/>
  <c r="Q30" i="2" s="1"/>
  <c r="M14" i="2"/>
  <c r="M30" i="1"/>
  <c r="O30" i="1" s="1"/>
  <c r="Q30" i="1" s="1"/>
  <c r="M14" i="1"/>
</calcChain>
</file>

<file path=xl/sharedStrings.xml><?xml version="1.0" encoding="utf-8"?>
<sst xmlns="http://schemas.openxmlformats.org/spreadsheetml/2006/main" count="448" uniqueCount="156">
  <si>
    <t>Product name</t>
  </si>
  <si>
    <t>Concept :</t>
  </si>
  <si>
    <t>Global Progress</t>
  </si>
  <si>
    <t>Days  Flow</t>
  </si>
  <si>
    <t xml:space="preserve">Product Picture </t>
  </si>
  <si>
    <t>Product ID</t>
  </si>
  <si>
    <t>TO DO</t>
  </si>
  <si>
    <t xml:space="preserve">Project Step by step </t>
  </si>
  <si>
    <t>Date</t>
  </si>
  <si>
    <t xml:space="preserve">Previsionnal Planning </t>
  </si>
  <si>
    <t xml:space="preserve">Comments </t>
  </si>
  <si>
    <t xml:space="preserve">Product Supplier </t>
  </si>
  <si>
    <t>NA</t>
  </si>
  <si>
    <t xml:space="preserve">Date </t>
  </si>
  <si>
    <t>Task</t>
  </si>
  <si>
    <t>Who</t>
  </si>
  <si>
    <t>Initialisation</t>
  </si>
  <si>
    <t>Idea</t>
  </si>
  <si>
    <t>OK</t>
  </si>
  <si>
    <t>Previsionnal Launching</t>
  </si>
  <si>
    <t>Janvier 2014</t>
  </si>
  <si>
    <t xml:space="preserve">Contact : </t>
  </si>
  <si>
    <t xml:space="preserve">Definitive concept </t>
  </si>
  <si>
    <t>Produit fini</t>
  </si>
  <si>
    <t xml:space="preserve">Sourcing </t>
  </si>
  <si>
    <t xml:space="preserve">reference de vente </t>
  </si>
  <si>
    <t>Creation</t>
  </si>
  <si>
    <t>Design</t>
  </si>
  <si>
    <t>Limit Date to send artwork</t>
  </si>
  <si>
    <t xml:space="preserve">reference d'achat </t>
  </si>
  <si>
    <t>Envoi Fichier</t>
  </si>
  <si>
    <t>Prototype</t>
  </si>
  <si>
    <t xml:space="preserve">pris d'achat </t>
  </si>
  <si>
    <t>Validation</t>
  </si>
  <si>
    <t xml:space="preserve">code douanier </t>
  </si>
  <si>
    <t>Conception</t>
  </si>
  <si>
    <t xml:space="preserve">tooling </t>
  </si>
  <si>
    <t>previsionnal samples reception</t>
  </si>
  <si>
    <t xml:space="preserve">Devise </t>
  </si>
  <si>
    <t>Samples request</t>
  </si>
  <si>
    <t xml:space="preserve">Date of sample approval </t>
  </si>
  <si>
    <t xml:space="preserve">EAN </t>
  </si>
  <si>
    <t>Samples reception</t>
  </si>
  <si>
    <t>Difficulties</t>
  </si>
  <si>
    <t xml:space="preserve">segmentation marketing </t>
  </si>
  <si>
    <t>Sous Famille</t>
  </si>
  <si>
    <t>Catégorie</t>
  </si>
  <si>
    <t>Nature</t>
  </si>
  <si>
    <t>Collection</t>
  </si>
  <si>
    <t xml:space="preserve">Testing </t>
  </si>
  <si>
    <t>validation BAT + rapport de test</t>
  </si>
  <si>
    <t>Designer :</t>
  </si>
  <si>
    <t>Finalisation</t>
  </si>
  <si>
    <t xml:space="preserve">First Order </t>
  </si>
  <si>
    <t xml:space="preserve">Provenance </t>
  </si>
  <si>
    <t xml:space="preserve">Chine </t>
  </si>
  <si>
    <t xml:space="preserve">Reception of first order </t>
  </si>
  <si>
    <t>GLOBAL PRODUCT CHART</t>
  </si>
  <si>
    <t xml:space="preserve">Product related cost </t>
  </si>
  <si>
    <t>Supplier</t>
  </si>
  <si>
    <t>Product designation</t>
  </si>
  <si>
    <t>REF</t>
  </si>
  <si>
    <t xml:space="preserve">Number in set </t>
  </si>
  <si>
    <t xml:space="preserve">Price </t>
  </si>
  <si>
    <t>MOQ</t>
  </si>
  <si>
    <t xml:space="preserve"> Unit Price </t>
  </si>
  <si>
    <t>Global Price $</t>
  </si>
  <si>
    <t>Global Price €</t>
  </si>
  <si>
    <t>shipping price</t>
  </si>
  <si>
    <t>custom rate</t>
  </si>
  <si>
    <t>buying price</t>
  </si>
  <si>
    <t>selling price</t>
  </si>
  <si>
    <t>Margin</t>
  </si>
  <si>
    <t>artwork design</t>
  </si>
  <si>
    <t>Tooling</t>
  </si>
  <si>
    <t>Testing cost</t>
  </si>
  <si>
    <t xml:space="preserve">CUSTOM RATE </t>
  </si>
  <si>
    <t>SHIPPING BOX</t>
  </si>
  <si>
    <t>First</t>
  </si>
  <si>
    <t>Negotiate</t>
  </si>
  <si>
    <t xml:space="preserve">Jouet </t>
  </si>
  <si>
    <t>Unité consommateur</t>
  </si>
  <si>
    <t>Product</t>
  </si>
  <si>
    <t>PCB</t>
  </si>
  <si>
    <t>Poids en grs</t>
  </si>
  <si>
    <t>Profondeur (en cm)</t>
  </si>
  <si>
    <t>Largeur (en cm)</t>
  </si>
  <si>
    <t>Hauteur (en cm)</t>
  </si>
  <si>
    <t>CBM en m3</t>
  </si>
  <si>
    <t>Inner pack</t>
  </si>
  <si>
    <t>Poids en kg</t>
  </si>
  <si>
    <t>Packaging</t>
  </si>
  <si>
    <t>Masterpack</t>
  </si>
  <si>
    <t xml:space="preserve">Comission </t>
  </si>
  <si>
    <t>taux de conversion $ / €</t>
  </si>
  <si>
    <t>SOURCING CHART</t>
  </si>
  <si>
    <t xml:space="preserve">TEST RESULT </t>
  </si>
  <si>
    <t xml:space="preserve">Samples </t>
  </si>
  <si>
    <t>First attempts</t>
  </si>
  <si>
    <t xml:space="preserve">Supplier </t>
  </si>
  <si>
    <t>Contact</t>
  </si>
  <si>
    <t>Categorie</t>
  </si>
  <si>
    <t xml:space="preserve">Production lead time </t>
  </si>
  <si>
    <t>Descriptions</t>
  </si>
  <si>
    <t>Descisions</t>
  </si>
  <si>
    <t>Ref</t>
  </si>
  <si>
    <t>Component</t>
  </si>
  <si>
    <t>Age</t>
  </si>
  <si>
    <t>EN 71 1</t>
  </si>
  <si>
    <t>EN 71 2</t>
  </si>
  <si>
    <t>EN 71 3</t>
  </si>
  <si>
    <t>Cadmium</t>
  </si>
  <si>
    <t>Phtalates</t>
  </si>
  <si>
    <t>ASTM</t>
  </si>
  <si>
    <t>Produit</t>
  </si>
  <si>
    <t>-3y</t>
  </si>
  <si>
    <t>KO</t>
  </si>
  <si>
    <t>Comments :</t>
  </si>
  <si>
    <t>groupe de 3 materiaux ne passent pas</t>
  </si>
  <si>
    <t>Price / who</t>
  </si>
  <si>
    <t>Second attempt</t>
  </si>
  <si>
    <t xml:space="preserve"> materiel 18  ne passe pas</t>
  </si>
  <si>
    <t>Third attempt</t>
  </si>
  <si>
    <t>SAMPLES FOLLOW UP</t>
  </si>
  <si>
    <t>date</t>
  </si>
  <si>
    <t xml:space="preserve">comments </t>
  </si>
  <si>
    <t>validation</t>
  </si>
  <si>
    <t>Fourth attempt</t>
  </si>
  <si>
    <t>GLOBAL NEW PRODUCTS</t>
  </si>
  <si>
    <t>Classification</t>
  </si>
  <si>
    <t>Global Inforamtions</t>
  </si>
  <si>
    <t>Planning</t>
  </si>
  <si>
    <t xml:space="preserve">Détails </t>
  </si>
  <si>
    <t>CS</t>
  </si>
  <si>
    <t>Designation</t>
  </si>
  <si>
    <t>Reference</t>
  </si>
  <si>
    <t xml:space="preserve">Launching date </t>
  </si>
  <si>
    <t xml:space="preserve">Reception of samples date </t>
  </si>
  <si>
    <t>Progress</t>
  </si>
  <si>
    <t>"=O19"</t>
  </si>
  <si>
    <t>"=P19"</t>
  </si>
  <si>
    <t>"=Q19"</t>
  </si>
  <si>
    <t>"=R19"</t>
  </si>
  <si>
    <t>"=N8"</t>
  </si>
  <si>
    <t>"=H2"</t>
  </si>
  <si>
    <t>"=N11"</t>
  </si>
  <si>
    <t>"=AD8"</t>
  </si>
  <si>
    <t>"=AD15"</t>
  </si>
  <si>
    <t>"=AA6"</t>
  </si>
  <si>
    <t xml:space="preserve">lien vers l'onglet excel </t>
  </si>
  <si>
    <t>lien vers un fichier externe</t>
  </si>
  <si>
    <t>Type of product</t>
  </si>
  <si>
    <t>"=L10"</t>
  </si>
  <si>
    <t>feuille crayon</t>
  </si>
  <si>
    <t>feuille jouet</t>
  </si>
  <si>
    <t>,,,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</si>
</sst>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[$$-409]* #,##0.00_ ;_-[$$-409]* \-#,##0.00\ ;_-[$$-409]* &quot;-&quot;??_ ;_-@_ "/>
  </numFmts>
  <fonts count="3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48"/>
      <color theme="0"/>
      <name val="Baveuse"/>
    </font>
    <font>
      <sz val="22"/>
      <color theme="1"/>
      <name val="Calibri"/>
      <family val="2"/>
      <scheme val="minor"/>
    </font>
    <font>
      <b/>
      <sz val="22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i/>
      <sz val="28"/>
      <color theme="0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36"/>
      <color rgb="FF92D050"/>
      <name val="Calibri"/>
      <family val="2"/>
      <scheme val="minor"/>
    </font>
    <font>
      <b/>
      <sz val="24"/>
      <color rgb="FF92D050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rgb="FF92D050"/>
      <name val="Calibri"/>
      <family val="2"/>
      <scheme val="minor"/>
    </font>
    <font>
      <sz val="18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0"/>
      <name val="Arial"/>
      <family val="2"/>
    </font>
    <font>
      <sz val="28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4"/>
      <color theme="0"/>
      <name val="Tahoma"/>
      <family val="2"/>
    </font>
    <font>
      <sz val="14"/>
      <color theme="0"/>
      <name val="Calibri"/>
      <family val="2"/>
      <scheme val="minor"/>
    </font>
    <font>
      <b/>
      <sz val="12"/>
      <color theme="0"/>
      <name val="Arial"/>
      <family val="2"/>
    </font>
    <font>
      <b/>
      <sz val="12"/>
      <color theme="0"/>
      <name val="Tahoma"/>
      <family val="2"/>
    </font>
    <font>
      <b/>
      <sz val="20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20"/>
      <name val="Calibri"/>
      <family val="2"/>
      <scheme val="minor"/>
    </font>
    <font>
      <b/>
      <sz val="26"/>
      <color rgb="FF92D050"/>
      <name val="Calibri"/>
      <family val="2"/>
      <scheme val="minor"/>
    </font>
    <font>
      <b/>
      <sz val="22"/>
      <color rgb="FF92D050"/>
      <name val="Calibri"/>
      <family val="2"/>
      <scheme val="minor"/>
    </font>
    <font>
      <sz val="10"/>
      <color theme="1"/>
      <name val="Arial Unicode MS"/>
      <family val="2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F0"/>
        <bgColor indexed="55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27"/>
      </patternFill>
    </fill>
    <fill>
      <patternFill patternType="solid">
        <fgColor rgb="FF00B0F0"/>
        <bgColor indexed="2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22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39997558519241921"/>
        <bgColor indexed="64"/>
      </patternFill>
    </fill>
  </fills>
  <borders count="6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85">
    <xf numFmtId="0" fontId="0" fillId="0" borderId="0" xfId="0"/>
    <xf numFmtId="0" fontId="0" fillId="2" borderId="0" xfId="0" applyFill="1"/>
    <xf numFmtId="0" fontId="4" fillId="2" borderId="0" xfId="0" applyFont="1" applyFill="1" applyAlignment="1">
      <alignment horizontal="center" vertical="center"/>
    </xf>
    <xf numFmtId="0" fontId="6" fillId="2" borderId="0" xfId="0" applyFont="1" applyFill="1"/>
    <xf numFmtId="0" fontId="7" fillId="2" borderId="4" xfId="0" applyNumberFormat="1" applyFont="1" applyFill="1" applyBorder="1" applyAlignment="1">
      <alignment vertical="center"/>
    </xf>
    <xf numFmtId="0" fontId="7" fillId="2" borderId="5" xfId="0" applyNumberFormat="1" applyFont="1" applyFill="1" applyBorder="1" applyAlignment="1">
      <alignment vertical="center"/>
    </xf>
    <xf numFmtId="0" fontId="8" fillId="2" borderId="5" xfId="0" applyNumberFormat="1" applyFont="1" applyFill="1" applyBorder="1" applyAlignment="1">
      <alignment vertical="center"/>
    </xf>
    <xf numFmtId="0" fontId="6" fillId="2" borderId="5" xfId="0" applyNumberFormat="1" applyFont="1" applyFill="1" applyBorder="1" applyAlignment="1">
      <alignment vertical="center"/>
    </xf>
    <xf numFmtId="0" fontId="6" fillId="2" borderId="6" xfId="0" applyNumberFormat="1" applyFont="1" applyFill="1" applyBorder="1" applyAlignment="1">
      <alignment vertical="center"/>
    </xf>
    <xf numFmtId="0" fontId="2" fillId="2" borderId="0" xfId="0" applyNumberFormat="1" applyFont="1" applyFill="1" applyBorder="1" applyAlignment="1">
      <alignment vertical="center"/>
    </xf>
    <xf numFmtId="0" fontId="0" fillId="2" borderId="0" xfId="0" applyNumberFormat="1" applyFill="1" applyBorder="1" applyAlignment="1">
      <alignment vertical="center"/>
    </xf>
    <xf numFmtId="0" fontId="0" fillId="2" borderId="0" xfId="0" applyFill="1" applyBorder="1"/>
    <xf numFmtId="0" fontId="9" fillId="4" borderId="7" xfId="0" applyNumberFormat="1" applyFont="1" applyFill="1" applyBorder="1" applyAlignment="1">
      <alignment vertical="center"/>
    </xf>
    <xf numFmtId="0" fontId="10" fillId="4" borderId="7" xfId="2" applyNumberFormat="1" applyFont="1" applyFill="1" applyBorder="1" applyAlignment="1">
      <alignment horizontal="center" vertical="center"/>
    </xf>
    <xf numFmtId="0" fontId="12" fillId="2" borderId="2" xfId="0" applyNumberFormat="1" applyFont="1" applyFill="1" applyBorder="1" applyAlignment="1">
      <alignment horizontal="center" vertical="center"/>
    </xf>
    <xf numFmtId="0" fontId="13" fillId="2" borderId="3" xfId="0" applyNumberFormat="1" applyFont="1" applyFill="1" applyBorder="1" applyAlignment="1">
      <alignment vertical="center"/>
    </xf>
    <xf numFmtId="0" fontId="13" fillId="2" borderId="0" xfId="0" applyNumberFormat="1" applyFont="1" applyFill="1" applyBorder="1" applyAlignment="1">
      <alignment vertical="center"/>
    </xf>
    <xf numFmtId="0" fontId="12" fillId="2" borderId="0" xfId="0" applyNumberFormat="1" applyFont="1" applyFill="1" applyBorder="1" applyAlignment="1">
      <alignment vertical="center"/>
    </xf>
    <xf numFmtId="0" fontId="14" fillId="2" borderId="0" xfId="0" applyNumberFormat="1" applyFont="1" applyFill="1" applyAlignment="1">
      <alignment vertical="center"/>
    </xf>
    <xf numFmtId="0" fontId="15" fillId="2" borderId="4" xfId="0" applyNumberFormat="1" applyFont="1" applyFill="1" applyBorder="1" applyAlignment="1">
      <alignment horizontal="center" vertical="center" wrapText="1"/>
    </xf>
    <xf numFmtId="0" fontId="15" fillId="2" borderId="5" xfId="0" applyNumberFormat="1" applyFont="1" applyFill="1" applyBorder="1" applyAlignment="1">
      <alignment horizontal="center" vertical="center"/>
    </xf>
    <xf numFmtId="0" fontId="15" fillId="2" borderId="8" xfId="0" applyNumberFormat="1" applyFont="1" applyFill="1" applyBorder="1" applyAlignment="1">
      <alignment horizontal="center" vertical="center"/>
    </xf>
    <xf numFmtId="0" fontId="13" fillId="2" borderId="9" xfId="0" applyNumberFormat="1" applyFont="1" applyFill="1" applyBorder="1" applyAlignment="1">
      <alignment vertical="center"/>
    </xf>
    <xf numFmtId="0" fontId="13" fillId="2" borderId="10" xfId="0" applyNumberFormat="1" applyFont="1" applyFill="1" applyBorder="1" applyAlignment="1">
      <alignment vertical="center"/>
    </xf>
    <xf numFmtId="0" fontId="16" fillId="5" borderId="1" xfId="0" applyNumberFormat="1" applyFont="1" applyFill="1" applyBorder="1" applyAlignment="1">
      <alignment vertical="center"/>
    </xf>
    <xf numFmtId="0" fontId="0" fillId="5" borderId="2" xfId="0" applyFill="1" applyBorder="1"/>
    <xf numFmtId="0" fontId="17" fillId="2" borderId="0" xfId="0" applyNumberFormat="1" applyFont="1" applyFill="1" applyBorder="1" applyAlignment="1">
      <alignment vertical="center"/>
    </xf>
    <xf numFmtId="0" fontId="17" fillId="6" borderId="11" xfId="0" applyNumberFormat="1" applyFont="1" applyFill="1" applyBorder="1" applyAlignment="1">
      <alignment horizontal="center" vertical="center"/>
    </xf>
    <xf numFmtId="0" fontId="17" fillId="6" borderId="12" xfId="0" applyNumberFormat="1" applyFont="1" applyFill="1" applyBorder="1" applyAlignment="1">
      <alignment vertical="center"/>
    </xf>
    <xf numFmtId="0" fontId="17" fillId="6" borderId="13" xfId="0" applyNumberFormat="1" applyFont="1" applyFill="1" applyBorder="1" applyAlignment="1">
      <alignment vertical="center"/>
    </xf>
    <xf numFmtId="0" fontId="14" fillId="5" borderId="15" xfId="0" applyNumberFormat="1" applyFont="1" applyFill="1" applyBorder="1" applyAlignment="1">
      <alignment horizontal="center" vertical="center" wrapText="1"/>
    </xf>
    <xf numFmtId="0" fontId="14" fillId="2" borderId="16" xfId="0" applyNumberFormat="1" applyFont="1" applyFill="1" applyBorder="1" applyAlignment="1">
      <alignment horizontal="center" vertical="center"/>
    </xf>
    <xf numFmtId="14" fontId="14" fillId="2" borderId="16" xfId="0" applyNumberFormat="1" applyFont="1" applyFill="1" applyBorder="1" applyAlignment="1">
      <alignment horizontal="center" vertical="center"/>
    </xf>
    <xf numFmtId="0" fontId="16" fillId="5" borderId="9" xfId="0" applyNumberFormat="1" applyFont="1" applyFill="1" applyBorder="1" applyAlignment="1">
      <alignment vertical="center"/>
    </xf>
    <xf numFmtId="0" fontId="4" fillId="2" borderId="0" xfId="0" applyNumberFormat="1" applyFont="1" applyFill="1" applyBorder="1" applyAlignment="1">
      <alignment vertical="center" wrapText="1"/>
    </xf>
    <xf numFmtId="14" fontId="4" fillId="2" borderId="11" xfId="0" applyNumberFormat="1" applyFont="1" applyFill="1" applyBorder="1" applyAlignment="1">
      <alignment horizontal="center" vertical="center" wrapText="1"/>
    </xf>
    <xf numFmtId="0" fontId="4" fillId="2" borderId="19" xfId="0" applyNumberFormat="1" applyFont="1" applyFill="1" applyBorder="1" applyAlignment="1">
      <alignment vertical="center" wrapText="1"/>
    </xf>
    <xf numFmtId="0" fontId="4" fillId="2" borderId="11" xfId="0" applyNumberFormat="1" applyFont="1" applyFill="1" applyBorder="1" applyAlignment="1">
      <alignment vertical="center" wrapText="1"/>
    </xf>
    <xf numFmtId="0" fontId="14" fillId="5" borderId="21" xfId="0" applyNumberFormat="1" applyFont="1" applyFill="1" applyBorder="1" applyAlignment="1">
      <alignment horizontal="center" vertical="center" wrapText="1"/>
    </xf>
    <xf numFmtId="0" fontId="14" fillId="2" borderId="22" xfId="0" applyNumberFormat="1" applyFont="1" applyFill="1" applyBorder="1" applyAlignment="1">
      <alignment horizontal="center" vertical="center"/>
    </xf>
    <xf numFmtId="14" fontId="14" fillId="2" borderId="23" xfId="0" applyNumberFormat="1" applyFont="1" applyFill="1" applyBorder="1" applyAlignment="1">
      <alignment horizontal="center" vertical="center"/>
    </xf>
    <xf numFmtId="0" fontId="14" fillId="5" borderId="25" xfId="0" applyNumberFormat="1" applyFont="1" applyFill="1" applyBorder="1" applyAlignment="1">
      <alignment horizontal="center" vertical="center" wrapText="1"/>
    </xf>
    <xf numFmtId="0" fontId="14" fillId="2" borderId="7" xfId="0" applyNumberFormat="1" applyFont="1" applyFill="1" applyBorder="1" applyAlignment="1">
      <alignment horizontal="center" vertical="center"/>
    </xf>
    <xf numFmtId="0" fontId="0" fillId="5" borderId="0" xfId="0" applyFill="1" applyBorder="1"/>
    <xf numFmtId="0" fontId="14" fillId="5" borderId="29" xfId="0" applyNumberFormat="1" applyFont="1" applyFill="1" applyBorder="1" applyAlignment="1">
      <alignment horizontal="center" vertical="center" wrapText="1"/>
    </xf>
    <xf numFmtId="0" fontId="14" fillId="2" borderId="29" xfId="0" applyNumberFormat="1" applyFont="1" applyFill="1" applyBorder="1" applyAlignment="1">
      <alignment vertical="center"/>
    </xf>
    <xf numFmtId="0" fontId="0" fillId="2" borderId="30" xfId="0" applyFill="1" applyBorder="1"/>
    <xf numFmtId="0" fontId="19" fillId="5" borderId="21" xfId="0" applyNumberFormat="1" applyFont="1" applyFill="1" applyBorder="1" applyAlignment="1">
      <alignment horizontal="center" vertical="center" wrapText="1"/>
    </xf>
    <xf numFmtId="0" fontId="14" fillId="2" borderId="31" xfId="0" applyNumberFormat="1" applyFont="1" applyFill="1" applyBorder="1" applyAlignment="1">
      <alignment horizontal="center" vertical="center"/>
    </xf>
    <xf numFmtId="0" fontId="4" fillId="2" borderId="0" xfId="0" applyNumberFormat="1" applyFont="1" applyFill="1" applyBorder="1" applyAlignment="1">
      <alignment horizontal="center" vertical="center" wrapText="1"/>
    </xf>
    <xf numFmtId="0" fontId="4" fillId="2" borderId="19" xfId="0" applyNumberFormat="1" applyFont="1" applyFill="1" applyBorder="1" applyAlignment="1">
      <alignment horizontal="center" vertical="center" wrapText="1"/>
    </xf>
    <xf numFmtId="0" fontId="19" fillId="2" borderId="0" xfId="0" applyFont="1" applyFill="1"/>
    <xf numFmtId="14" fontId="14" fillId="5" borderId="35" xfId="0" applyNumberFormat="1" applyFont="1" applyFill="1" applyBorder="1" applyAlignment="1">
      <alignment horizontal="center" vertical="center" wrapText="1"/>
    </xf>
    <xf numFmtId="0" fontId="20" fillId="2" borderId="9" xfId="0" applyNumberFormat="1" applyFont="1" applyFill="1" applyBorder="1" applyAlignment="1">
      <alignment vertical="center"/>
    </xf>
    <xf numFmtId="0" fontId="20" fillId="2" borderId="0" xfId="0" applyNumberFormat="1" applyFont="1" applyFill="1" applyBorder="1" applyAlignment="1">
      <alignment vertical="center"/>
    </xf>
    <xf numFmtId="14" fontId="14" fillId="5" borderId="36" xfId="0" applyNumberFormat="1" applyFont="1" applyFill="1" applyBorder="1" applyAlignment="1">
      <alignment horizontal="center" vertical="center" wrapText="1"/>
    </xf>
    <xf numFmtId="14" fontId="14" fillId="2" borderId="37" xfId="0" applyNumberFormat="1" applyFont="1" applyFill="1" applyBorder="1" applyAlignment="1">
      <alignment horizontal="center" vertical="center"/>
    </xf>
    <xf numFmtId="0" fontId="14" fillId="5" borderId="14" xfId="0" applyNumberFormat="1" applyFont="1" applyFill="1" applyBorder="1" applyAlignment="1">
      <alignment horizontal="center" vertical="center" wrapText="1"/>
    </xf>
    <xf numFmtId="14" fontId="14" fillId="2" borderId="38" xfId="0" applyNumberFormat="1" applyFont="1" applyFill="1" applyBorder="1" applyAlignment="1">
      <alignment horizontal="center" vertical="center"/>
    </xf>
    <xf numFmtId="0" fontId="4" fillId="5" borderId="29" xfId="0" applyNumberFormat="1" applyFont="1" applyFill="1" applyBorder="1" applyAlignment="1">
      <alignment horizontal="center" vertical="center" wrapText="1"/>
    </xf>
    <xf numFmtId="49" fontId="14" fillId="2" borderId="17" xfId="0" applyNumberFormat="1" applyFont="1" applyFill="1" applyBorder="1" applyAlignment="1">
      <alignment vertical="center"/>
    </xf>
    <xf numFmtId="0" fontId="14" fillId="2" borderId="39" xfId="0" applyNumberFormat="1" applyFont="1" applyFill="1" applyBorder="1" applyAlignment="1">
      <alignment vertical="center" wrapText="1"/>
    </xf>
    <xf numFmtId="0" fontId="0" fillId="2" borderId="14" xfId="0" applyFill="1" applyBorder="1"/>
    <xf numFmtId="0" fontId="16" fillId="2" borderId="0" xfId="0" applyNumberFormat="1" applyFont="1" applyFill="1" applyBorder="1" applyAlignment="1">
      <alignment vertical="center"/>
    </xf>
    <xf numFmtId="0" fontId="4" fillId="2" borderId="10" xfId="0" applyNumberFormat="1" applyFont="1" applyFill="1" applyBorder="1" applyAlignment="1">
      <alignment horizontal="center" vertical="center" wrapText="1"/>
    </xf>
    <xf numFmtId="0" fontId="14" fillId="5" borderId="35" xfId="0" applyNumberFormat="1" applyFont="1" applyFill="1" applyBorder="1" applyAlignment="1">
      <alignment horizontal="center" vertical="center" wrapText="1"/>
    </xf>
    <xf numFmtId="14" fontId="14" fillId="2" borderId="40" xfId="0" applyNumberFormat="1" applyFont="1" applyFill="1" applyBorder="1" applyAlignment="1">
      <alignment horizontal="center" vertical="center"/>
    </xf>
    <xf numFmtId="0" fontId="4" fillId="5" borderId="11" xfId="0" applyNumberFormat="1" applyFont="1" applyFill="1" applyBorder="1" applyAlignment="1">
      <alignment horizontal="center" vertical="center" wrapText="1"/>
    </xf>
    <xf numFmtId="49" fontId="14" fillId="2" borderId="11" xfId="0" applyNumberFormat="1" applyFont="1" applyFill="1" applyBorder="1" applyAlignment="1">
      <alignment vertical="center"/>
    </xf>
    <xf numFmtId="0" fontId="0" fillId="2" borderId="41" xfId="0" applyFill="1" applyBorder="1"/>
    <xf numFmtId="0" fontId="4" fillId="2" borderId="10" xfId="0" applyNumberFormat="1" applyFont="1" applyFill="1" applyBorder="1" applyAlignment="1">
      <alignment vertical="center" wrapText="1"/>
    </xf>
    <xf numFmtId="0" fontId="14" fillId="5" borderId="11" xfId="0" applyNumberFormat="1" applyFont="1" applyFill="1" applyBorder="1" applyAlignment="1">
      <alignment vertical="center" wrapText="1"/>
    </xf>
    <xf numFmtId="0" fontId="14" fillId="2" borderId="11" xfId="0" applyNumberFormat="1" applyFont="1" applyFill="1" applyBorder="1" applyAlignment="1">
      <alignment vertical="center"/>
    </xf>
    <xf numFmtId="0" fontId="21" fillId="9" borderId="8" xfId="0" applyFont="1" applyFill="1" applyBorder="1" applyAlignment="1">
      <alignment horizontal="center" vertical="center" wrapText="1"/>
    </xf>
    <xf numFmtId="0" fontId="14" fillId="2" borderId="0" xfId="0" applyNumberFormat="1" applyFont="1" applyFill="1" applyBorder="1" applyAlignment="1">
      <alignment horizontal="center" vertical="center"/>
    </xf>
    <xf numFmtId="14" fontId="14" fillId="2" borderId="31" xfId="0" applyNumberFormat="1" applyFont="1" applyFill="1" applyBorder="1" applyAlignment="1">
      <alignment horizontal="center" vertical="center"/>
    </xf>
    <xf numFmtId="0" fontId="14" fillId="5" borderId="42" xfId="0" applyNumberFormat="1" applyFont="1" applyFill="1" applyBorder="1" applyAlignment="1">
      <alignment vertical="center" wrapText="1"/>
    </xf>
    <xf numFmtId="0" fontId="14" fillId="2" borderId="42" xfId="0" applyNumberFormat="1" applyFont="1" applyFill="1" applyBorder="1" applyAlignment="1">
      <alignment vertical="center"/>
    </xf>
    <xf numFmtId="0" fontId="0" fillId="2" borderId="43" xfId="0" applyFill="1" applyBorder="1"/>
    <xf numFmtId="0" fontId="0" fillId="2" borderId="10" xfId="0" applyFill="1" applyBorder="1"/>
    <xf numFmtId="0" fontId="0" fillId="2" borderId="44" xfId="0" applyFill="1" applyBorder="1" applyAlignment="1">
      <alignment horizontal="center" vertical="center"/>
    </xf>
    <xf numFmtId="0" fontId="13" fillId="2" borderId="44" xfId="0" applyNumberFormat="1" applyFont="1" applyFill="1" applyBorder="1" applyAlignment="1">
      <alignment horizontal="center" vertical="center"/>
    </xf>
    <xf numFmtId="0" fontId="4" fillId="2" borderId="45" xfId="0" applyNumberFormat="1" applyFont="1" applyFill="1" applyBorder="1" applyAlignment="1">
      <alignment horizontal="center" vertical="center" wrapText="1"/>
    </xf>
    <xf numFmtId="0" fontId="14" fillId="5" borderId="36" xfId="0" applyNumberFormat="1" applyFont="1" applyFill="1" applyBorder="1" applyAlignment="1">
      <alignment horizontal="center" vertical="center" wrapText="1"/>
    </xf>
    <xf numFmtId="0" fontId="14" fillId="2" borderId="27" xfId="0" applyNumberFormat="1" applyFont="1" applyFill="1" applyBorder="1" applyAlignment="1">
      <alignment horizontal="center" vertical="center"/>
    </xf>
    <xf numFmtId="0" fontId="14" fillId="2" borderId="37" xfId="0" applyNumberFormat="1" applyFont="1" applyFill="1" applyBorder="1" applyAlignment="1">
      <alignment horizontal="center" vertical="center"/>
    </xf>
    <xf numFmtId="0" fontId="14" fillId="5" borderId="46" xfId="0" applyNumberFormat="1" applyFont="1" applyFill="1" applyBorder="1" applyAlignment="1">
      <alignment vertical="center" wrapText="1"/>
    </xf>
    <xf numFmtId="0" fontId="14" fillId="2" borderId="46" xfId="0" applyNumberFormat="1" applyFont="1" applyFill="1" applyBorder="1" applyAlignment="1">
      <alignment vertical="center"/>
    </xf>
    <xf numFmtId="0" fontId="0" fillId="2" borderId="47" xfId="0" applyFill="1" applyBorder="1"/>
    <xf numFmtId="0" fontId="14" fillId="2" borderId="38" xfId="0" applyNumberFormat="1" applyFont="1" applyFill="1" applyBorder="1" applyAlignment="1">
      <alignment horizontal="center" vertical="center"/>
    </xf>
    <xf numFmtId="0" fontId="14" fillId="5" borderId="38" xfId="0" applyNumberFormat="1" applyFont="1" applyFill="1" applyBorder="1" applyAlignment="1">
      <alignment horizontal="center" vertical="center" wrapText="1"/>
    </xf>
    <xf numFmtId="0" fontId="13" fillId="2" borderId="33" xfId="0" applyNumberFormat="1" applyFont="1" applyFill="1" applyBorder="1" applyAlignment="1">
      <alignment vertical="center"/>
    </xf>
    <xf numFmtId="0" fontId="13" fillId="2" borderId="7" xfId="0" applyNumberFormat="1" applyFont="1" applyFill="1" applyBorder="1" applyAlignment="1">
      <alignment vertical="center"/>
    </xf>
    <xf numFmtId="0" fontId="13" fillId="2" borderId="34" xfId="0" applyNumberFormat="1" applyFont="1" applyFill="1" applyBorder="1" applyAlignment="1">
      <alignment vertical="center"/>
    </xf>
    <xf numFmtId="0" fontId="16" fillId="5" borderId="33" xfId="0" applyNumberFormat="1" applyFont="1" applyFill="1" applyBorder="1" applyAlignment="1">
      <alignment vertical="center"/>
    </xf>
    <xf numFmtId="0" fontId="0" fillId="5" borderId="37" xfId="0" applyFill="1" applyBorder="1"/>
    <xf numFmtId="0" fontId="0" fillId="2" borderId="46" xfId="0" applyFill="1" applyBorder="1"/>
    <xf numFmtId="0" fontId="22" fillId="2" borderId="0" xfId="0" applyNumberFormat="1" applyFont="1" applyFill="1" applyAlignment="1">
      <alignment vertical="center"/>
    </xf>
    <xf numFmtId="0" fontId="19" fillId="2" borderId="0" xfId="0" applyNumberFormat="1" applyFont="1" applyFill="1" applyAlignment="1">
      <alignment vertical="center"/>
    </xf>
    <xf numFmtId="0" fontId="17" fillId="2" borderId="0" xfId="0" applyNumberFormat="1" applyFont="1" applyFill="1" applyAlignment="1">
      <alignment vertical="center"/>
    </xf>
    <xf numFmtId="0" fontId="19" fillId="2" borderId="0" xfId="0" applyNumberFormat="1" applyFont="1" applyFill="1" applyAlignment="1">
      <alignment horizontal="center" vertical="center"/>
    </xf>
    <xf numFmtId="0" fontId="21" fillId="3" borderId="17" xfId="0" applyNumberFormat="1" applyFont="1" applyFill="1" applyBorder="1" applyAlignment="1">
      <alignment horizontal="center" vertical="center" wrapText="1"/>
    </xf>
    <xf numFmtId="0" fontId="21" fillId="3" borderId="53" xfId="0" applyNumberFormat="1" applyFont="1" applyFill="1" applyBorder="1" applyAlignment="1">
      <alignment horizontal="center" vertical="center" wrapText="1"/>
    </xf>
    <xf numFmtId="0" fontId="21" fillId="3" borderId="52" xfId="0" applyNumberFormat="1" applyFont="1" applyFill="1" applyBorder="1" applyAlignment="1">
      <alignment horizontal="center" vertical="center" wrapText="1"/>
    </xf>
    <xf numFmtId="0" fontId="21" fillId="3" borderId="8" xfId="0" applyNumberFormat="1" applyFont="1" applyFill="1" applyBorder="1" applyAlignment="1">
      <alignment horizontal="center" vertical="center" wrapText="1"/>
    </xf>
    <xf numFmtId="0" fontId="7" fillId="2" borderId="0" xfId="0" applyNumberFormat="1" applyFont="1" applyFill="1" applyBorder="1" applyAlignment="1">
      <alignment horizontal="center" vertical="center" wrapText="1"/>
    </xf>
    <xf numFmtId="0" fontId="8" fillId="2" borderId="0" xfId="0" applyNumberFormat="1" applyFont="1" applyFill="1" applyBorder="1" applyAlignment="1">
      <alignment vertical="center" wrapText="1"/>
    </xf>
    <xf numFmtId="0" fontId="19" fillId="2" borderId="0" xfId="0" applyNumberFormat="1" applyFont="1" applyFill="1" applyAlignment="1">
      <alignment horizontal="center" vertical="center" wrapText="1"/>
    </xf>
    <xf numFmtId="0" fontId="21" fillId="3" borderId="55" xfId="0" applyNumberFormat="1" applyFont="1" applyFill="1" applyBorder="1" applyAlignment="1">
      <alignment horizontal="center" vertical="center" wrapText="1"/>
    </xf>
    <xf numFmtId="9" fontId="21" fillId="3" borderId="56" xfId="0" applyNumberFormat="1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19" fillId="8" borderId="48" xfId="0" applyNumberFormat="1" applyFont="1" applyFill="1" applyBorder="1" applyAlignment="1">
      <alignment horizontal="center" vertical="center" wrapText="1"/>
    </xf>
    <xf numFmtId="0" fontId="16" fillId="8" borderId="50" xfId="0" applyNumberFormat="1" applyFont="1" applyFill="1" applyBorder="1" applyAlignment="1">
      <alignment horizontal="center" vertical="center" wrapText="1"/>
    </xf>
    <xf numFmtId="0" fontId="16" fillId="2" borderId="38" xfId="0" applyNumberFormat="1" applyFont="1" applyFill="1" applyBorder="1" applyAlignment="1">
      <alignment horizontal="center" vertical="center" wrapText="1"/>
    </xf>
    <xf numFmtId="0" fontId="16" fillId="2" borderId="29" xfId="0" applyNumberFormat="1" applyFont="1" applyFill="1" applyBorder="1" applyAlignment="1">
      <alignment horizontal="center" vertical="center" wrapText="1"/>
    </xf>
    <xf numFmtId="0" fontId="16" fillId="8" borderId="30" xfId="0" applyNumberFormat="1" applyFont="1" applyFill="1" applyBorder="1" applyAlignment="1">
      <alignment vertical="center" wrapText="1"/>
    </xf>
    <xf numFmtId="0" fontId="0" fillId="2" borderId="13" xfId="0" applyFill="1" applyBorder="1" applyAlignment="1"/>
    <xf numFmtId="0" fontId="0" fillId="2" borderId="0" xfId="0" applyFill="1" applyBorder="1" applyAlignment="1"/>
    <xf numFmtId="0" fontId="23" fillId="11" borderId="13" xfId="0" applyFont="1" applyFill="1" applyBorder="1" applyAlignment="1">
      <alignment horizontal="center" vertical="center" wrapText="1"/>
    </xf>
    <xf numFmtId="49" fontId="23" fillId="11" borderId="13" xfId="0" applyNumberFormat="1" applyFont="1" applyFill="1" applyBorder="1" applyAlignment="1">
      <alignment horizontal="center" vertical="center" wrapText="1"/>
    </xf>
    <xf numFmtId="0" fontId="26" fillId="11" borderId="13" xfId="0" applyFont="1" applyFill="1" applyBorder="1" applyAlignment="1">
      <alignment horizontal="center" vertical="center" wrapText="1"/>
    </xf>
    <xf numFmtId="0" fontId="19" fillId="8" borderId="54" xfId="0" applyNumberFormat="1" applyFont="1" applyFill="1" applyBorder="1" applyAlignment="1">
      <alignment horizontal="center" vertical="center" wrapText="1"/>
    </xf>
    <xf numFmtId="0" fontId="16" fillId="8" borderId="60" xfId="0" applyNumberFormat="1" applyFont="1" applyFill="1" applyBorder="1" applyAlignment="1">
      <alignment horizontal="center" vertical="center" wrapText="1"/>
    </xf>
    <xf numFmtId="0" fontId="16" fillId="2" borderId="40" xfId="0" applyNumberFormat="1" applyFont="1" applyFill="1" applyBorder="1" applyAlignment="1">
      <alignment horizontal="center" vertical="center" wrapText="1"/>
    </xf>
    <xf numFmtId="0" fontId="16" fillId="2" borderId="11" xfId="0" applyNumberFormat="1" applyFont="1" applyFill="1" applyBorder="1" applyAlignment="1">
      <alignment horizontal="center" vertical="center" wrapText="1"/>
    </xf>
    <xf numFmtId="0" fontId="16" fillId="8" borderId="41" xfId="0" applyNumberFormat="1" applyFont="1" applyFill="1" applyBorder="1" applyAlignment="1">
      <alignment vertical="center" wrapText="1"/>
    </xf>
    <xf numFmtId="0" fontId="6" fillId="3" borderId="19" xfId="0" applyFont="1" applyFill="1" applyBorder="1" applyAlignment="1">
      <alignment horizontal="center" vertical="center"/>
    </xf>
    <xf numFmtId="0" fontId="6" fillId="3" borderId="40" xfId="0" applyFont="1" applyFill="1" applyBorder="1" applyAlignment="1">
      <alignment horizontal="center" vertical="center"/>
    </xf>
    <xf numFmtId="0" fontId="27" fillId="2" borderId="11" xfId="0" applyNumberFormat="1" applyFont="1" applyFill="1" applyBorder="1" applyAlignment="1">
      <alignment vertical="center" wrapText="1"/>
    </xf>
    <xf numFmtId="0" fontId="27" fillId="2" borderId="11" xfId="0" applyFont="1" applyFill="1" applyBorder="1" applyAlignment="1">
      <alignment vertical="center"/>
    </xf>
    <xf numFmtId="0" fontId="0" fillId="2" borderId="11" xfId="0" applyFill="1" applyBorder="1" applyAlignment="1"/>
    <xf numFmtId="0" fontId="19" fillId="8" borderId="62" xfId="0" applyNumberFormat="1" applyFont="1" applyFill="1" applyBorder="1" applyAlignment="1">
      <alignment horizontal="center" vertical="center" wrapText="1"/>
    </xf>
    <xf numFmtId="0" fontId="16" fillId="8" borderId="45" xfId="0" applyNumberFormat="1" applyFont="1" applyFill="1" applyBorder="1" applyAlignment="1">
      <alignment horizontal="center" vertical="center" wrapText="1"/>
    </xf>
    <xf numFmtId="0" fontId="16" fillId="2" borderId="37" xfId="0" applyNumberFormat="1" applyFont="1" applyFill="1" applyBorder="1" applyAlignment="1">
      <alignment horizontal="center" vertical="center" wrapText="1"/>
    </xf>
    <xf numFmtId="0" fontId="16" fillId="2" borderId="46" xfId="0" applyNumberFormat="1" applyFont="1" applyFill="1" applyBorder="1" applyAlignment="1">
      <alignment horizontal="center" vertical="center" wrapText="1"/>
    </xf>
    <xf numFmtId="0" fontId="16" fillId="8" borderId="47" xfId="0" applyNumberFormat="1" applyFont="1" applyFill="1" applyBorder="1" applyAlignment="1">
      <alignment vertical="center" wrapText="1"/>
    </xf>
    <xf numFmtId="0" fontId="6" fillId="13" borderId="19" xfId="0" applyFont="1" applyFill="1" applyBorder="1" applyAlignment="1">
      <alignment horizontal="center" vertical="center"/>
    </xf>
    <xf numFmtId="0" fontId="6" fillId="13" borderId="40" xfId="0" applyFont="1" applyFill="1" applyBorder="1" applyAlignment="1">
      <alignment horizontal="center" vertical="center"/>
    </xf>
    <xf numFmtId="0" fontId="23" fillId="12" borderId="11" xfId="0" applyFont="1" applyFill="1" applyBorder="1" applyAlignment="1">
      <alignment horizontal="center" vertical="center" wrapText="1"/>
    </xf>
    <xf numFmtId="49" fontId="23" fillId="12" borderId="11" xfId="0" applyNumberFormat="1" applyFont="1" applyFill="1" applyBorder="1" applyAlignment="1">
      <alignment horizontal="center" vertical="center" wrapText="1"/>
    </xf>
    <xf numFmtId="0" fontId="26" fillId="12" borderId="11" xfId="0" applyFont="1" applyFill="1" applyBorder="1" applyAlignment="1">
      <alignment horizontal="center" vertical="center" wrapText="1"/>
    </xf>
    <xf numFmtId="0" fontId="19" fillId="8" borderId="64" xfId="0" applyNumberFormat="1" applyFont="1" applyFill="1" applyBorder="1" applyAlignment="1">
      <alignment horizontal="center" vertical="center" wrapText="1"/>
    </xf>
    <xf numFmtId="9" fontId="19" fillId="2" borderId="8" xfId="2" applyFont="1" applyFill="1" applyBorder="1" applyAlignment="1">
      <alignment horizontal="center" vertical="center" wrapText="1"/>
    </xf>
    <xf numFmtId="0" fontId="16" fillId="8" borderId="8" xfId="0" applyNumberFormat="1" applyFont="1" applyFill="1" applyBorder="1" applyAlignment="1">
      <alignment horizontal="center" vertical="center" wrapText="1"/>
    </xf>
    <xf numFmtId="0" fontId="28" fillId="14" borderId="11" xfId="0" applyFont="1" applyFill="1" applyBorder="1" applyAlignment="1">
      <alignment horizontal="center" vertical="center" wrapText="1"/>
    </xf>
    <xf numFmtId="49" fontId="28" fillId="14" borderId="11" xfId="0" applyNumberFormat="1" applyFont="1" applyFill="1" applyBorder="1" applyAlignment="1">
      <alignment horizontal="center" vertical="center" wrapText="1"/>
    </xf>
    <xf numFmtId="0" fontId="29" fillId="14" borderId="11" xfId="0" applyFont="1" applyFill="1" applyBorder="1" applyAlignment="1">
      <alignment horizontal="center" vertical="center" wrapText="1"/>
    </xf>
    <xf numFmtId="0" fontId="0" fillId="2" borderId="11" xfId="0" applyFill="1" applyBorder="1" applyAlignment="1">
      <alignment vertical="center"/>
    </xf>
    <xf numFmtId="0" fontId="19" fillId="2" borderId="8" xfId="0" applyNumberFormat="1" applyFont="1" applyFill="1" applyBorder="1" applyAlignment="1">
      <alignment horizontal="center" vertical="center"/>
    </xf>
    <xf numFmtId="0" fontId="19" fillId="2" borderId="0" xfId="0" applyNumberFormat="1" applyFont="1" applyFill="1" applyBorder="1" applyAlignment="1">
      <alignment vertical="center"/>
    </xf>
    <xf numFmtId="0" fontId="19" fillId="2" borderId="0" xfId="0" applyNumberFormat="1" applyFont="1" applyFill="1" applyBorder="1" applyAlignment="1">
      <alignment horizontal="center" vertical="center"/>
    </xf>
    <xf numFmtId="0" fontId="30" fillId="2" borderId="0" xfId="0" applyNumberFormat="1" applyFont="1" applyFill="1" applyAlignment="1">
      <alignment vertical="center"/>
    </xf>
    <xf numFmtId="0" fontId="31" fillId="4" borderId="48" xfId="0" applyNumberFormat="1" applyFont="1" applyFill="1" applyBorder="1" applyAlignment="1">
      <alignment horizontal="center" vertical="center" wrapText="1"/>
    </xf>
    <xf numFmtId="0" fontId="31" fillId="4" borderId="65" xfId="0" applyNumberFormat="1" applyFont="1" applyFill="1" applyBorder="1" applyAlignment="1">
      <alignment horizontal="center" vertical="center" wrapText="1"/>
    </xf>
    <xf numFmtId="0" fontId="31" fillId="4" borderId="8" xfId="0" applyNumberFormat="1" applyFont="1" applyFill="1" applyBorder="1" applyAlignment="1">
      <alignment vertical="center" wrapText="1"/>
    </xf>
    <xf numFmtId="0" fontId="31" fillId="4" borderId="66" xfId="0" applyNumberFormat="1" applyFont="1" applyFill="1" applyBorder="1" applyAlignment="1">
      <alignment horizontal="center" vertical="center" wrapText="1"/>
    </xf>
    <xf numFmtId="0" fontId="31" fillId="4" borderId="49" xfId="0" applyNumberFormat="1" applyFont="1" applyFill="1" applyBorder="1" applyAlignment="1">
      <alignment horizontal="center" vertical="center" wrapText="1"/>
    </xf>
    <xf numFmtId="0" fontId="31" fillId="4" borderId="50" xfId="0" applyNumberFormat="1" applyFont="1" applyFill="1" applyBorder="1" applyAlignment="1">
      <alignment horizontal="center" vertical="center" wrapText="1"/>
    </xf>
    <xf numFmtId="0" fontId="21" fillId="4" borderId="48" xfId="0" applyFont="1" applyFill="1" applyBorder="1" applyAlignment="1">
      <alignment horizontal="center" vertical="center"/>
    </xf>
    <xf numFmtId="0" fontId="21" fillId="4" borderId="49" xfId="0" applyFont="1" applyFill="1" applyBorder="1" applyAlignment="1">
      <alignment horizontal="center" vertical="center"/>
    </xf>
    <xf numFmtId="0" fontId="21" fillId="4" borderId="50" xfId="0" applyFont="1" applyFill="1" applyBorder="1" applyAlignment="1">
      <alignment horizontal="center" vertical="center"/>
    </xf>
    <xf numFmtId="0" fontId="34" fillId="2" borderId="13" xfId="0" applyNumberFormat="1" applyFont="1" applyFill="1" applyBorder="1" applyAlignment="1">
      <alignment vertical="center"/>
    </xf>
    <xf numFmtId="0" fontId="14" fillId="2" borderId="13" xfId="0" applyNumberFormat="1" applyFont="1" applyFill="1" applyBorder="1" applyAlignment="1">
      <alignment vertical="center"/>
    </xf>
    <xf numFmtId="0" fontId="19" fillId="0" borderId="51" xfId="0" applyFont="1" applyBorder="1" applyAlignment="1">
      <alignment horizontal="center" vertical="center"/>
    </xf>
    <xf numFmtId="0" fontId="19" fillId="0" borderId="51" xfId="0" quotePrefix="1" applyFont="1" applyBorder="1" applyAlignment="1">
      <alignment horizontal="center" vertical="center"/>
    </xf>
    <xf numFmtId="0" fontId="19" fillId="2" borderId="38" xfId="0" applyFont="1" applyFill="1" applyBorder="1" applyAlignment="1">
      <alignment horizontal="center" vertical="center"/>
    </xf>
    <xf numFmtId="0" fontId="19" fillId="2" borderId="29" xfId="0" applyFont="1" applyFill="1" applyBorder="1" applyAlignment="1">
      <alignment horizontal="center" vertical="center"/>
    </xf>
    <xf numFmtId="0" fontId="19" fillId="2" borderId="30" xfId="0" applyFont="1" applyFill="1" applyBorder="1" applyAlignment="1">
      <alignment horizontal="center" vertical="center"/>
    </xf>
    <xf numFmtId="0" fontId="34" fillId="2" borderId="11" xfId="0" applyNumberFormat="1" applyFont="1" applyFill="1" applyBorder="1" applyAlignment="1">
      <alignment vertical="center"/>
    </xf>
    <xf numFmtId="14" fontId="36" fillId="2" borderId="46" xfId="0" applyNumberFormat="1" applyFont="1" applyFill="1" applyBorder="1" applyAlignment="1">
      <alignment horizontal="center" vertical="center"/>
    </xf>
    <xf numFmtId="164" fontId="19" fillId="2" borderId="46" xfId="1" applyNumberFormat="1" applyFont="1" applyFill="1" applyBorder="1" applyAlignment="1">
      <alignment horizontal="center" vertical="center"/>
    </xf>
    <xf numFmtId="0" fontId="19" fillId="2" borderId="47" xfId="0" applyFont="1" applyFill="1" applyBorder="1" applyAlignment="1">
      <alignment horizontal="center" vertical="center"/>
    </xf>
    <xf numFmtId="0" fontId="19" fillId="15" borderId="38" xfId="0" applyFont="1" applyFill="1" applyBorder="1" applyAlignment="1">
      <alignment horizontal="center" vertical="center"/>
    </xf>
    <xf numFmtId="0" fontId="19" fillId="15" borderId="29" xfId="0" applyFont="1" applyFill="1" applyBorder="1" applyAlignment="1">
      <alignment horizontal="center" vertical="center"/>
    </xf>
    <xf numFmtId="0" fontId="19" fillId="15" borderId="30" xfId="0" applyFont="1" applyFill="1" applyBorder="1" applyAlignment="1">
      <alignment horizontal="center" vertical="center"/>
    </xf>
    <xf numFmtId="0" fontId="30" fillId="2" borderId="0" xfId="0" applyNumberFormat="1" applyFont="1" applyFill="1" applyBorder="1" applyAlignment="1">
      <alignment vertical="center"/>
    </xf>
    <xf numFmtId="0" fontId="31" fillId="3" borderId="11" xfId="0" applyNumberFormat="1" applyFont="1" applyFill="1" applyBorder="1" applyAlignment="1">
      <alignment horizontal="center" vertical="center"/>
    </xf>
    <xf numFmtId="14" fontId="34" fillId="2" borderId="13" xfId="0" applyNumberFormat="1" applyFont="1" applyFill="1" applyBorder="1" applyAlignment="1">
      <alignment vertical="center"/>
    </xf>
    <xf numFmtId="164" fontId="19" fillId="2" borderId="29" xfId="1" applyNumberFormat="1" applyFont="1" applyFill="1" applyBorder="1" applyAlignment="1">
      <alignment horizontal="center" vertical="center"/>
    </xf>
    <xf numFmtId="14" fontId="34" fillId="2" borderId="11" xfId="0" applyNumberFormat="1" applyFont="1" applyFill="1" applyBorder="1" applyAlignment="1">
      <alignment vertical="center"/>
    </xf>
    <xf numFmtId="0" fontId="0" fillId="2" borderId="0" xfId="0" applyFill="1" applyAlignment="1">
      <alignment vertical="center" wrapText="1"/>
    </xf>
    <xf numFmtId="0" fontId="37" fillId="0" borderId="0" xfId="0" applyFont="1" applyAlignment="1">
      <alignment vertical="center"/>
    </xf>
    <xf numFmtId="0" fontId="0" fillId="2" borderId="11" xfId="0" applyFill="1" applyBorder="1"/>
    <xf numFmtId="0" fontId="3" fillId="13" borderId="8" xfId="0" applyFont="1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/>
    </xf>
    <xf numFmtId="0" fontId="3" fillId="3" borderId="48" xfId="0" applyFont="1" applyFill="1" applyBorder="1" applyAlignment="1">
      <alignment horizontal="center" vertical="center" wrapText="1"/>
    </xf>
    <xf numFmtId="0" fontId="3" fillId="3" borderId="49" xfId="0" applyFont="1" applyFill="1" applyBorder="1" applyAlignment="1">
      <alignment horizontal="center" vertical="center" wrapText="1"/>
    </xf>
    <xf numFmtId="0" fontId="3" fillId="3" borderId="50" xfId="0" applyFont="1" applyFill="1" applyBorder="1" applyAlignment="1">
      <alignment horizontal="center" vertical="center" wrapText="1"/>
    </xf>
    <xf numFmtId="0" fontId="3" fillId="13" borderId="66" xfId="0" applyFont="1" applyFill="1" applyBorder="1" applyAlignment="1">
      <alignment horizontal="center" vertical="center" wrapText="1"/>
    </xf>
    <xf numFmtId="0" fontId="3" fillId="13" borderId="50" xfId="0" applyFont="1" applyFill="1" applyBorder="1" applyAlignment="1">
      <alignment horizontal="center" vertical="center" wrapText="1"/>
    </xf>
    <xf numFmtId="0" fontId="3" fillId="4" borderId="48" xfId="0" applyFont="1" applyFill="1" applyBorder="1" applyAlignment="1">
      <alignment horizontal="center" vertical="center" wrapText="1"/>
    </xf>
    <xf numFmtId="0" fontId="3" fillId="4" borderId="49" xfId="0" applyFont="1" applyFill="1" applyBorder="1" applyAlignment="1">
      <alignment horizontal="center" vertical="center" wrapText="1"/>
    </xf>
    <xf numFmtId="0" fontId="3" fillId="4" borderId="50" xfId="0" applyFont="1" applyFill="1" applyBorder="1" applyAlignment="1">
      <alignment horizontal="center" vertical="center" wrapText="1"/>
    </xf>
    <xf numFmtId="0" fontId="0" fillId="2" borderId="5" xfId="0" applyFill="1" applyBorder="1" applyAlignment="1"/>
    <xf numFmtId="0" fontId="0" fillId="2" borderId="6" xfId="0" applyFill="1" applyBorder="1" applyAlignment="1"/>
    <xf numFmtId="0" fontId="0" fillId="2" borderId="8" xfId="0" applyFill="1" applyBorder="1" applyAlignment="1"/>
    <xf numFmtId="0" fontId="3" fillId="13" borderId="5" xfId="0" applyFont="1" applyFill="1" applyBorder="1" applyAlignment="1">
      <alignment horizontal="center" vertical="center" wrapText="1"/>
    </xf>
    <xf numFmtId="0" fontId="16" fillId="8" borderId="29" xfId="0" applyNumberFormat="1" applyFont="1" applyFill="1" applyBorder="1" applyAlignment="1">
      <alignment horizontal="center" vertical="center" wrapText="1"/>
    </xf>
    <xf numFmtId="0" fontId="16" fillId="8" borderId="11" xfId="0" applyNumberFormat="1" applyFont="1" applyFill="1" applyBorder="1" applyAlignment="1">
      <alignment horizontal="center" vertical="center" wrapText="1"/>
    </xf>
    <xf numFmtId="0" fontId="16" fillId="8" borderId="46" xfId="0" applyNumberFormat="1" applyFont="1" applyFill="1" applyBorder="1" applyAlignment="1">
      <alignment horizontal="center" vertical="center" wrapText="1"/>
    </xf>
    <xf numFmtId="0" fontId="36" fillId="2" borderId="0" xfId="0" applyFont="1" applyFill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16" borderId="14" xfId="0" applyFill="1" applyBorder="1" applyAlignment="1">
      <alignment horizontal="center" vertical="center"/>
    </xf>
    <xf numFmtId="0" fontId="0" fillId="16" borderId="20" xfId="0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0" fontId="5" fillId="3" borderId="2" xfId="0" applyNumberFormat="1" applyFont="1" applyFill="1" applyBorder="1" applyAlignment="1">
      <alignment horizontal="center" vertical="center"/>
    </xf>
    <xf numFmtId="0" fontId="5" fillId="3" borderId="3" xfId="0" applyNumberFormat="1" applyFont="1" applyFill="1" applyBorder="1" applyAlignment="1">
      <alignment horizontal="center" vertical="center"/>
    </xf>
    <xf numFmtId="0" fontId="9" fillId="4" borderId="0" xfId="0" applyNumberFormat="1" applyFont="1" applyFill="1" applyBorder="1" applyAlignment="1">
      <alignment horizontal="center" vertical="center"/>
    </xf>
    <xf numFmtId="9" fontId="10" fillId="4" borderId="7" xfId="2" applyFont="1" applyFill="1" applyBorder="1" applyAlignment="1">
      <alignment horizontal="center" vertical="center"/>
    </xf>
    <xf numFmtId="0" fontId="11" fillId="2" borderId="4" xfId="0" applyNumberFormat="1" applyFont="1" applyFill="1" applyBorder="1" applyAlignment="1">
      <alignment horizontal="center" vertical="center"/>
    </xf>
    <xf numFmtId="0" fontId="11" fillId="2" borderId="5" xfId="0" applyNumberFormat="1" applyFont="1" applyFill="1" applyBorder="1" applyAlignment="1">
      <alignment horizontal="center" vertical="center"/>
    </xf>
    <xf numFmtId="0" fontId="11" fillId="2" borderId="6" xfId="0" applyNumberFormat="1" applyFont="1" applyFill="1" applyBorder="1" applyAlignment="1">
      <alignment horizontal="center" vertical="center"/>
    </xf>
    <xf numFmtId="0" fontId="12" fillId="2" borderId="4" xfId="0" applyNumberFormat="1" applyFont="1" applyFill="1" applyBorder="1" applyAlignment="1">
      <alignment horizontal="center" vertical="center"/>
    </xf>
    <xf numFmtId="0" fontId="12" fillId="2" borderId="5" xfId="0" applyNumberFormat="1" applyFont="1" applyFill="1" applyBorder="1" applyAlignment="1">
      <alignment horizontal="center" vertical="center"/>
    </xf>
    <xf numFmtId="0" fontId="12" fillId="2" borderId="6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center" vertical="center"/>
    </xf>
    <xf numFmtId="0" fontId="0" fillId="7" borderId="19" xfId="0" applyFill="1" applyBorder="1" applyAlignment="1">
      <alignment horizontal="center"/>
    </xf>
    <xf numFmtId="0" fontId="0" fillId="7" borderId="23" xfId="0" applyFill="1" applyBorder="1" applyAlignment="1">
      <alignment horizontal="center"/>
    </xf>
    <xf numFmtId="0" fontId="0" fillId="7" borderId="32" xfId="0" applyFill="1" applyBorder="1" applyAlignment="1">
      <alignment horizontal="center"/>
    </xf>
    <xf numFmtId="0" fontId="19" fillId="8" borderId="4" xfId="0" applyFont="1" applyFill="1" applyBorder="1" applyAlignment="1">
      <alignment horizontal="center"/>
    </xf>
    <xf numFmtId="0" fontId="19" fillId="8" borderId="5" xfId="0" applyFont="1" applyFill="1" applyBorder="1" applyAlignment="1">
      <alignment horizontal="center"/>
    </xf>
    <xf numFmtId="0" fontId="19" fillId="8" borderId="6" xfId="0" applyFont="1" applyFill="1" applyBorder="1" applyAlignment="1">
      <alignment horizontal="center"/>
    </xf>
    <xf numFmtId="0" fontId="0" fillId="7" borderId="26" xfId="0" applyFill="1" applyBorder="1" applyAlignment="1">
      <alignment horizontal="center"/>
    </xf>
    <xf numFmtId="0" fontId="0" fillId="7" borderId="27" xfId="0" applyFill="1" applyBorder="1" applyAlignment="1">
      <alignment horizontal="center"/>
    </xf>
    <xf numFmtId="0" fontId="0" fillId="7" borderId="28" xfId="0" applyFill="1" applyBorder="1" applyAlignment="1">
      <alignment horizontal="center"/>
    </xf>
    <xf numFmtId="0" fontId="15" fillId="2" borderId="5" xfId="0" applyNumberFormat="1" applyFont="1" applyFill="1" applyBorder="1" applyAlignment="1">
      <alignment horizontal="center" vertical="center" wrapText="1"/>
    </xf>
    <xf numFmtId="0" fontId="15" fillId="2" borderId="6" xfId="0" applyNumberFormat="1" applyFont="1" applyFill="1" applyBorder="1" applyAlignment="1">
      <alignment horizontal="center" vertical="center" wrapText="1"/>
    </xf>
    <xf numFmtId="0" fontId="18" fillId="2" borderId="14" xfId="0" applyFont="1" applyFill="1" applyBorder="1" applyAlignment="1">
      <alignment horizontal="center" textRotation="90"/>
    </xf>
    <xf numFmtId="0" fontId="18" fillId="2" borderId="20" xfId="0" applyFont="1" applyFill="1" applyBorder="1" applyAlignment="1">
      <alignment horizontal="center" textRotation="90"/>
    </xf>
    <xf numFmtId="0" fontId="18" fillId="2" borderId="25" xfId="0" applyFont="1" applyFill="1" applyBorder="1" applyAlignment="1">
      <alignment horizontal="center" textRotation="90"/>
    </xf>
    <xf numFmtId="0" fontId="14" fillId="5" borderId="17" xfId="0" applyNumberFormat="1" applyFont="1" applyFill="1" applyBorder="1" applyAlignment="1">
      <alignment horizontal="center" vertical="center" wrapText="1"/>
    </xf>
    <xf numFmtId="0" fontId="14" fillId="5" borderId="13" xfId="0" applyNumberFormat="1" applyFont="1" applyFill="1" applyBorder="1" applyAlignment="1">
      <alignment horizontal="center" vertical="center" wrapText="1"/>
    </xf>
    <xf numFmtId="49" fontId="14" fillId="2" borderId="17" xfId="0" applyNumberFormat="1" applyFont="1" applyFill="1" applyBorder="1" applyAlignment="1">
      <alignment horizontal="center" vertical="center"/>
    </xf>
    <xf numFmtId="49" fontId="14" fillId="2" borderId="13" xfId="0" applyNumberFormat="1" applyFont="1" applyFill="1" applyBorder="1" applyAlignment="1">
      <alignment horizontal="center" vertical="center"/>
    </xf>
    <xf numFmtId="0" fontId="0" fillId="2" borderId="18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16" fillId="2" borderId="4" xfId="0" applyNumberFormat="1" applyFont="1" applyFill="1" applyBorder="1" applyAlignment="1">
      <alignment horizontal="center" vertical="center"/>
    </xf>
    <xf numFmtId="0" fontId="16" fillId="2" borderId="5" xfId="0" applyNumberFormat="1" applyFont="1" applyFill="1" applyBorder="1" applyAlignment="1">
      <alignment horizontal="center" vertical="center"/>
    </xf>
    <xf numFmtId="0" fontId="16" fillId="2" borderId="6" xfId="0" applyNumberFormat="1" applyFont="1" applyFill="1" applyBorder="1" applyAlignment="1">
      <alignment horizontal="center" vertical="center"/>
    </xf>
    <xf numFmtId="0" fontId="14" fillId="5" borderId="26" xfId="0" applyNumberFormat="1" applyFont="1" applyFill="1" applyBorder="1" applyAlignment="1">
      <alignment horizontal="center" vertical="center" wrapText="1"/>
    </xf>
    <xf numFmtId="0" fontId="14" fillId="5" borderId="27" xfId="0" applyNumberFormat="1" applyFont="1" applyFill="1" applyBorder="1" applyAlignment="1">
      <alignment horizontal="center" vertical="center" wrapText="1"/>
    </xf>
    <xf numFmtId="0" fontId="14" fillId="5" borderId="28" xfId="0" applyNumberFormat="1" applyFont="1" applyFill="1" applyBorder="1" applyAlignment="1">
      <alignment horizontal="center" vertical="center" wrapText="1"/>
    </xf>
    <xf numFmtId="0" fontId="14" fillId="2" borderId="4" xfId="0" applyFont="1" applyFill="1" applyBorder="1" applyAlignment="1">
      <alignment horizontal="center" vertical="center"/>
    </xf>
    <xf numFmtId="0" fontId="14" fillId="2" borderId="5" xfId="0" applyFont="1" applyFill="1" applyBorder="1" applyAlignment="1">
      <alignment horizontal="center" vertical="center"/>
    </xf>
    <xf numFmtId="0" fontId="14" fillId="2" borderId="6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 textRotation="90"/>
    </xf>
    <xf numFmtId="0" fontId="6" fillId="2" borderId="20" xfId="0" applyFont="1" applyFill="1" applyBorder="1" applyAlignment="1">
      <alignment horizontal="center" vertical="center" textRotation="90"/>
    </xf>
    <xf numFmtId="0" fontId="6" fillId="2" borderId="25" xfId="0" applyFont="1" applyFill="1" applyBorder="1" applyAlignment="1">
      <alignment horizontal="center" vertical="center" textRotation="90"/>
    </xf>
    <xf numFmtId="0" fontId="16" fillId="5" borderId="1" xfId="0" applyNumberFormat="1" applyFont="1" applyFill="1" applyBorder="1" applyAlignment="1">
      <alignment horizontal="center" vertical="center"/>
    </xf>
    <xf numFmtId="0" fontId="16" fillId="5" borderId="2" xfId="0" applyNumberFormat="1" applyFont="1" applyFill="1" applyBorder="1" applyAlignment="1">
      <alignment horizontal="center" vertical="center"/>
    </xf>
    <xf numFmtId="0" fontId="16" fillId="5" borderId="33" xfId="0" applyNumberFormat="1" applyFont="1" applyFill="1" applyBorder="1" applyAlignment="1">
      <alignment horizontal="center" vertical="center"/>
    </xf>
    <xf numFmtId="0" fontId="16" fillId="5" borderId="7" xfId="0" applyNumberFormat="1" applyFont="1" applyFill="1" applyBorder="1" applyAlignment="1">
      <alignment horizontal="center" vertical="center"/>
    </xf>
    <xf numFmtId="0" fontId="16" fillId="5" borderId="9" xfId="0" applyNumberFormat="1" applyFont="1" applyFill="1" applyBorder="1" applyAlignment="1">
      <alignment horizontal="right" vertical="center"/>
    </xf>
    <xf numFmtId="0" fontId="16" fillId="5" borderId="10" xfId="0" applyNumberFormat="1" applyFont="1" applyFill="1" applyBorder="1" applyAlignment="1">
      <alignment horizontal="right" vertical="center"/>
    </xf>
    <xf numFmtId="0" fontId="0" fillId="2" borderId="33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34" xfId="0" applyFill="1" applyBorder="1" applyAlignment="1">
      <alignment horizontal="center"/>
    </xf>
    <xf numFmtId="0" fontId="19" fillId="2" borderId="14" xfId="0" applyFont="1" applyFill="1" applyBorder="1" applyAlignment="1">
      <alignment horizontal="center" textRotation="90"/>
    </xf>
    <xf numFmtId="0" fontId="19" fillId="2" borderId="25" xfId="0" applyFont="1" applyFill="1" applyBorder="1" applyAlignment="1">
      <alignment horizontal="center" textRotation="90"/>
    </xf>
    <xf numFmtId="0" fontId="16" fillId="2" borderId="48" xfId="0" applyNumberFormat="1" applyFont="1" applyFill="1" applyBorder="1" applyAlignment="1">
      <alignment horizontal="center" vertical="center"/>
    </xf>
    <xf numFmtId="0" fontId="16" fillId="2" borderId="49" xfId="0" applyNumberFormat="1" applyFont="1" applyFill="1" applyBorder="1" applyAlignment="1">
      <alignment horizontal="center" vertical="center"/>
    </xf>
    <xf numFmtId="0" fontId="16" fillId="2" borderId="50" xfId="0" applyNumberFormat="1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textRotation="90"/>
    </xf>
    <xf numFmtId="0" fontId="6" fillId="2" borderId="20" xfId="0" applyFont="1" applyFill="1" applyBorder="1" applyAlignment="1">
      <alignment horizontal="center" textRotation="90"/>
    </xf>
    <xf numFmtId="0" fontId="6" fillId="2" borderId="25" xfId="0" applyFont="1" applyFill="1" applyBorder="1" applyAlignment="1">
      <alignment horizontal="center" textRotation="90"/>
    </xf>
    <xf numFmtId="0" fontId="21" fillId="10" borderId="14" xfId="0" applyNumberFormat="1" applyFont="1" applyFill="1" applyBorder="1" applyAlignment="1">
      <alignment horizontal="center" vertical="center" wrapText="1"/>
    </xf>
    <xf numFmtId="0" fontId="21" fillId="10" borderId="25" xfId="0" applyNumberFormat="1" applyFont="1" applyFill="1" applyBorder="1" applyAlignment="1">
      <alignment horizontal="center" vertical="center" wrapText="1"/>
    </xf>
    <xf numFmtId="0" fontId="7" fillId="2" borderId="7" xfId="0" applyNumberFormat="1" applyFont="1" applyFill="1" applyBorder="1" applyAlignment="1">
      <alignment horizontal="center" vertical="center" wrapText="1"/>
    </xf>
    <xf numFmtId="0" fontId="7" fillId="2" borderId="7" xfId="0" applyNumberFormat="1" applyFont="1" applyFill="1" applyBorder="1" applyAlignment="1">
      <alignment horizontal="left" vertical="center" wrapText="1"/>
    </xf>
    <xf numFmtId="0" fontId="23" fillId="11" borderId="4" xfId="0" applyFont="1" applyFill="1" applyBorder="1" applyAlignment="1">
      <alignment horizontal="center" vertical="center"/>
    </xf>
    <xf numFmtId="0" fontId="23" fillId="11" borderId="5" xfId="0" applyFont="1" applyFill="1" applyBorder="1" applyAlignment="1">
      <alignment horizontal="center" vertical="center"/>
    </xf>
    <xf numFmtId="0" fontId="23" fillId="11" borderId="6" xfId="0" applyFont="1" applyFill="1" applyBorder="1" applyAlignment="1">
      <alignment horizontal="center" vertical="center"/>
    </xf>
    <xf numFmtId="0" fontId="19" fillId="5" borderId="4" xfId="0" applyNumberFormat="1" applyFont="1" applyFill="1" applyBorder="1" applyAlignment="1">
      <alignment horizontal="center" vertical="center"/>
    </xf>
    <xf numFmtId="0" fontId="19" fillId="5" borderId="5" xfId="0" applyNumberFormat="1" applyFont="1" applyFill="1" applyBorder="1" applyAlignment="1">
      <alignment horizontal="center" vertical="center"/>
    </xf>
    <xf numFmtId="0" fontId="19" fillId="5" borderId="6" xfId="0" applyNumberFormat="1" applyFont="1" applyFill="1" applyBorder="1" applyAlignment="1">
      <alignment horizontal="center" vertical="center"/>
    </xf>
    <xf numFmtId="0" fontId="21" fillId="3" borderId="51" xfId="0" applyNumberFormat="1" applyFont="1" applyFill="1" applyBorder="1" applyAlignment="1">
      <alignment horizontal="center" vertical="center" wrapText="1"/>
    </xf>
    <xf numFmtId="0" fontId="21" fillId="3" borderId="54" xfId="0" applyNumberFormat="1" applyFont="1" applyFill="1" applyBorder="1" applyAlignment="1">
      <alignment horizontal="center" vertical="center" wrapText="1"/>
    </xf>
    <xf numFmtId="0" fontId="21" fillId="3" borderId="52" xfId="0" applyNumberFormat="1" applyFont="1" applyFill="1" applyBorder="1" applyAlignment="1">
      <alignment horizontal="center" vertical="center" wrapText="1"/>
    </xf>
    <xf numFmtId="0" fontId="21" fillId="3" borderId="55" xfId="0" applyNumberFormat="1" applyFont="1" applyFill="1" applyBorder="1" applyAlignment="1">
      <alignment horizontal="center" vertical="center" wrapText="1"/>
    </xf>
    <xf numFmtId="0" fontId="21" fillId="10" borderId="4" xfId="0" applyNumberFormat="1" applyFont="1" applyFill="1" applyBorder="1" applyAlignment="1">
      <alignment horizontal="center" vertical="center" wrapText="1"/>
    </xf>
    <xf numFmtId="0" fontId="21" fillId="10" borderId="6" xfId="0" applyNumberFormat="1" applyFont="1" applyFill="1" applyBorder="1" applyAlignment="1">
      <alignment horizontal="center" vertical="center" wrapText="1"/>
    </xf>
    <xf numFmtId="0" fontId="21" fillId="3" borderId="17" xfId="0" applyNumberFormat="1" applyFont="1" applyFill="1" applyBorder="1" applyAlignment="1">
      <alignment horizontal="center" vertical="center" wrapText="1"/>
    </xf>
    <xf numFmtId="0" fontId="21" fillId="3" borderId="44" xfId="0" applyNumberFormat="1" applyFont="1" applyFill="1" applyBorder="1" applyAlignment="1">
      <alignment horizontal="center" vertical="center" wrapText="1"/>
    </xf>
    <xf numFmtId="0" fontId="21" fillId="3" borderId="53" xfId="0" applyNumberFormat="1" applyFont="1" applyFill="1" applyBorder="1" applyAlignment="1">
      <alignment horizontal="center" vertical="center" wrapText="1"/>
    </xf>
    <xf numFmtId="0" fontId="21" fillId="3" borderId="57" xfId="0" applyNumberFormat="1" applyFont="1" applyFill="1" applyBorder="1" applyAlignment="1">
      <alignment horizontal="center" vertical="center" wrapText="1"/>
    </xf>
    <xf numFmtId="0" fontId="21" fillId="3" borderId="18" xfId="0" applyNumberFormat="1" applyFont="1" applyFill="1" applyBorder="1" applyAlignment="1">
      <alignment horizontal="center" vertical="center" wrapText="1"/>
    </xf>
    <xf numFmtId="0" fontId="21" fillId="3" borderId="45" xfId="0" applyNumberFormat="1" applyFont="1" applyFill="1" applyBorder="1" applyAlignment="1">
      <alignment horizontal="center" vertical="center" wrapText="1"/>
    </xf>
    <xf numFmtId="0" fontId="23" fillId="12" borderId="19" xfId="0" applyFont="1" applyFill="1" applyBorder="1" applyAlignment="1">
      <alignment horizontal="center" vertical="center"/>
    </xf>
    <xf numFmtId="0" fontId="23" fillId="12" borderId="23" xfId="0" applyFont="1" applyFill="1" applyBorder="1" applyAlignment="1">
      <alignment horizontal="center" vertical="center"/>
    </xf>
    <xf numFmtId="0" fontId="23" fillId="12" borderId="40" xfId="0" applyFont="1" applyFill="1" applyBorder="1" applyAlignment="1">
      <alignment horizontal="center" vertical="center"/>
    </xf>
    <xf numFmtId="0" fontId="19" fillId="6" borderId="62" xfId="0" applyNumberFormat="1" applyFont="1" applyFill="1" applyBorder="1" applyAlignment="1">
      <alignment horizontal="center" vertical="center" wrapText="1"/>
    </xf>
    <xf numFmtId="0" fontId="19" fillId="6" borderId="63" xfId="0" applyNumberFormat="1" applyFont="1" applyFill="1" applyBorder="1" applyAlignment="1">
      <alignment horizontal="center" vertical="center" wrapText="1"/>
    </xf>
    <xf numFmtId="0" fontId="19" fillId="6" borderId="61" xfId="0" applyNumberFormat="1" applyFont="1" applyFill="1" applyBorder="1" applyAlignment="1">
      <alignment horizontal="center" vertical="center" wrapText="1"/>
    </xf>
    <xf numFmtId="0" fontId="19" fillId="6" borderId="26" xfId="0" applyNumberFormat="1" applyFont="1" applyFill="1" applyBorder="1" applyAlignment="1">
      <alignment horizontal="center" vertical="center" wrapText="1"/>
    </xf>
    <xf numFmtId="0" fontId="23" fillId="14" borderId="19" xfId="0" applyFont="1" applyFill="1" applyBorder="1" applyAlignment="1">
      <alignment horizontal="center" vertical="center"/>
    </xf>
    <xf numFmtId="0" fontId="23" fillId="14" borderId="23" xfId="0" applyFont="1" applyFill="1" applyBorder="1" applyAlignment="1">
      <alignment horizontal="center" vertical="center"/>
    </xf>
    <xf numFmtId="0" fontId="23" fillId="14" borderId="40" xfId="0" applyFont="1" applyFill="1" applyBorder="1" applyAlignment="1">
      <alignment horizontal="center" vertical="center"/>
    </xf>
    <xf numFmtId="0" fontId="19" fillId="6" borderId="4" xfId="0" applyNumberFormat="1" applyFont="1" applyFill="1" applyBorder="1" applyAlignment="1">
      <alignment horizontal="center" vertical="center" wrapText="1"/>
    </xf>
    <xf numFmtId="0" fontId="19" fillId="6" borderId="6" xfId="0" applyNumberFormat="1" applyFont="1" applyFill="1" applyBorder="1" applyAlignment="1">
      <alignment horizontal="center" vertical="center" wrapText="1"/>
    </xf>
    <xf numFmtId="0" fontId="19" fillId="10" borderId="4" xfId="0" applyNumberFormat="1" applyFont="1" applyFill="1" applyBorder="1" applyAlignment="1">
      <alignment horizontal="center" vertical="center" wrapText="1"/>
    </xf>
    <xf numFmtId="0" fontId="19" fillId="10" borderId="5" xfId="0" applyNumberFormat="1" applyFont="1" applyFill="1" applyBorder="1" applyAlignment="1">
      <alignment horizontal="center" vertical="center" wrapText="1"/>
    </xf>
    <xf numFmtId="0" fontId="19" fillId="5" borderId="4" xfId="0" applyNumberFormat="1" applyFont="1" applyFill="1" applyBorder="1" applyAlignment="1">
      <alignment horizontal="center" vertical="center" wrapText="1"/>
    </xf>
    <xf numFmtId="0" fontId="19" fillId="5" borderId="6" xfId="0" applyNumberFormat="1" applyFont="1" applyFill="1" applyBorder="1" applyAlignment="1">
      <alignment horizontal="center" vertical="center" wrapText="1"/>
    </xf>
    <xf numFmtId="0" fontId="25" fillId="8" borderId="14" xfId="0" applyNumberFormat="1" applyFont="1" applyFill="1" applyBorder="1" applyAlignment="1">
      <alignment horizontal="center" vertical="center" wrapText="1"/>
    </xf>
    <xf numFmtId="0" fontId="25" fillId="8" borderId="20" xfId="0" applyNumberFormat="1" applyFont="1" applyFill="1" applyBorder="1" applyAlignment="1">
      <alignment horizontal="center" vertical="center" wrapText="1"/>
    </xf>
    <xf numFmtId="0" fontId="25" fillId="8" borderId="25" xfId="0" applyNumberFormat="1" applyFont="1" applyFill="1" applyBorder="1" applyAlignment="1">
      <alignment horizontal="center" vertical="center" wrapText="1"/>
    </xf>
    <xf numFmtId="0" fontId="19" fillId="2" borderId="14" xfId="0" applyNumberFormat="1" applyFont="1" applyFill="1" applyBorder="1" applyAlignment="1">
      <alignment horizontal="center" vertical="center" wrapText="1"/>
    </xf>
    <xf numFmtId="0" fontId="19" fillId="2" borderId="20" xfId="0" applyNumberFormat="1" applyFont="1" applyFill="1" applyBorder="1" applyAlignment="1">
      <alignment horizontal="center" vertical="center" wrapText="1"/>
    </xf>
    <xf numFmtId="0" fontId="19" fillId="2" borderId="25" xfId="0" applyNumberFormat="1" applyFont="1" applyFill="1" applyBorder="1" applyAlignment="1">
      <alignment horizontal="center" vertical="center" wrapText="1"/>
    </xf>
    <xf numFmtId="9" fontId="25" fillId="8" borderId="14" xfId="2" applyFont="1" applyFill="1" applyBorder="1" applyAlignment="1">
      <alignment horizontal="center" vertical="center" wrapText="1"/>
    </xf>
    <xf numFmtId="9" fontId="25" fillId="8" borderId="20" xfId="2" applyFont="1" applyFill="1" applyBorder="1" applyAlignment="1">
      <alignment horizontal="center" vertical="center" wrapText="1"/>
    </xf>
    <xf numFmtId="9" fontId="25" fillId="8" borderId="25" xfId="2" applyFont="1" applyFill="1" applyBorder="1" applyAlignment="1">
      <alignment horizontal="center" vertical="center" wrapText="1"/>
    </xf>
    <xf numFmtId="0" fontId="16" fillId="2" borderId="14" xfId="0" applyNumberFormat="1" applyFont="1" applyFill="1" applyBorder="1" applyAlignment="1">
      <alignment horizontal="center" vertical="center" wrapText="1"/>
    </xf>
    <xf numFmtId="0" fontId="16" fillId="2" borderId="20" xfId="0" applyNumberFormat="1" applyFont="1" applyFill="1" applyBorder="1" applyAlignment="1">
      <alignment horizontal="center" vertical="center" wrapText="1"/>
    </xf>
    <xf numFmtId="0" fontId="16" fillId="2" borderId="25" xfId="0" applyNumberFormat="1" applyFont="1" applyFill="1" applyBorder="1" applyAlignment="1">
      <alignment horizontal="center" vertical="center" wrapText="1"/>
    </xf>
    <xf numFmtId="164" fontId="19" fillId="8" borderId="14" xfId="0" applyNumberFormat="1" applyFont="1" applyFill="1" applyBorder="1" applyAlignment="1">
      <alignment horizontal="center" vertical="center" wrapText="1"/>
    </xf>
    <xf numFmtId="0" fontId="19" fillId="8" borderId="20" xfId="0" applyNumberFormat="1" applyFont="1" applyFill="1" applyBorder="1" applyAlignment="1">
      <alignment horizontal="center" vertical="center" wrapText="1"/>
    </xf>
    <xf numFmtId="0" fontId="19" fillId="8" borderId="25" xfId="0" applyNumberFormat="1" applyFont="1" applyFill="1" applyBorder="1" applyAlignment="1">
      <alignment horizontal="center" vertical="center" wrapText="1"/>
    </xf>
    <xf numFmtId="0" fontId="19" fillId="6" borderId="58" xfId="0" applyNumberFormat="1" applyFont="1" applyFill="1" applyBorder="1" applyAlignment="1">
      <alignment horizontal="center" vertical="center" wrapText="1"/>
    </xf>
    <xf numFmtId="0" fontId="19" fillId="6" borderId="12" xfId="0" applyNumberFormat="1" applyFont="1" applyFill="1" applyBorder="1" applyAlignment="1">
      <alignment horizontal="center" vertical="center" wrapText="1"/>
    </xf>
    <xf numFmtId="0" fontId="19" fillId="6" borderId="59" xfId="0" applyNumberFormat="1" applyFont="1" applyFill="1" applyBorder="1" applyAlignment="1">
      <alignment horizontal="center" vertical="center" wrapText="1"/>
    </xf>
    <xf numFmtId="0" fontId="19" fillId="6" borderId="19" xfId="0" applyNumberFormat="1" applyFont="1" applyFill="1" applyBorder="1" applyAlignment="1">
      <alignment horizontal="center" vertical="center" wrapText="1"/>
    </xf>
    <xf numFmtId="0" fontId="16" fillId="8" borderId="14" xfId="0" applyNumberFormat="1" applyFont="1" applyFill="1" applyBorder="1" applyAlignment="1">
      <alignment horizontal="center" vertical="center" wrapText="1"/>
    </xf>
    <xf numFmtId="0" fontId="16" fillId="8" borderId="20" xfId="0" applyNumberFormat="1" applyFont="1" applyFill="1" applyBorder="1" applyAlignment="1">
      <alignment horizontal="center" vertical="center" wrapText="1"/>
    </xf>
    <xf numFmtId="0" fontId="16" fillId="8" borderId="25" xfId="0" applyNumberFormat="1" applyFont="1" applyFill="1" applyBorder="1" applyAlignment="1">
      <alignment horizontal="center" vertical="center" wrapText="1"/>
    </xf>
    <xf numFmtId="0" fontId="24" fillId="8" borderId="14" xfId="0" applyNumberFormat="1" applyFont="1" applyFill="1" applyBorder="1" applyAlignment="1">
      <alignment horizontal="center" vertical="center" wrapText="1"/>
    </xf>
    <xf numFmtId="0" fontId="24" fillId="8" borderId="20" xfId="0" applyNumberFormat="1" applyFont="1" applyFill="1" applyBorder="1" applyAlignment="1">
      <alignment horizontal="center" vertical="center" wrapText="1"/>
    </xf>
    <xf numFmtId="0" fontId="24" fillId="8" borderId="25" xfId="0" applyNumberFormat="1" applyFont="1" applyFill="1" applyBorder="1" applyAlignment="1">
      <alignment horizontal="center" vertical="center" wrapText="1"/>
    </xf>
    <xf numFmtId="0" fontId="34" fillId="2" borderId="12" xfId="0" applyNumberFormat="1" applyFont="1" applyFill="1" applyBorder="1" applyAlignment="1">
      <alignment horizontal="center" vertical="center"/>
    </xf>
    <xf numFmtId="0" fontId="34" fillId="2" borderId="16" xfId="0" applyNumberFormat="1" applyFont="1" applyFill="1" applyBorder="1" applyAlignment="1">
      <alignment horizontal="center" vertical="center"/>
    </xf>
    <xf numFmtId="0" fontId="34" fillId="2" borderId="38" xfId="0" applyNumberFormat="1" applyFont="1" applyFill="1" applyBorder="1" applyAlignment="1">
      <alignment horizontal="center" vertical="center"/>
    </xf>
    <xf numFmtId="0" fontId="31" fillId="2" borderId="12" xfId="0" applyNumberFormat="1" applyFont="1" applyFill="1" applyBorder="1" applyAlignment="1">
      <alignment horizontal="center" vertical="center"/>
    </xf>
    <xf numFmtId="0" fontId="31" fillId="2" borderId="16" xfId="0" applyNumberFormat="1" applyFont="1" applyFill="1" applyBorder="1" applyAlignment="1">
      <alignment horizontal="center" vertical="center"/>
    </xf>
    <xf numFmtId="0" fontId="31" fillId="2" borderId="38" xfId="0" applyNumberFormat="1" applyFont="1" applyFill="1" applyBorder="1" applyAlignment="1">
      <alignment horizontal="center" vertical="center"/>
    </xf>
    <xf numFmtId="0" fontId="19" fillId="0" borderId="65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34" fillId="2" borderId="19" xfId="0" applyNumberFormat="1" applyFont="1" applyFill="1" applyBorder="1" applyAlignment="1">
      <alignment horizontal="center" vertical="center"/>
    </xf>
    <xf numFmtId="0" fontId="34" fillId="2" borderId="23" xfId="0" applyNumberFormat="1" applyFont="1" applyFill="1" applyBorder="1" applyAlignment="1">
      <alignment horizontal="center" vertical="center"/>
    </xf>
    <xf numFmtId="0" fontId="34" fillId="2" borderId="40" xfId="0" applyNumberFormat="1" applyFont="1" applyFill="1" applyBorder="1" applyAlignment="1">
      <alignment horizontal="center" vertical="center"/>
    </xf>
    <xf numFmtId="0" fontId="31" fillId="2" borderId="19" xfId="0" applyNumberFormat="1" applyFont="1" applyFill="1" applyBorder="1" applyAlignment="1">
      <alignment horizontal="center" vertical="center"/>
    </xf>
    <xf numFmtId="0" fontId="31" fillId="2" borderId="23" xfId="0" applyNumberFormat="1" applyFont="1" applyFill="1" applyBorder="1" applyAlignment="1">
      <alignment horizontal="center" vertical="center"/>
    </xf>
    <xf numFmtId="0" fontId="31" fillId="2" borderId="40" xfId="0" applyNumberFormat="1" applyFont="1" applyFill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31" fillId="4" borderId="4" xfId="0" applyNumberFormat="1" applyFont="1" applyFill="1" applyBorder="1" applyAlignment="1">
      <alignment horizontal="center" vertical="center"/>
    </xf>
    <xf numFmtId="0" fontId="31" fillId="4" borderId="5" xfId="0" applyNumberFormat="1" applyFont="1" applyFill="1" applyBorder="1" applyAlignment="1">
      <alignment horizontal="center" vertical="center"/>
    </xf>
    <xf numFmtId="0" fontId="31" fillId="4" borderId="6" xfId="0" applyNumberFormat="1" applyFont="1" applyFill="1" applyBorder="1" applyAlignment="1">
      <alignment horizontal="center" vertical="center"/>
    </xf>
    <xf numFmtId="0" fontId="32" fillId="2" borderId="4" xfId="0" applyNumberFormat="1" applyFont="1" applyFill="1" applyBorder="1" applyAlignment="1">
      <alignment horizontal="center" vertical="center"/>
    </xf>
    <xf numFmtId="0" fontId="32" fillId="2" borderId="5" xfId="0" applyNumberFormat="1" applyFont="1" applyFill="1" applyBorder="1" applyAlignment="1">
      <alignment horizontal="center" vertical="center"/>
    </xf>
    <xf numFmtId="0" fontId="32" fillId="2" borderId="6" xfId="0" applyNumberFormat="1" applyFont="1" applyFill="1" applyBorder="1" applyAlignment="1">
      <alignment horizontal="center" vertical="center"/>
    </xf>
    <xf numFmtId="0" fontId="31" fillId="4" borderId="4" xfId="0" applyNumberFormat="1" applyFont="1" applyFill="1" applyBorder="1" applyAlignment="1">
      <alignment horizontal="center" vertical="center" wrapText="1"/>
    </xf>
    <xf numFmtId="0" fontId="31" fillId="4" borderId="5" xfId="0" applyNumberFormat="1" applyFont="1" applyFill="1" applyBorder="1" applyAlignment="1">
      <alignment horizontal="center" vertical="center" wrapText="1"/>
    </xf>
    <xf numFmtId="0" fontId="31" fillId="4" borderId="6" xfId="0" applyNumberFormat="1" applyFont="1" applyFill="1" applyBorder="1" applyAlignment="1">
      <alignment horizontal="center" vertical="center" wrapText="1"/>
    </xf>
    <xf numFmtId="0" fontId="33" fillId="4" borderId="65" xfId="0" applyNumberFormat="1" applyFont="1" applyFill="1" applyBorder="1" applyAlignment="1">
      <alignment horizontal="center" vertical="center" wrapText="1"/>
    </xf>
    <xf numFmtId="0" fontId="33" fillId="4" borderId="66" xfId="0" applyNumberFormat="1" applyFont="1" applyFill="1" applyBorder="1" applyAlignment="1">
      <alignment horizontal="center" vertical="center" wrapText="1"/>
    </xf>
    <xf numFmtId="0" fontId="31" fillId="4" borderId="65" xfId="0" applyNumberFormat="1" applyFont="1" applyFill="1" applyBorder="1" applyAlignment="1">
      <alignment horizontal="center" vertical="center" wrapText="1"/>
    </xf>
    <xf numFmtId="0" fontId="31" fillId="4" borderId="66" xfId="0" applyNumberFormat="1" applyFont="1" applyFill="1" applyBorder="1" applyAlignment="1">
      <alignment horizontal="center" vertical="center" wrapText="1"/>
    </xf>
    <xf numFmtId="0" fontId="21" fillId="4" borderId="65" xfId="0" applyFont="1" applyFill="1" applyBorder="1" applyAlignment="1">
      <alignment horizontal="center" vertical="center"/>
    </xf>
    <xf numFmtId="0" fontId="21" fillId="4" borderId="6" xfId="0" applyFont="1" applyFill="1" applyBorder="1" applyAlignment="1">
      <alignment horizontal="center" vertical="center"/>
    </xf>
    <xf numFmtId="14" fontId="19" fillId="2" borderId="67" xfId="0" applyNumberFormat="1" applyFont="1" applyFill="1" applyBorder="1" applyAlignment="1">
      <alignment horizontal="center" vertical="center"/>
    </xf>
    <xf numFmtId="0" fontId="19" fillId="2" borderId="23" xfId="0" applyFont="1" applyFill="1" applyBorder="1" applyAlignment="1">
      <alignment horizontal="center" vertical="center"/>
    </xf>
    <xf numFmtId="0" fontId="19" fillId="2" borderId="32" xfId="0" applyFont="1" applyFill="1" applyBorder="1" applyAlignment="1">
      <alignment horizontal="center" vertical="center"/>
    </xf>
    <xf numFmtId="0" fontId="35" fillId="2" borderId="4" xfId="0" applyFont="1" applyFill="1" applyBorder="1" applyAlignment="1">
      <alignment horizontal="center" vertical="center"/>
    </xf>
    <xf numFmtId="0" fontId="35" fillId="2" borderId="5" xfId="0" applyFont="1" applyFill="1" applyBorder="1" applyAlignment="1">
      <alignment horizontal="center" vertical="center"/>
    </xf>
    <xf numFmtId="0" fontId="35" fillId="2" borderId="6" xfId="0" applyFont="1" applyFill="1" applyBorder="1" applyAlignment="1">
      <alignment horizontal="center" vertical="center"/>
    </xf>
    <xf numFmtId="0" fontId="19" fillId="0" borderId="33" xfId="0" quotePrefix="1" applyFont="1" applyBorder="1" applyAlignment="1">
      <alignment horizontal="center" vertical="center"/>
    </xf>
    <xf numFmtId="0" fontId="19" fillId="0" borderId="27" xfId="0" quotePrefix="1" applyFont="1" applyBorder="1" applyAlignment="1">
      <alignment horizontal="center" vertical="center"/>
    </xf>
    <xf numFmtId="0" fontId="19" fillId="0" borderId="37" xfId="0" quotePrefix="1" applyFont="1" applyBorder="1" applyAlignment="1">
      <alignment horizontal="center" vertical="center"/>
    </xf>
    <xf numFmtId="14" fontId="19" fillId="2" borderId="23" xfId="0" applyNumberFormat="1" applyFont="1" applyFill="1" applyBorder="1" applyAlignment="1">
      <alignment horizontal="center" vertical="center"/>
    </xf>
    <xf numFmtId="14" fontId="19" fillId="2" borderId="32" xfId="0" applyNumberFormat="1" applyFont="1" applyFill="1" applyBorder="1" applyAlignment="1">
      <alignment horizontal="center" vertical="center"/>
    </xf>
    <xf numFmtId="0" fontId="19" fillId="2" borderId="33" xfId="0" quotePrefix="1" applyFont="1" applyFill="1" applyBorder="1" applyAlignment="1">
      <alignment horizontal="center" vertical="center"/>
    </xf>
    <xf numFmtId="0" fontId="19" fillId="2" borderId="7" xfId="0" quotePrefix="1" applyFont="1" applyFill="1" applyBorder="1" applyAlignment="1">
      <alignment horizontal="center" vertical="center"/>
    </xf>
    <xf numFmtId="0" fontId="19" fillId="2" borderId="57" xfId="0" quotePrefix="1" applyFont="1" applyFill="1" applyBorder="1" applyAlignment="1">
      <alignment horizontal="center" vertical="center"/>
    </xf>
    <xf numFmtId="0" fontId="31" fillId="2" borderId="11" xfId="0" applyNumberFormat="1" applyFont="1" applyFill="1" applyBorder="1" applyAlignment="1">
      <alignment horizontal="center" vertical="center"/>
    </xf>
    <xf numFmtId="0" fontId="31" fillId="3" borderId="19" xfId="0" applyNumberFormat="1" applyFont="1" applyFill="1" applyBorder="1" applyAlignment="1">
      <alignment horizontal="center" vertical="center"/>
    </xf>
    <xf numFmtId="0" fontId="31" fillId="3" borderId="40" xfId="0" applyNumberFormat="1" applyFont="1" applyFill="1" applyBorder="1" applyAlignment="1">
      <alignment horizontal="center" vertical="center"/>
    </xf>
    <xf numFmtId="0" fontId="31" fillId="3" borderId="23" xfId="0" applyNumberFormat="1" applyFont="1" applyFill="1" applyBorder="1" applyAlignment="1">
      <alignment horizontal="center" vertical="center"/>
    </xf>
    <xf numFmtId="0" fontId="31" fillId="3" borderId="11" xfId="0" applyNumberFormat="1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26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22</xdr:row>
      <xdr:rowOff>0</xdr:rowOff>
    </xdr:from>
    <xdr:to>
      <xdr:col>22</xdr:col>
      <xdr:colOff>304800</xdr:colOff>
      <xdr:row>23</xdr:row>
      <xdr:rowOff>114300</xdr:rowOff>
    </xdr:to>
    <xdr:sp macro="" textlink="">
      <xdr:nvSpPr>
        <xdr:cNvPr id="7" name="AutoShape 15" descr="data:image/jpeg;base64,/9j/4AAQSkZJRgABAQAAAQABAAD/2wCEAAkGBhAQEBIPEBQUFRAUFRAUFRUPDxQUFhcYFhQVFxQVFxYXGyYeGBokGRcUHy8gIycqLCwsFSAyNTAqNSYrLCkBCQoKDgwOGg8PGi0lHyIpLCo1KSksKiwtNSwqNSw1Ly8sKSksLCkqKSwtKSwsLiwvKjApLSwpKSksLjU1KjU1Lf/AABEIAMIBAwMBIgACEQEDEQH/xAAcAAEAAQUBAQAAAAAAAAAAAAAABQECAwQGBwj/xABDEAACAgECAwUFBAgEBAcBAAABAgADEQQSBSExBhNBUWEiMnGBkQcUQqEjUmKCscHR8CRjcuEzg5LxFjRDc5Oy0hX/xAAaAQEAAwEBAQAAAAAAAAAAAAAAAQIEAwUG/8QALREBAAEDAgQFBAIDAQAAAAAAAAECAxEEIRIxQVEFYZHR8BMicbEygaHB4Qb/2gAMAwEAAhEDEQA/APcYiICIiAiIgUZgASeQHMkyHt46WO2hd37b5C/IdT+U0uI606mw1If0KnBx+Nh1+QP9fKTGg0KqOkDVU6k8y+PQIuPzBl41d6e8A4+G0/0/KSgEo1YMDDpdalnu9R1U8iP785sSM1uiIO9Dhh0I/vmJt6HV94uejDkw8j/TxgbEREBERAREQEREBERAREQEsYZlxnF6niFr6u6zvrq9HXYmm31PWQtu0NYxV62BTcy18+jK3hImcL0UTXOI5uwIiRJ0+urBIvosUZP+I05Q49bK32j47JF/+NLeX+HVg1tNK203lqi9jbeW9EZsdTtBAAPPlEzEJpoqq3h1azJNfT1WDm7gnyRAq/nk/nNiSpOxERCCIiAiIgIiRPG+1Wi0WPvV9dRPRXb2iPMKMsR64gS0j+O6w1aexxybG1fixCg/U5+UcG7QaXWIbNLclqg4Pdtkg+TDqp+Iml2zz90Zh+F6ifhvA/nA1OCVBVE6Sk8pyHCtcMCdFpNWIEjEtVwZdAtcZBkXpTsv2+DqfqvMflmSljYEiKW3alcfhDk/TH84EzERAREQEREBERAREQERECy4ttbYAWwdoY4BOOQJHQZnM8K0zUaNdJqdPa2Vbvnr2Wh7LCXuswrb+djM3u8siXdrOMXVW0VUOVLLbbbtqSwpTXtDOAx673QY8RuxjE26bdftDq2l1CMAQcW6ckHxyDaD9BIzE7L8M0xFcfJc1oXNpGl1l3d6WkkKLg1LXgH2Ae8wSoGP75ibwl/EKaq9vcaOrvsIRt728NXSBj9WoXn/AJizJd2pNbLVqNNarvkAUtVeG5eCqwsx6lAJn4BqFuqXUaaquqm4CwHZh3BGAzKoUA4x1JlKYinaGi9XcuxFVUYj0jznzTcSglZ0ZCIiAiIgIiIEF227R/8A8/Q3arALqAKwehdyFQH0ycn0Bny5r9fbfa91zs9rnLMxySf6eQ6Dwn0z9o/Zt+IcOt09WO99iysE4DMjZ258MjI+JE+ZdVo7Knau1WR1JDK6kMCOoIMmEw3uzvaHUaG9dRp3KuORHVWXxV1/Ev8AYwZ7Fwj7WtNraLKdavdFlKlqgzqAR7xHvDHI55+uJ4Yx8ug/vMlOzaE2lvBVP1PT+f0lLtXDTNXZs0dmL96m1j+W348/6eo6LiJqY1sQSMc1OVYdVZSOqkEEHxBE6bQcYB8Z4inGmouZMk1KxAH6oJyQvpknlOq4bx/kCDyPSTE5iJZrtubdc0T0mY9HsWl4mPObo14nm2h7RDzkknaHd7K5ZvJRk/QSVHV67igUEkzLwLTEKbnGGsxgHwUdPmev0kJwTRm24G/oASEznmOm7wPjynYQgiIgIiICIiAiIgIiICIkT2l479zp77aHyyIF7wJlnOF5kHlnr5AE88SJnCaaZqnEIzR6oV6zV6jVK6bjXRUXpcp3Nakhu8UFRuse04JzgLnpI6nitlNr6PQtXatvt0FbFYUhie8BAzyHM4PTl1ziTydonXBt0uoVT+OkJqEI8CO5Yvj9yYreMcL1BCWtTv8ABdVWKrPktwVs/CVqp4naze+nmJjMT0nv0n55w0OMcN+66Rq62La3VsmmFzc3L3Hazg+ARO8fH+XOq0mlSqtKqxtRFVFA8FUAKPoBIWrR6PvkeoPZZUWKCu22ytGZShOC3dq20sPAjJk+DJpxEYhW5NczxV85ViIlnIiIgIiICIiAnA/an2GXW0/eK1AvqDFiB7ToBnGfxFcZAPmcTvpr6+10qsetN9io7Imcb2CkqufDJwM+siVqauGc4y+VRwGwtjKhf1s5yPAgDrJRrK9JVgc2PMDxY+Z9JBWam5Cw3Mpy2VORg5ORg9OeeU1mck5JJPmTn85xrs1XJ+6duz2dP4hZ0tEzYo++duKZzj8DuSSx6kkn4mSfAOK9zaocB6GZRYjeR5FlP4WA559MSFOqTznovYv7H9Tr6k1NtgopcBkBQvYy+DYyAoPhnmRzxNLx5nM5l2lHZDTA5AJHh7bEfx6Sd0ulSpMIoUegA+vnITU6S/hRVLW73SscB1BBQ9cEHp8M46zb1HFVKZU5BHIjxnKmvi269ne/p5tYqic0zyqj5tPkm+D3YK2eBsx8iNn8TOqnGcNw1QTxwPr1z9Z1eh1HeIGPXo3xHX+vzl2VsREQEREBERAREQEREBOc1YGp4lXV1q0dZucdQbrw1dIP+mrvyR/mLJvW6+qhDZc6pWM5ZzhRgE8z4dDImo8N1j76nostOMtRaFt5DAy1bB+nnCd+bTo4mvD7H01xP3fabKG64Xxq9cHp/wBoFT6xGv1h7rRAFxTnG5VG7fcf1cDOP7O1r+yKWlD313sHcgtZblzyzkWAsRyHLd4S3jPB9ZqKW0zW0mqwotrCuyt+63DvVHtMCWTcvhjdmcoonlPJsq1FOOKmPvnnPt5z1n0Owmh2aNbdgRtS76kooACC05rTaOQ21CtfipnRSyplI9kggcvZIx8OUvnVjnPUiIhBERAREQEREBERA8y+037PatXYLaAtepZWJPRbCpUe35HB976zw/inC7aXam1Sli8iD/H1HrPpnjHFU+9V1gZCBt7D8O4Dl8sAn4znftF7F16yk2rhbUBIbzHlJyl4X2G7IvxDX06XB7vdutYfhrU5f4Ej2R6sJ9b1VBVCqAFAAAHQAcgBPOfsu7M18PpLe9dZg2ORgnyUeSjy+JnoA16yEIvtfoRbpblIzmtyPio3KfqBPG9Fr2TA/DkHE9g7W8erp0lrE8yrKo82YEAf35TxUTz9XVNNcTTzfYeAWKb+nuW7sZpmY9ev+ne8J4sMBlPKdBw7tPVVZsYkl13BUUseRwTgdBjxPlPKtLrGrOVP16TLw3VWjVfeFI7wEHaTyKdAoPw/P4zvZvxc2nm8nxPwm5o54qd6O/b8+73jS6tbF3L9CCCPiDM0geDcWrvaspys2tvQjBx1Bwf2v4mTuZpeKrERAREQEREBERA5ztd+mOn4eM/4mzdbjIIooxZdzHTc3dV/86Y9Hp6bnbRa6uu66oZR7qkc2V/hYFh7w6HHlmbmq4Nd97OsqessakpCXVsQqh2dtrqwwWJXOVP/AA18pE9pNBrbjU60hbqyf0mm1Ab2WGGGHFZz445+POUrzG8NNiaas265xE9e0/Np/wCMWr0lXenT8ON63L7zVau0UVf6kctWf9IWbXZrT2X3ar7zadRXTYlNZdQoLogN5CLhCA7BRkZzW3PnFfF9Nw/SOEruDojsFt09qtbYF5KG27WZjgDB8ZMdmeFnTaSmlzmwLutb9a1yXub52M5+cRTM71IruU0/ba2jv1n2/Ef2k1UAYHIekrES7OREQEREBERAREpAZmnxbXdzS9niBhR5seSj6kTbzOe7X2+zSn6zkn91T/NhAgtJuUOw9qwjq37RJJPzladdYyfd7fPkRyGP1flMl6lQLB0HJvgeh+R/jLV2PyP5HBgbulv28gOU3G1QAyZr0tWo9ph8zIPtHxQMBUnJScE9CfP4CBx3HO0NXEtQ1Fdm162IpDkCu79YA+DZyBnkR8ZDAsjFHBVhyIYYIkpx77PRcvfaTC2Dma84VvVD+FvTofSR3DuNJf8A4PiOa9QnsV6hxhgR0rvz4ftH5+cz3rEXIzHN7XhvilWlnhn+K8GZarSpDDqDkTFrNFbpn7u5cHwPgw81PiIVszyaqZol99avW9Vb6TEpWntQV1CG4kbioVwcDPQD0nsekvsrVe9O5GAw56jPQN5j1+vnPnvjKBqWz4YI+M+jCgNAB6bB/wDWerprs3Kd+j4LxnQUaO7H0+VW+OzazK5mjwq4tUM+BK58wOn9PlNwGaXiLsystzKgwKxEQEiO1fEDRpLbV3d4Aq1BDgta7BKVHxsZR48iZLzmO0t3+L0a2hhpajZqXfunZDYo2UIzKCBgu9nPAzWsJicTlrcC0WpKmsa29dTSQtqXrVehOOVg3IH2t1GGHXE39VrdfplL2/dLawObd5ZpT9GFqk/vCaPHeJVK9fENLZXYUIruWqxW3VsfHaeoP8R5TPwvhlmscavWD2OtNB91R4Mw8SfX+gHLimJ4erbNiiafrZxT2657R+/KDh/a2zU2pQlDUu9b3br8MuxXVCVCHJyWGMlc8/KdFRUw95ix/wBIA+QH8yZBdl/09+s1x5q9n3ek/wCVpiyEj0a5rz6jbOjnSI7stVcTtTGI+dSIiS5kREBERAREQLcymYJluYFczmO1z/paF8hafzQfyMmeJcWroA3c2PuqvU+voPWchqNc+ou7xwFAG1QPAZJ6nqcmBI6bmMGVTg9AOdvyLtj5DMrQsyWXBRA0+ItXUvsqq/AATLR2Pruo/Tgi9jvDr71fL2VHgeXUHrn0BlvCdIdRd3r/APCrPIHozjmPkOR+OPWdOWgcL9zt0riu4cjyWxfcb+jfsn8+s1+0fY3TcQTLjZcBhbUHP0DD8a+h5+RElvtE4kyadKEOGubmfEKmGOPI5KDPxkX2f4o+3Zd1HRvP4+RgQfAeB6tVfh+vr7yhF3UahWyBggBA3UHByARkAEcxiQ3FOB26bLEFqt20OByzjIVvI4Pz8J6dZqVI6ibnBeHq1NneKGS4+6wyCoGBkevM/ScbtqLkPS0PiFzSVZjeOzxS+oWIVPjPTezfbxG0HdahguoqUISeXeKBhXH7WMAjz+Mg+13YJ9Nm/TZejqy9Wr//AEvr1Hj5zkkszPPia9PL6+u3pvF7cTnePX8PROyn2ggN3OpwKyx2OB7mTna/mPXw/h6IjggEHIPMEeI8589gzfp7V63SqLKLWxUCe6sO6p1HNkKn3eWcFcETrY1M54a/Vh8V8Cp4Zu6aMY50+3m93BlwMgeyfayjiOnF9JweQsrJ9qtvI+Y8j4/UCcBnovjF4MrLQZUQLbWIUkDJAJABAz6c+U57Rdt67V70afVCks6rYtAtU7WKk7aWd1HLPNRymx2y1z16Vq6TjUahk01J8Q9x27/3F32fCszQOnThdlXdjbonFdLjwrZFC12fNQAfhmVqnG7tatxczTHPp7e3p1bDcT4TqztdtM9h5bL1Rbf+iwBx9Js38DqrUlL76FA6jUkqPgt29B9Jrdo+KVsw0aUpqL3/AAWqrVoP1nzy9cf7ZgdN2Wrq12joQ/pF73WXirKVKqr3dda1D2AGscHpk9wekjizOIW+lw0xVcnETyjrPtHn6ZddwGqmqirT6fcaqkVFYqcEKMZLYAYnqSOpJknKYlZdwnHQiIhBERAREQEREDETNDiHF6qULFlLDooYbifAY/vEt4xcRXgctzBSR5EEn64x85xuv04DggfSBv0hnY22HLtzP8gPICXbAGmtTrlA5kTZRmf3UZvgpA+p5QNkWcpq2I1rCpOp6nwUeLH++Zm1VwyxveIQf9TflyEk9LpkrGFHXqSck/EwM2moWtFrTkqjA/mT6k8/nMheYi00OM69qaLLEGWAGM9MkgZPwzn5QOd7bjdqdOP8tz9XH9JRUCrI6jSWvaLbGLMfFiT/ANpMDS7rEVvdJ5+oAzj54x84GzwfhPe4ttH6Pqqn8Xqf2fTx+HXpg01VeZFeBsBpwnbHsArB9TpAFYAs9XRTjmWT9U+nQ+GPHtw0vDSldEVxiWjT6m5p6+O3LwCuz+v16Ga3GNWEqYfiYFR8+RPwAP8ADznbdsvsttXffwxiFJLNpjg4ycnuSegz+D6eU8j1QsDEWbt4ODvzkEeBz0x5TJTo8V5mdn0t3/0XFYmimmeKYxnpHuk+zHaW/QXLfQ2CORU+66+KMPEfw6ifRnZLtbRxGgXUnDDAsrJ9pG8j5g+DePxyB8tAyX7Odo79DeuoobDjkQfdZfFGHiD/AL9Z6EvlH1UJcJCdke09XEdKuprBXJKuhOSjjG5c+I5gg+IIkrq7kSt3sbaiqzM2cbVAJZsjpgZMqq0+L8E+8PTaLHrsoNjVlQjLudChLIwIPslgOhG4+c0OL8N11tL0MdNaGGAcWUMCOYP/AKgJyB5SE7Ltq9QuX1eop1Lqt612rRbWarParwprBBUEKwVhzBnQF+KV+Gl1A/ZNulb6HvVP1ErtVDrMVWq4nrG8T+pR/Z6r7khFunv71vftRFvB8gvdMX2j1UTc7L1tbbq9c6spusFVQsVlYUafKJ7LAFd1hus5gcnE1G+0BR7Dae0Wd5VVyauyrfYwRAbambGWIHTPpOi01Vx52Mo/ZqXl8Czcz9BIpxG0L3YrqnjuTvPfn6fIbcREuzkREBERAREQERECM1qBlKn+yOYkS/B0t65HwOJJaluUjq9btJB+MDU1HDPurB6hz5ggn3geuT58hNjT8VV+XMN+q3I/7/KS1ai0ZmtruEqy+o6EdQfMQLFvmQWSH01xyVPUEgzfRoG0XmC8ggqwyCCCD4iULTBa8COqpFdm3qp90n+B9RJn7orr7Q9n+MhNaCRy6jmPjNrQ8W3jaeTDqP5j0gZRVaD7DcvJuf59fzmxp9Zk4YYYdR/Mek3dI4PWaXGagmHHUEfQ8jA3keZA00tO+RNkGBm3Tl+2P2f6biKlz+j1OOVqjr5CwfiHr1Hn4To90rugfNHaPstqdBb3V6Y67WHNHHmreP8AEeMhy2J9S8T4ZTqqzTei2VnwYdD5g9VPqOc5jSfZHwutxZsscg5C227kB/04G797MnK0MX2I6V6tE28Ed85tTP6qqqc/In3h5ggzpO3GoVq6NCzBRrLlqcswUdyn6S8ZP6yL3fxtmzoeDrVZ3lRKjluXblSBnooPJvUDx6HlMn/iXh1zGg6jTM3IGt7a8nIBxtbryI+spkmOrD2s0zCtNZTjvdOdwx0ZD76nHUY5/IzQGvt4o3d1bqtIoHet0ZyRk1g/35nwBl37KaQg7ENQYEH7tY9IIPmtZCt8wZj0vZ+7TqE0uowgzhNRQli8+fvV92/zJMpNEzPk1W9TFFvGM1RyntE/Nvy0bdDW2v0uiqUCjSI2rsAHLvH3U6YHzP8A5h+fPNazrJC8D4W9Dai/UOjXai0MSgKqERFSqtdxzyAJ+LtJqdWSZmZzJERCCIiAiIgIiICIiBF2pIvW6Hd05HwMmmWYHrgQ2g4i1J22AgfrAZH+0kb+NVleRBPkvM/lKvphLBpgPCBF6TStuZ25bjnE3wkz93GyBgKyxq5slZaUgaL6fM0tRw0E56EdCORkya5TuoGhQ9ijHX8pe9D2kbzhQc4Hj8SZuCqZFSArXEyQBK4gIlcSoWBQTKgloWZUWBj4lxBNLRbqbPcqR7DjqQoJwPU9B6mc1wfQtpVpp1yrZXqxvt71FZU1Vh32LgjG0k4H+n4yS7VaS21dOi1tZSL67NQtZr3FKs2IoV2UMDatWRnop5HMx9oOL6W/TWU2lqXIJT71VZSN681w7gIfLk3jKVRtmHexVEVcNXKdp9/6Z9d2Y4fp0a1d2lA5k6S+2gZ/9utgjH0Kmc7rOJcRShrqL7DU7U1acayqk22WWWKi7TWqYU7s7juOASMzd7N6WziPd6jVMGoqAWtQch2HIu3n6+fwzmU1w+8cT09A/wCFo621T+Xe2hqdOPkv3hv+n0laZmvfo7XKaNP9vOr/ABHvP6TWk4XXX7QG5/F7CXc/vNk/IcpuRE6RGGSqqapzMkRElUiIgIiICIiAiIgapExlZmIlpEDAVlhWZyJaVgYCsoVmYrKFYGArKbZmKym2Bh2Sm2ZtsbYGILLgsybZXbCWMLLgsvCyoWBYFlQsvCy4LAtCzIqyoWRHa7ij6bR2vVzvfbTQPO65hXV9GYN8FMIYqe3GiOSXdED2ILbdPctLGtyjlbtvdkblIzu8JNaDiFN67qbK7U86rFcfVSRMPA+EppNNTpq/dqrSsHz2jmx9Sck+pmPW9ldFc2+yio2de8CBLPiLEw4+sC+/s1pHbeaUWzrvqzVZ/wDJWVb85k4TwKrTG1q95e1lZ2ttaxjtQIo3MScBRyHqfOcx2i01uibS16LU6gW6jUU0pXdaNTXt5vc5FwZ8LWrHk454nbiBWIiAiIgIiICIiAiIgIiIGEiUIl5EoRAxkS0iZCJTEDEVlCsykSmIGIrKbZl2ym2EsW2Nsy7Y2wMe2NsybZXbAx7Zdtl+2V2wLAsuCy4CVAgUCzmu02nvOr0Voosu0unN1zChqi/fFe7pJSx1yqq1rcsnJHLlOoxKgwIJO2miBC3O2nby1tVmm+jWqFPyJk3p9QjqHRlZT0ZGDD6jlLioIwcEHwPT6SHu7F6Fm3rStVnP29Kzad+fiXpKkn4wI3S/4vjNtnWrh9IpTy7/AFAD3EHzWoVr++Z10jeBcBq0aPXTvO+yy12tcu7O59pmY8z0A5+UkoQREQEREBERAREQEREBERAslDEQKGUiIFJSIgUiIgUiIhKsCIgVEqIiBUSoiIFTK45REC2UlYgZBKxEIIiICIiAiIgIiICIiAiIgf/Z"/>
        <xdr:cNvSpPr>
          <a:spLocks noChangeAspect="1" noChangeArrowheads="1"/>
        </xdr:cNvSpPr>
      </xdr:nvSpPr>
      <xdr:spPr bwMode="auto">
        <a:xfrm>
          <a:off x="29213175" y="12153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1238250</xdr:colOff>
      <xdr:row>38</xdr:row>
      <xdr:rowOff>428626</xdr:rowOff>
    </xdr:from>
    <xdr:to>
      <xdr:col>2</xdr:col>
      <xdr:colOff>658812</xdr:colOff>
      <xdr:row>41</xdr:row>
      <xdr:rowOff>100014</xdr:rowOff>
    </xdr:to>
    <xdr:pic>
      <xdr:nvPicPr>
        <xdr:cNvPr id="10" name="il_fi" descr="http://www.cheques-cadeaux-79.com/images/bonhomme-loupe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0" y="18145126"/>
          <a:ext cx="1338262" cy="14335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642937</xdr:colOff>
      <xdr:row>43</xdr:row>
      <xdr:rowOff>476250</xdr:rowOff>
    </xdr:from>
    <xdr:to>
      <xdr:col>10</xdr:col>
      <xdr:colOff>952500</xdr:colOff>
      <xdr:row>49</xdr:row>
      <xdr:rowOff>285750</xdr:rowOff>
    </xdr:to>
    <xdr:sp macro="" textlink="">
      <xdr:nvSpPr>
        <xdr:cNvPr id="12" name="ZoneTexte 11"/>
        <xdr:cNvSpPr txBox="1"/>
      </xdr:nvSpPr>
      <xdr:spPr>
        <a:xfrm>
          <a:off x="9564687" y="19177000"/>
          <a:ext cx="4373563" cy="2413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Si ok dans la case S45, j'aimerais que le nom du</a:t>
          </a:r>
          <a:r>
            <a:rPr lang="fr-FR" sz="3600" baseline="0"/>
            <a:t> fournisseur, le prix et le nom du produit s'affiche tout seul dans mon tableau global.  Mais il y aura surement plusieurs OK, comment les mettres sur des lignes différentes ? et il y a deux catégories, produits ( ligne 30 à 33) ou packaging ( ligne 34-35)?</a:t>
          </a:r>
          <a:endParaRPr lang="fr-FR" sz="3600"/>
        </a:p>
      </xdr:txBody>
    </xdr:sp>
    <xdr:clientData/>
  </xdr:twoCellAnchor>
  <xdr:twoCellAnchor>
    <xdr:from>
      <xdr:col>1</xdr:col>
      <xdr:colOff>381000</xdr:colOff>
      <xdr:row>31</xdr:row>
      <xdr:rowOff>285750</xdr:rowOff>
    </xdr:from>
    <xdr:to>
      <xdr:col>2</xdr:col>
      <xdr:colOff>476250</xdr:colOff>
      <xdr:row>45</xdr:row>
      <xdr:rowOff>23814</xdr:rowOff>
    </xdr:to>
    <xdr:cxnSp macro="">
      <xdr:nvCxnSpPr>
        <xdr:cNvPr id="14" name="Connecteur droit avec flèche 13"/>
        <xdr:cNvCxnSpPr/>
      </xdr:nvCxnSpPr>
      <xdr:spPr>
        <a:xfrm flipV="1">
          <a:off x="1143000" y="14930438"/>
          <a:ext cx="1452563" cy="4619626"/>
        </a:xfrm>
        <a:prstGeom prst="straightConnector1">
          <a:avLst/>
        </a:prstGeom>
        <a:ln w="762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1047750</xdr:colOff>
      <xdr:row>30</xdr:row>
      <xdr:rowOff>166687</xdr:rowOff>
    </xdr:from>
    <xdr:to>
      <xdr:col>5</xdr:col>
      <xdr:colOff>642938</xdr:colOff>
      <xdr:row>46</xdr:row>
      <xdr:rowOff>119063</xdr:rowOff>
    </xdr:to>
    <xdr:cxnSp macro="">
      <xdr:nvCxnSpPr>
        <xdr:cNvPr id="16" name="Connecteur droit avec flèche 15"/>
        <xdr:cNvCxnSpPr/>
      </xdr:nvCxnSpPr>
      <xdr:spPr>
        <a:xfrm flipH="1" flipV="1">
          <a:off x="4452938" y="14430375"/>
          <a:ext cx="2286000" cy="5548313"/>
        </a:xfrm>
        <a:prstGeom prst="straightConnector1">
          <a:avLst/>
        </a:prstGeom>
        <a:ln w="762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833438</xdr:colOff>
      <xdr:row>29</xdr:row>
      <xdr:rowOff>452438</xdr:rowOff>
    </xdr:from>
    <xdr:to>
      <xdr:col>7</xdr:col>
      <xdr:colOff>333375</xdr:colOff>
      <xdr:row>44</xdr:row>
      <xdr:rowOff>47625</xdr:rowOff>
    </xdr:to>
    <xdr:cxnSp macro="">
      <xdr:nvCxnSpPr>
        <xdr:cNvPr id="20" name="Connecteur droit avec flèche 19"/>
        <xdr:cNvCxnSpPr/>
      </xdr:nvCxnSpPr>
      <xdr:spPr>
        <a:xfrm flipH="1" flipV="1">
          <a:off x="8310563" y="14239876"/>
          <a:ext cx="881062" cy="5000624"/>
        </a:xfrm>
        <a:prstGeom prst="straightConnector1">
          <a:avLst/>
        </a:prstGeom>
        <a:ln w="762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22</xdr:row>
      <xdr:rowOff>0</xdr:rowOff>
    </xdr:from>
    <xdr:to>
      <xdr:col>23</xdr:col>
      <xdr:colOff>304800</xdr:colOff>
      <xdr:row>23</xdr:row>
      <xdr:rowOff>114300</xdr:rowOff>
    </xdr:to>
    <xdr:sp macro="" textlink="">
      <xdr:nvSpPr>
        <xdr:cNvPr id="2" name="AutoShape 15" descr="data:image/jpeg;base64,/9j/4AAQSkZJRgABAQAAAQABAAD/2wCEAAkGBhAQEBIPEBQUFRAUFRAUFRUPDxQUFhcYFhQVFxQVFxYXGyYeGBokGRcUHy8gIycqLCwsFSAyNTAqNSYrLCkBCQoKDgwOGg8PGi0lHyIpLCo1KSksKiwtNSwqNSw1Ly8sKSksLCkqKSwtKSwsLiwvKjApLSwpKSksLjU1KjU1Lf/AABEIAMIBAwMBIgACEQEDEQH/xAAcAAEAAQUBAQAAAAAAAAAAAAAABQECAwQGBwj/xABDEAACAgECAwUFBAgEBAcBAAABAgADEQQSBSExBhNBUWEiMnGBkQcUQqEjUmKCscHR8CRjcuEzg5LxFjRDc5Oy0hX/xAAaAQEAAwEBAQAAAAAAAAAAAAAAAQIEAwUG/8QALREBAAEDAgQFBAIDAQAAAAAAAAECAxEEIRIxQVEFYZHR8BMicbEygaHB4Qb/2gAMAwEAAhEDEQA/APcYiICIiAiIgUZgASeQHMkyHt46WO2hd37b5C/IdT+U0uI606mw1If0KnBx+Nh1+QP9fKTGg0KqOkDVU6k8y+PQIuPzBl41d6e8A4+G0/0/KSgEo1YMDDpdalnu9R1U8iP785sSM1uiIO9Dhh0I/vmJt6HV94uejDkw8j/TxgbEREBERAREQEREBERAREQEsYZlxnF6niFr6u6zvrq9HXYmm31PWQtu0NYxV62BTcy18+jK3hImcL0UTXOI5uwIiRJ0+urBIvosUZP+I05Q49bK32j47JF/+NLeX+HVg1tNK203lqi9jbeW9EZsdTtBAAPPlEzEJpoqq3h1azJNfT1WDm7gnyRAq/nk/nNiSpOxERCCIiAiIgIiRPG+1Wi0WPvV9dRPRXb2iPMKMsR64gS0j+O6w1aexxybG1fixCg/U5+UcG7QaXWIbNLclqg4Pdtkg+TDqp+Iml2zz90Zh+F6ifhvA/nA1OCVBVE6Sk8pyHCtcMCdFpNWIEjEtVwZdAtcZBkXpTsv2+DqfqvMflmSljYEiKW3alcfhDk/TH84EzERAREQEREBERAREQERECy4ttbYAWwdoY4BOOQJHQZnM8K0zUaNdJqdPa2Vbvnr2Wh7LCXuswrb+djM3u8siXdrOMXVW0VUOVLLbbbtqSwpTXtDOAx673QY8RuxjE26bdftDq2l1CMAQcW6ckHxyDaD9BIzE7L8M0xFcfJc1oXNpGl1l3d6WkkKLg1LXgH2Ae8wSoGP75ibwl/EKaq9vcaOrvsIRt728NXSBj9WoXn/AJizJd2pNbLVqNNarvkAUtVeG5eCqwsx6lAJn4BqFuqXUaaquqm4CwHZh3BGAzKoUA4x1JlKYinaGi9XcuxFVUYj0jznzTcSglZ0ZCIiAiIgIiIEF227R/8A8/Q3arALqAKwehdyFQH0ycn0Bny5r9fbfa91zs9rnLMxySf6eQ6Dwn0z9o/Zt+IcOt09WO99iysE4DMjZ258MjI+JE+ZdVo7Knau1WR1JDK6kMCOoIMmEw3uzvaHUaG9dRp3KuORHVWXxV1/Ev8AYwZ7Fwj7WtNraLKdavdFlKlqgzqAR7xHvDHI55+uJ4Yx8ug/vMlOzaE2lvBVP1PT+f0lLtXDTNXZs0dmL96m1j+W348/6eo6LiJqY1sQSMc1OVYdVZSOqkEEHxBE6bQcYB8Z4inGmouZMk1KxAH6oJyQvpknlOq4bx/kCDyPSTE5iJZrtubdc0T0mY9HsWl4mPObo14nm2h7RDzkknaHd7K5ZvJRk/QSVHV67igUEkzLwLTEKbnGGsxgHwUdPmev0kJwTRm24G/oASEznmOm7wPjynYQgiIgIiICIiAiIgIiICIkT2l479zp77aHyyIF7wJlnOF5kHlnr5AE88SJnCaaZqnEIzR6oV6zV6jVK6bjXRUXpcp3Nakhu8UFRuse04JzgLnpI6nitlNr6PQtXatvt0FbFYUhie8BAzyHM4PTl1ziTydonXBt0uoVT+OkJqEI8CO5Yvj9yYreMcL1BCWtTv8ABdVWKrPktwVs/CVqp4naze+nmJjMT0nv0n55w0OMcN+66Rq62La3VsmmFzc3L3Hazg+ARO8fH+XOq0mlSqtKqxtRFVFA8FUAKPoBIWrR6PvkeoPZZUWKCu22ytGZShOC3dq20sPAjJk+DJpxEYhW5NczxV85ViIlnIiIgIiICIiAnA/an2GXW0/eK1AvqDFiB7ToBnGfxFcZAPmcTvpr6+10qsetN9io7Imcb2CkqufDJwM+siVqauGc4y+VRwGwtjKhf1s5yPAgDrJRrK9JVgc2PMDxY+Z9JBWam5Cw3Mpy2VORg5ORg9OeeU1mck5JJPmTn85xrs1XJ+6duz2dP4hZ0tEzYo++duKZzj8DuSSx6kkn4mSfAOK9zaocB6GZRYjeR5FlP4WA559MSFOqTznovYv7H9Tr6k1NtgopcBkBQvYy+DYyAoPhnmRzxNLx5nM5l2lHZDTA5AJHh7bEfx6Sd0ulSpMIoUegA+vnITU6S/hRVLW73SscB1BBQ9cEHp8M46zb1HFVKZU5BHIjxnKmvi269ne/p5tYqic0zyqj5tPkm+D3YK2eBsx8iNn8TOqnGcNw1QTxwPr1z9Z1eh1HeIGPXo3xHX+vzl2VsREQEREBERAREQEREBOc1YGp4lXV1q0dZucdQbrw1dIP+mrvyR/mLJvW6+qhDZc6pWM5ZzhRgE8z4dDImo8N1j76nostOMtRaFt5DAy1bB+nnCd+bTo4mvD7H01xP3fabKG64Xxq9cHp/wBoFT6xGv1h7rRAFxTnG5VG7fcf1cDOP7O1r+yKWlD313sHcgtZblzyzkWAsRyHLd4S3jPB9ZqKW0zW0mqwotrCuyt+63DvVHtMCWTcvhjdmcoonlPJsq1FOOKmPvnnPt5z1n0Owmh2aNbdgRtS76kooACC05rTaOQ21CtfipnRSyplI9kggcvZIx8OUvnVjnPUiIhBERAREQEREBERA8y+037PatXYLaAtepZWJPRbCpUe35HB976zw/inC7aXam1Sli8iD/H1HrPpnjHFU+9V1gZCBt7D8O4Dl8sAn4znftF7F16yk2rhbUBIbzHlJyl4X2G7IvxDX06XB7vdutYfhrU5f4Ej2R6sJ9b1VBVCqAFAAAHQAcgBPOfsu7M18PpLe9dZg2ORgnyUeSjy+JnoA16yEIvtfoRbpblIzmtyPio3KfqBPG9Fr2TA/DkHE9g7W8erp0lrE8yrKo82YEAf35TxUTz9XVNNcTTzfYeAWKb+nuW7sZpmY9ev+ne8J4sMBlPKdBw7tPVVZsYkl13BUUseRwTgdBjxPlPKtLrGrOVP16TLw3VWjVfeFI7wEHaTyKdAoPw/P4zvZvxc2nm8nxPwm5o54qd6O/b8+73jS6tbF3L9CCCPiDM0geDcWrvaspys2tvQjBx1Bwf2v4mTuZpeKrERAREQEREBERA5ztd+mOn4eM/4mzdbjIIooxZdzHTc3dV/86Y9Hp6bnbRa6uu66oZR7qkc2V/hYFh7w6HHlmbmq4Nd97OsqessakpCXVsQqh2dtrqwwWJXOVP/AA18pE9pNBrbjU60hbqyf0mm1Ab2WGGGHFZz445+POUrzG8NNiaas265xE9e0/Np/wCMWr0lXenT8ON63L7zVau0UVf6kctWf9IWbXZrT2X3ar7zadRXTYlNZdQoLogN5CLhCA7BRkZzW3PnFfF9Nw/SOEruDojsFt09qtbYF5KG27WZjgDB8ZMdmeFnTaSmlzmwLutb9a1yXub52M5+cRTM71IruU0/ba2jv1n2/Ef2k1UAYHIekrES7OREQEREBERAREpAZmnxbXdzS9niBhR5seSj6kTbzOe7X2+zSn6zkn91T/NhAgtJuUOw9qwjq37RJJPzladdYyfd7fPkRyGP1flMl6lQLB0HJvgeh+R/jLV2PyP5HBgbulv28gOU3G1QAyZr0tWo9ph8zIPtHxQMBUnJScE9CfP4CBx3HO0NXEtQ1Fdm162IpDkCu79YA+DZyBnkR8ZDAsjFHBVhyIYYIkpx77PRcvfaTC2Dma84VvVD+FvTofSR3DuNJf8A4PiOa9QnsV6hxhgR0rvz4ftH5+cz3rEXIzHN7XhvilWlnhn+K8GZarSpDDqDkTFrNFbpn7u5cHwPgw81PiIVszyaqZol99avW9Vb6TEpWntQV1CG4kbioVwcDPQD0nsekvsrVe9O5GAw56jPQN5j1+vnPnvjKBqWz4YI+M+jCgNAB6bB/wDWerprs3Kd+j4LxnQUaO7H0+VW+OzazK5mjwq4tUM+BK58wOn9PlNwGaXiLsystzKgwKxEQEiO1fEDRpLbV3d4Aq1BDgta7BKVHxsZR48iZLzmO0t3+L0a2hhpajZqXfunZDYo2UIzKCBgu9nPAzWsJicTlrcC0WpKmsa29dTSQtqXrVehOOVg3IH2t1GGHXE39VrdfplL2/dLawObd5ZpT9GFqk/vCaPHeJVK9fENLZXYUIruWqxW3VsfHaeoP8R5TPwvhlmscavWD2OtNB91R4Mw8SfX+gHLimJ4erbNiiafrZxT2657R+/KDh/a2zU2pQlDUu9b3br8MuxXVCVCHJyWGMlc8/KdFRUw95ix/wBIA+QH8yZBdl/09+s1x5q9n3ek/wCVpiyEj0a5rz6jbOjnSI7stVcTtTGI+dSIiS5kREBERAREQLcymYJluYFczmO1z/paF8hafzQfyMmeJcWroA3c2PuqvU+voPWchqNc+ou7xwFAG1QPAZJ6nqcmBI6bmMGVTg9AOdvyLtj5DMrQsyWXBRA0+ItXUvsqq/AATLR2Pruo/Tgi9jvDr71fL2VHgeXUHrn0BlvCdIdRd3r/APCrPIHozjmPkOR+OPWdOWgcL9zt0riu4cjyWxfcb+jfsn8+s1+0fY3TcQTLjZcBhbUHP0DD8a+h5+RElvtE4kyadKEOGubmfEKmGOPI5KDPxkX2f4o+3Zd1HRvP4+RgQfAeB6tVfh+vr7yhF3UahWyBggBA3UHByARkAEcxiQ3FOB26bLEFqt20OByzjIVvI4Pz8J6dZqVI6ibnBeHq1NneKGS4+6wyCoGBkevM/ScbtqLkPS0PiFzSVZjeOzxS+oWIVPjPTezfbxG0HdahguoqUISeXeKBhXH7WMAjz+Mg+13YJ9Nm/TZejqy9Wr//AEvr1Hj5zkkszPPia9PL6+u3pvF7cTnePX8PROyn2ggN3OpwKyx2OB7mTna/mPXw/h6IjggEHIPMEeI8589gzfp7V63SqLKLWxUCe6sO6p1HNkKn3eWcFcETrY1M54a/Vh8V8Cp4Zu6aMY50+3m93BlwMgeyfayjiOnF9JweQsrJ9qtvI+Y8j4/UCcBnovjF4MrLQZUQLbWIUkDJAJABAz6c+U57Rdt67V70afVCks6rYtAtU7WKk7aWd1HLPNRymx2y1z16Vq6TjUahk01J8Q9x27/3F32fCszQOnThdlXdjbonFdLjwrZFC12fNQAfhmVqnG7tatxczTHPp7e3p1bDcT4TqztdtM9h5bL1Rbf+iwBx9Js38DqrUlL76FA6jUkqPgt29B9Jrdo+KVsw0aUpqL3/AAWqrVoP1nzy9cf7ZgdN2Wrq12joQ/pF73WXirKVKqr3dda1D2AGscHpk9wekjizOIW+lw0xVcnETyjrPtHn6ZddwGqmqirT6fcaqkVFYqcEKMZLYAYnqSOpJknKYlZdwnHQiIhBERAREQEREDETNDiHF6qULFlLDooYbifAY/vEt4xcRXgctzBSR5EEn64x85xuv04DggfSBv0hnY22HLtzP8gPICXbAGmtTrlA5kTZRmf3UZvgpA+p5QNkWcpq2I1rCpOp6nwUeLH++Zm1VwyxveIQf9TflyEk9LpkrGFHXqSck/EwM2moWtFrTkqjA/mT6k8/nMheYi00OM69qaLLEGWAGM9MkgZPwzn5QOd7bjdqdOP8tz9XH9JRUCrI6jSWvaLbGLMfFiT/ANpMDS7rEVvdJ5+oAzj54x84GzwfhPe4ttH6Pqqn8Xqf2fTx+HXpg01VeZFeBsBpwnbHsArB9TpAFYAs9XRTjmWT9U+nQ+GPHtw0vDSldEVxiWjT6m5p6+O3LwCuz+v16Ga3GNWEqYfiYFR8+RPwAP8ADznbdsvsttXffwxiFJLNpjg4ycnuSegz+D6eU8j1QsDEWbt4ODvzkEeBz0x5TJTo8V5mdn0t3/0XFYmimmeKYxnpHuk+zHaW/QXLfQ2CORU+66+KMPEfw6ifRnZLtbRxGgXUnDDAsrJ9pG8j5g+DePxyB8tAyX7Odo79DeuoobDjkQfdZfFGHiD/AL9Z6EvlH1UJcJCdke09XEdKuprBXJKuhOSjjG5c+I5gg+IIkrq7kSt3sbaiqzM2cbVAJZsjpgZMqq0+L8E+8PTaLHrsoNjVlQjLudChLIwIPslgOhG4+c0OL8N11tL0MdNaGGAcWUMCOYP/AKgJyB5SE7Ltq9QuX1eop1Lqt612rRbWarParwprBBUEKwVhzBnQF+KV+Gl1A/ZNulb6HvVP1ErtVDrMVWq4nrG8T+pR/Z6r7khFunv71vftRFvB8gvdMX2j1UTc7L1tbbq9c6spusFVQsVlYUafKJ7LAFd1hus5gcnE1G+0BR7Dae0Wd5VVyauyrfYwRAbambGWIHTPpOi01Vx52Mo/ZqXl8Czcz9BIpxG0L3YrqnjuTvPfn6fIbcREuzkREBERAREQERECM1qBlKn+yOYkS/B0t65HwOJJaluUjq9btJB+MDU1HDPurB6hz5ggn3geuT58hNjT8VV+XMN+q3I/7/KS1ai0ZmtruEqy+o6EdQfMQLFvmQWSH01xyVPUEgzfRoG0XmC8ggqwyCCCD4iULTBa8COqpFdm3qp90n+B9RJn7orr7Q9n+MhNaCRy6jmPjNrQ8W3jaeTDqP5j0gZRVaD7DcvJuf59fzmxp9Zk4YYYdR/Mek3dI4PWaXGagmHHUEfQ8jA3keZA00tO+RNkGBm3Tl+2P2f6biKlz+j1OOVqjr5CwfiHr1Hn4To90rugfNHaPstqdBb3V6Y67WHNHHmreP8AEeMhy2J9S8T4ZTqqzTei2VnwYdD5g9VPqOc5jSfZHwutxZsscg5C227kB/04G797MnK0MX2I6V6tE28Ed85tTP6qqqc/In3h5ggzpO3GoVq6NCzBRrLlqcswUdyn6S8ZP6yL3fxtmzoeDrVZ3lRKjluXblSBnooPJvUDx6HlMn/iXh1zGg6jTM3IGt7a8nIBxtbryI+spkmOrD2s0zCtNZTjvdOdwx0ZD76nHUY5/IzQGvt4o3d1bqtIoHet0ZyRk1g/35nwBl37KaQg7ENQYEH7tY9IIPmtZCt8wZj0vZ+7TqE0uowgzhNRQli8+fvV92/zJMpNEzPk1W9TFFvGM1RyntE/Nvy0bdDW2v0uiqUCjSI2rsAHLvH3U6YHzP8A5h+fPNazrJC8D4W9Dai/UOjXai0MSgKqERFSqtdxzyAJ+LtJqdWSZmZzJERCCIiAiIgIiICIiBF2pIvW6Hd05HwMmmWYHrgQ2g4i1J22AgfrAZH+0kb+NVleRBPkvM/lKvphLBpgPCBF6TStuZ25bjnE3wkz93GyBgKyxq5slZaUgaL6fM0tRw0E56EdCORkya5TuoGhQ9ijHX8pe9D2kbzhQc4Hj8SZuCqZFSArXEyQBK4gIlcSoWBQTKgloWZUWBj4lxBNLRbqbPcqR7DjqQoJwPU9B6mc1wfQtpVpp1yrZXqxvt71FZU1Vh32LgjG0k4H+n4yS7VaS21dOi1tZSL67NQtZr3FKs2IoV2UMDatWRnop5HMx9oOL6W/TWU2lqXIJT71VZSN681w7gIfLk3jKVRtmHexVEVcNXKdp9/6Z9d2Y4fp0a1d2lA5k6S+2gZ/9utgjH0Kmc7rOJcRShrqL7DU7U1acayqk22WWWKi7TWqYU7s7juOASMzd7N6WziPd6jVMGoqAWtQch2HIu3n6+fwzmU1w+8cT09A/wCFo621T+Xe2hqdOPkv3hv+n0laZmvfo7XKaNP9vOr/ABHvP6TWk4XXX7QG5/F7CXc/vNk/IcpuRE6RGGSqqapzMkRElUiIgIiICIiAiIgapExlZmIlpEDAVlhWZyJaVgYCsoVmYrKFYGArKbZmKym2Bh2Sm2ZtsbYGILLgsybZXbCWMLLgsvCyoWBYFlQsvCy4LAtCzIqyoWRHa7ij6bR2vVzvfbTQPO65hXV9GYN8FMIYqe3GiOSXdED2ILbdPctLGtyjlbtvdkblIzu8JNaDiFN67qbK7U86rFcfVSRMPA+EppNNTpq/dqrSsHz2jmx9Sck+pmPW9ldFc2+yio2de8CBLPiLEw4+sC+/s1pHbeaUWzrvqzVZ/wDJWVb85k4TwKrTG1q95e1lZ2ttaxjtQIo3MScBRyHqfOcx2i01uibS16LU6gW6jUU0pXdaNTXt5vc5FwZ8LWrHk454nbiBWIiAiIgIiICIiAiIgIiIGEiUIl5EoRAxkS0iZCJTEDEVlCsykSmIGIrKbZl2ym2EsW2Nsy7Y2wMe2NsybZXbAx7Zdtl+2V2wLAsuCy4CVAgUCzmu02nvOr0Voosu0unN1zChqi/fFe7pJSx1yqq1rcsnJHLlOoxKgwIJO2miBC3O2nby1tVmm+jWqFPyJk3p9QjqHRlZT0ZGDD6jlLioIwcEHwPT6SHu7F6Fm3rStVnP29Kzad+fiXpKkn4wI3S/4vjNtnWrh9IpTy7/AFAD3EHzWoVr++Z10jeBcBq0aPXTvO+yy12tcu7O59pmY8z0A5+UkoQREQEREBERAREQEREBERAslDEQKGUiIFJSIgUiIgUiIhKsCIgVEqIiBUSoiIFTK45REC2UlYgZBKxEIIiICIiAiIgIiICIiAiIgf/Z"/>
        <xdr:cNvSpPr>
          <a:spLocks noChangeAspect="1" noChangeArrowheads="1"/>
        </xdr:cNvSpPr>
      </xdr:nvSpPr>
      <xdr:spPr bwMode="auto">
        <a:xfrm>
          <a:off x="29213175" y="110013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1238250</xdr:colOff>
      <xdr:row>38</xdr:row>
      <xdr:rowOff>428626</xdr:rowOff>
    </xdr:from>
    <xdr:to>
      <xdr:col>2</xdr:col>
      <xdr:colOff>519112</xdr:colOff>
      <xdr:row>40</xdr:row>
      <xdr:rowOff>185738</xdr:rowOff>
    </xdr:to>
    <xdr:pic>
      <xdr:nvPicPr>
        <xdr:cNvPr id="3" name="il_fi" descr="http://www.cheques-cadeaux-79.com/images/bonhomme-loupe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0" y="16506826"/>
          <a:ext cx="766762" cy="75723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22</xdr:row>
      <xdr:rowOff>0</xdr:rowOff>
    </xdr:from>
    <xdr:to>
      <xdr:col>22</xdr:col>
      <xdr:colOff>304800</xdr:colOff>
      <xdr:row>23</xdr:row>
      <xdr:rowOff>114300</xdr:rowOff>
    </xdr:to>
    <xdr:sp macro="" textlink="">
      <xdr:nvSpPr>
        <xdr:cNvPr id="4" name="AutoShape 15" descr="data:image/jpeg;base64,/9j/4AAQSkZJRgABAQAAAQABAAD/2wCEAAkGBhAQEBIPEBQUFRAUFRAUFRUPDxQUFhcYFhQVFxQVFxYXGyYeGBokGRcUHy8gIycqLCwsFSAyNTAqNSYrLCkBCQoKDgwOGg8PGi0lHyIpLCo1KSksKiwtNSwqNSw1Ly8sKSksLCkqKSwtKSwsLiwvKjApLSwpKSksLjU1KjU1Lf/AABEIAMIBAwMBIgACEQEDEQH/xAAcAAEAAQUBAQAAAAAAAAAAAAAABQECAwQGBwj/xABDEAACAgECAwUFBAgEBAcBAAABAgADEQQSBSExBhNBUWEiMnGBkQcUQqEjUmKCscHR8CRjcuEzg5LxFjRDc5Oy0hX/xAAaAQEAAwEBAQAAAAAAAAAAAAAAAQIEAwUG/8QALREBAAEDAgQFBAIDAQAAAAAAAAECAxEEIRIxQVEFYZHR8BMicbEygaHB4Qb/2gAMAwEAAhEDEQA/APcYiICIiAiIgUZgASeQHMkyHt46WO2hd37b5C/IdT+U0uI606mw1If0KnBx+Nh1+QP9fKTGg0KqOkDVU6k8y+PQIuPzBl41d6e8A4+G0/0/KSgEo1YMDDpdalnu9R1U8iP785sSM1uiIO9Dhh0I/vmJt6HV94uejDkw8j/TxgbEREBERAREQEREBERAREQEsYZlxnF6niFr6u6zvrq9HXYmm31PWQtu0NYxV62BTcy18+jK3hImcL0UTXOI5uwIiRJ0+urBIvosUZP+I05Q49bK32j47JF/+NLeX+HVg1tNK203lqi9jbeW9EZsdTtBAAPPlEzEJpoqq3h1azJNfT1WDm7gnyRAq/nk/nNiSpOxERCCIiAiIgIiRPG+1Wi0WPvV9dRPRXb2iPMKMsR64gS0j+O6w1aexxybG1fixCg/U5+UcG7QaXWIbNLclqg4Pdtkg+TDqp+Iml2zz90Zh+F6ifhvA/nA1OCVBVE6Sk8pyHCtcMCdFpNWIEjEtVwZdAtcZBkXpTsv2+DqfqvMflmSljYEiKW3alcfhDk/TH84EzERAREQEREBERAREQERECy4ttbYAWwdoY4BOOQJHQZnM8K0zUaNdJqdPa2Vbvnr2Wh7LCXuswrb+djM3u8siXdrOMXVW0VUOVLLbbbtqSwpTXtDOAx673QY8RuxjE26bdftDq2l1CMAQcW6ckHxyDaD9BIzE7L8M0xFcfJc1oXNpGl1l3d6WkkKLg1LXgH2Ae8wSoGP75ibwl/EKaq9vcaOrvsIRt728NXSBj9WoXn/AJizJd2pNbLVqNNarvkAUtVeG5eCqwsx6lAJn4BqFuqXUaaquqm4CwHZh3BGAzKoUA4x1JlKYinaGi9XcuxFVUYj0jznzTcSglZ0ZCIiAiIgIiIEF227R/8A8/Q3arALqAKwehdyFQH0ycn0Bny5r9fbfa91zs9rnLMxySf6eQ6Dwn0z9o/Zt+IcOt09WO99iysE4DMjZ258MjI+JE+ZdVo7Knau1WR1JDK6kMCOoIMmEw3uzvaHUaG9dRp3KuORHVWXxV1/Ev8AYwZ7Fwj7WtNraLKdavdFlKlqgzqAR7xHvDHI55+uJ4Yx8ug/vMlOzaE2lvBVP1PT+f0lLtXDTNXZs0dmL96m1j+W348/6eo6LiJqY1sQSMc1OVYdVZSOqkEEHxBE6bQcYB8Z4inGmouZMk1KxAH6oJyQvpknlOq4bx/kCDyPSTE5iJZrtubdc0T0mY9HsWl4mPObo14nm2h7RDzkknaHd7K5ZvJRk/QSVHV67igUEkzLwLTEKbnGGsxgHwUdPmev0kJwTRm24G/oASEznmOm7wPjynYQgiIgIiICIiAiIgIiICIkT2l479zp77aHyyIF7wJlnOF5kHlnr5AE88SJnCaaZqnEIzR6oV6zV6jVK6bjXRUXpcp3Nakhu8UFRuse04JzgLnpI6nitlNr6PQtXatvt0FbFYUhie8BAzyHM4PTl1ziTydonXBt0uoVT+OkJqEI8CO5Yvj9yYreMcL1BCWtTv8ABdVWKrPktwVs/CVqp4naze+nmJjMT0nv0n55w0OMcN+66Rq62La3VsmmFzc3L3Hazg+ARO8fH+XOq0mlSqtKqxtRFVFA8FUAKPoBIWrR6PvkeoPZZUWKCu22ytGZShOC3dq20sPAjJk+DJpxEYhW5NczxV85ViIlnIiIgIiICIiAnA/an2GXW0/eK1AvqDFiB7ToBnGfxFcZAPmcTvpr6+10qsetN9io7Imcb2CkqufDJwM+siVqauGc4y+VRwGwtjKhf1s5yPAgDrJRrK9JVgc2PMDxY+Z9JBWam5Cw3Mpy2VORg5ORg9OeeU1mck5JJPmTn85xrs1XJ+6duz2dP4hZ0tEzYo++duKZzj8DuSSx6kkn4mSfAOK9zaocB6GZRYjeR5FlP4WA559MSFOqTznovYv7H9Tr6k1NtgopcBkBQvYy+DYyAoPhnmRzxNLx5nM5l2lHZDTA5AJHh7bEfx6Sd0ulSpMIoUegA+vnITU6S/hRVLW73SscB1BBQ9cEHp8M46zb1HFVKZU5BHIjxnKmvi269ne/p5tYqic0zyqj5tPkm+D3YK2eBsx8iNn8TOqnGcNw1QTxwPr1z9Z1eh1HeIGPXo3xHX+vzl2VsREQEREBERAREQEREBOc1YGp4lXV1q0dZucdQbrw1dIP+mrvyR/mLJvW6+qhDZc6pWM5ZzhRgE8z4dDImo8N1j76nostOMtRaFt5DAy1bB+nnCd+bTo4mvD7H01xP3fabKG64Xxq9cHp/wBoFT6xGv1h7rRAFxTnG5VG7fcf1cDOP7O1r+yKWlD313sHcgtZblzyzkWAsRyHLd4S3jPB9ZqKW0zW0mqwotrCuyt+63DvVHtMCWTcvhjdmcoonlPJsq1FOOKmPvnnPt5z1n0Owmh2aNbdgRtS76kooACC05rTaOQ21CtfipnRSyplI9kggcvZIx8OUvnVjnPUiIhBERAREQEREBERA8y+037PatXYLaAtepZWJPRbCpUe35HB976zw/inC7aXam1Sli8iD/H1HrPpnjHFU+9V1gZCBt7D8O4Dl8sAn4znftF7F16yk2rhbUBIbzHlJyl4X2G7IvxDX06XB7vdutYfhrU5f4Ej2R6sJ9b1VBVCqAFAAAHQAcgBPOfsu7M18PpLe9dZg2ORgnyUeSjy+JnoA16yEIvtfoRbpblIzmtyPio3KfqBPG9Fr2TA/DkHE9g7W8erp0lrE8yrKo82YEAf35TxUTz9XVNNcTTzfYeAWKb+nuW7sZpmY9ev+ne8J4sMBlPKdBw7tPVVZsYkl13BUUseRwTgdBjxPlPKtLrGrOVP16TLw3VWjVfeFI7wEHaTyKdAoPw/P4zvZvxc2nm8nxPwm5o54qd6O/b8+73jS6tbF3L9CCCPiDM0geDcWrvaspys2tvQjBx1Bwf2v4mTuZpeKrERAREQEREBERA5ztd+mOn4eM/4mzdbjIIooxZdzHTc3dV/86Y9Hp6bnbRa6uu66oZR7qkc2V/hYFh7w6HHlmbmq4Nd97OsqessakpCXVsQqh2dtrqwwWJXOVP/AA18pE9pNBrbjU60hbqyf0mm1Ab2WGGGHFZz445+POUrzG8NNiaas265xE9e0/Np/wCMWr0lXenT8ON63L7zVau0UVf6kctWf9IWbXZrT2X3ar7zadRXTYlNZdQoLogN5CLhCA7BRkZzW3PnFfF9Nw/SOEruDojsFt09qtbYF5KG27WZjgDB8ZMdmeFnTaSmlzmwLutb9a1yXub52M5+cRTM71IruU0/ba2jv1n2/Ef2k1UAYHIekrES7OREQEREBERAREpAZmnxbXdzS9niBhR5seSj6kTbzOe7X2+zSn6zkn91T/NhAgtJuUOw9qwjq37RJJPzladdYyfd7fPkRyGP1flMl6lQLB0HJvgeh+R/jLV2PyP5HBgbulv28gOU3G1QAyZr0tWo9ph8zIPtHxQMBUnJScE9CfP4CBx3HO0NXEtQ1Fdm162IpDkCu79YA+DZyBnkR8ZDAsjFHBVhyIYYIkpx77PRcvfaTC2Dma84VvVD+FvTofSR3DuNJf8A4PiOa9QnsV6hxhgR0rvz4ftH5+cz3rEXIzHN7XhvilWlnhn+K8GZarSpDDqDkTFrNFbpn7u5cHwPgw81PiIVszyaqZol99avW9Vb6TEpWntQV1CG4kbioVwcDPQD0nsekvsrVe9O5GAw56jPQN5j1+vnPnvjKBqWz4YI+M+jCgNAB6bB/wDWerprs3Kd+j4LxnQUaO7H0+VW+OzazK5mjwq4tUM+BK58wOn9PlNwGaXiLsystzKgwKxEQEiO1fEDRpLbV3d4Aq1BDgta7BKVHxsZR48iZLzmO0t3+L0a2hhpajZqXfunZDYo2UIzKCBgu9nPAzWsJicTlrcC0WpKmsa29dTSQtqXrVehOOVg3IH2t1GGHXE39VrdfplL2/dLawObd5ZpT9GFqk/vCaPHeJVK9fENLZXYUIruWqxW3VsfHaeoP8R5TPwvhlmscavWD2OtNB91R4Mw8SfX+gHLimJ4erbNiiafrZxT2657R+/KDh/a2zU2pQlDUu9b3br8MuxXVCVCHJyWGMlc8/KdFRUw95ix/wBIA+QH8yZBdl/09+s1x5q9n3ek/wCVpiyEj0a5rz6jbOjnSI7stVcTtTGI+dSIiS5kREBERAREQLcymYJluYFczmO1z/paF8hafzQfyMmeJcWroA3c2PuqvU+voPWchqNc+ou7xwFAG1QPAZJ6nqcmBI6bmMGVTg9AOdvyLtj5DMrQsyWXBRA0+ItXUvsqq/AATLR2Pruo/Tgi9jvDr71fL2VHgeXUHrn0BlvCdIdRd3r/APCrPIHozjmPkOR+OPWdOWgcL9zt0riu4cjyWxfcb+jfsn8+s1+0fY3TcQTLjZcBhbUHP0DD8a+h5+RElvtE4kyadKEOGubmfEKmGOPI5KDPxkX2f4o+3Zd1HRvP4+RgQfAeB6tVfh+vr7yhF3UahWyBggBA3UHByARkAEcxiQ3FOB26bLEFqt20OByzjIVvI4Pz8J6dZqVI6ibnBeHq1NneKGS4+6wyCoGBkevM/ScbtqLkPS0PiFzSVZjeOzxS+oWIVPjPTezfbxG0HdahguoqUISeXeKBhXH7WMAjz+Mg+13YJ9Nm/TZejqy9Wr//AEvr1Hj5zkkszPPia9PL6+u3pvF7cTnePX8PROyn2ggN3OpwKyx2OB7mTna/mPXw/h6IjggEHIPMEeI8589gzfp7V63SqLKLWxUCe6sO6p1HNkKn3eWcFcETrY1M54a/Vh8V8Cp4Zu6aMY50+3m93BlwMgeyfayjiOnF9JweQsrJ9qtvI+Y8j4/UCcBnovjF4MrLQZUQLbWIUkDJAJABAz6c+U57Rdt67V70afVCks6rYtAtU7WKk7aWd1HLPNRymx2y1z16Vq6TjUahk01J8Q9x27/3F32fCszQOnThdlXdjbonFdLjwrZFC12fNQAfhmVqnG7tatxczTHPp7e3p1bDcT4TqztdtM9h5bL1Rbf+iwBx9Js38DqrUlL76FA6jUkqPgt29B9Jrdo+KVsw0aUpqL3/AAWqrVoP1nzy9cf7ZgdN2Wrq12joQ/pF73WXirKVKqr3dda1D2AGscHpk9wekjizOIW+lw0xVcnETyjrPtHn6ZddwGqmqirT6fcaqkVFYqcEKMZLYAYnqSOpJknKYlZdwnHQiIhBERAREQEREDETNDiHF6qULFlLDooYbifAY/vEt4xcRXgctzBSR5EEn64x85xuv04DggfSBv0hnY22HLtzP8gPICXbAGmtTrlA5kTZRmf3UZvgpA+p5QNkWcpq2I1rCpOp6nwUeLH++Zm1VwyxveIQf9TflyEk9LpkrGFHXqSck/EwM2moWtFrTkqjA/mT6k8/nMheYi00OM69qaLLEGWAGM9MkgZPwzn5QOd7bjdqdOP8tz9XH9JRUCrI6jSWvaLbGLMfFiT/ANpMDS7rEVvdJ5+oAzj54x84GzwfhPe4ttH6Pqqn8Xqf2fTx+HXpg01VeZFeBsBpwnbHsArB9TpAFYAs9XRTjmWT9U+nQ+GPHtw0vDSldEVxiWjT6m5p6+O3LwCuz+v16Ga3GNWEqYfiYFR8+RPwAP8ADznbdsvsttXffwxiFJLNpjg4ycnuSegz+D6eU8j1QsDEWbt4ODvzkEeBz0x5TJTo8V5mdn0t3/0XFYmimmeKYxnpHuk+zHaW/QXLfQ2CORU+66+KMPEfw6ifRnZLtbRxGgXUnDDAsrJ9pG8j5g+DePxyB8tAyX7Odo79DeuoobDjkQfdZfFGHiD/AL9Z6EvlH1UJcJCdke09XEdKuprBXJKuhOSjjG5c+I5gg+IIkrq7kSt3sbaiqzM2cbVAJZsjpgZMqq0+L8E+8PTaLHrsoNjVlQjLudChLIwIPslgOhG4+c0OL8N11tL0MdNaGGAcWUMCOYP/AKgJyB5SE7Ltq9QuX1eop1Lqt612rRbWarParwprBBUEKwVhzBnQF+KV+Gl1A/ZNulb6HvVP1ErtVDrMVWq4nrG8T+pR/Z6r7khFunv71vftRFvB8gvdMX2j1UTc7L1tbbq9c6spusFVQsVlYUafKJ7LAFd1hus5gcnE1G+0BR7Dae0Wd5VVyauyrfYwRAbambGWIHTPpOi01Vx52Mo/ZqXl8Czcz9BIpxG0L3YrqnjuTvPfn6fIbcREuzkREBERAREQERECM1qBlKn+yOYkS/B0t65HwOJJaluUjq9btJB+MDU1HDPurB6hz5ggn3geuT58hNjT8VV+XMN+q3I/7/KS1ai0ZmtruEqy+o6EdQfMQLFvmQWSH01xyVPUEgzfRoG0XmC8ggqwyCCCD4iULTBa8COqpFdm3qp90n+B9RJn7orr7Q9n+MhNaCRy6jmPjNrQ8W3jaeTDqP5j0gZRVaD7DcvJuf59fzmxp9Zk4YYYdR/Mek3dI4PWaXGagmHHUEfQ8jA3keZA00tO+RNkGBm3Tl+2P2f6biKlz+j1OOVqjr5CwfiHr1Hn4To90rugfNHaPstqdBb3V6Y67WHNHHmreP8AEeMhy2J9S8T4ZTqqzTei2VnwYdD5g9VPqOc5jSfZHwutxZsscg5C227kB/04G797MnK0MX2I6V6tE28Ed85tTP6qqqc/In3h5ggzpO3GoVq6NCzBRrLlqcswUdyn6S8ZP6yL3fxtmzoeDrVZ3lRKjluXblSBnooPJvUDx6HlMn/iXh1zGg6jTM3IGt7a8nIBxtbryI+spkmOrD2s0zCtNZTjvdOdwx0ZD76nHUY5/IzQGvt4o3d1bqtIoHet0ZyRk1g/35nwBl37KaQg7ENQYEH7tY9IIPmtZCt8wZj0vZ+7TqE0uowgzhNRQli8+fvV92/zJMpNEzPk1W9TFFvGM1RyntE/Nvy0bdDW2v0uiqUCjSI2rsAHLvH3U6YHzP8A5h+fPNazrJC8D4W9Dai/UOjXai0MSgKqERFSqtdxzyAJ+LtJqdWSZmZzJERCCIiAiIgIiICIiBF2pIvW6Hd05HwMmmWYHrgQ2g4i1J22AgfrAZH+0kb+NVleRBPkvM/lKvphLBpgPCBF6TStuZ25bjnE3wkz93GyBgKyxq5slZaUgaL6fM0tRw0E56EdCORkya5TuoGhQ9ijHX8pe9D2kbzhQc4Hj8SZuCqZFSArXEyQBK4gIlcSoWBQTKgloWZUWBj4lxBNLRbqbPcqR7DjqQoJwPU9B6mc1wfQtpVpp1yrZXqxvt71FZU1Vh32LgjG0k4H+n4yS7VaS21dOi1tZSL67NQtZr3FKs2IoV2UMDatWRnop5HMx9oOL6W/TWU2lqXIJT71VZSN681w7gIfLk3jKVRtmHexVEVcNXKdp9/6Z9d2Y4fp0a1d2lA5k6S+2gZ/9utgjH0Kmc7rOJcRShrqL7DU7U1acayqk22WWWKi7TWqYU7s7juOASMzd7N6WziPd6jVMGoqAWtQch2HIu3n6+fwzmU1w+8cT09A/wCFo621T+Xe2hqdOPkv3hv+n0laZmvfo7XKaNP9vOr/ABHvP6TWk4XXX7QG5/F7CXc/vNk/IcpuRE6RGGSqqapzMkRElUiIgIiICIiAiIgapExlZmIlpEDAVlhWZyJaVgYCsoVmYrKFYGArKbZmKym2Bh2Sm2ZtsbYGILLgsybZXbCWMLLgsvCyoWBYFlQsvCy4LAtCzIqyoWRHa7ij6bR2vVzvfbTQPO65hXV9GYN8FMIYqe3GiOSXdED2ILbdPctLGtyjlbtvdkblIzu8JNaDiFN67qbK7U86rFcfVSRMPA+EppNNTpq/dqrSsHz2jmx9Sck+pmPW9ldFc2+yio2de8CBLPiLEw4+sC+/s1pHbeaUWzrvqzVZ/wDJWVb85k4TwKrTG1q95e1lZ2ttaxjtQIo3MScBRyHqfOcx2i01uibS16LU6gW6jUU0pXdaNTXt5vc5FwZ8LWrHk454nbiBWIiAiIgIiICIiAiIgIiIGEiUIl5EoRAxkS0iZCJTEDEVlCsykSmIGIrKbZl2ym2EsW2Nsy7Y2wMe2NsybZXbAx7Zdtl+2V2wLAsuCy4CVAgUCzmu02nvOr0Voosu0unN1zChqi/fFe7pJSx1yqq1rcsnJHLlOoxKgwIJO2miBC3O2nby1tVmm+jWqFPyJk3p9QjqHRlZT0ZGDD6jlLioIwcEHwPT6SHu7F6Fm3rStVnP29Kzad+fiXpKkn4wI3S/4vjNtnWrh9IpTy7/AFAD3EHzWoVr++Z10jeBcBq0aPXTvO+yy12tcu7O59pmY8z0A5+UkoQREQEREBERAREQEREBERAslDEQKGUiIFJSIgUiIgUiIhKsCIgVEqIiBUSoiIFTK45REC2UlYgZBKxEIIiICIiAiIgIiICIiAiIgf/Z"/>
        <xdr:cNvSpPr>
          <a:spLocks noChangeAspect="1" noChangeArrowheads="1"/>
        </xdr:cNvSpPr>
      </xdr:nvSpPr>
      <xdr:spPr bwMode="auto">
        <a:xfrm>
          <a:off x="29213175" y="116490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1238250</xdr:colOff>
      <xdr:row>38</xdr:row>
      <xdr:rowOff>428626</xdr:rowOff>
    </xdr:from>
    <xdr:to>
      <xdr:col>2</xdr:col>
      <xdr:colOff>642937</xdr:colOff>
      <xdr:row>41</xdr:row>
      <xdr:rowOff>100014</xdr:rowOff>
    </xdr:to>
    <xdr:pic>
      <xdr:nvPicPr>
        <xdr:cNvPr id="5" name="il_fi" descr="http://www.cheques-cadeaux-79.com/images/bonhomme-loupe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0" y="17154526"/>
          <a:ext cx="766762" cy="75723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3"/>
  <sheetViews>
    <sheetView tabSelected="1" zoomScale="80" zoomScaleNormal="80" workbookViewId="0">
      <selection activeCell="G12" sqref="G12"/>
    </sheetView>
  </sheetViews>
  <sheetFormatPr baseColWidth="10" defaultRowHeight="15" x14ac:dyDescent="0.25"/>
  <cols>
    <col min="1" max="10" width="11.42578125" style="1"/>
    <col min="11" max="12" width="16.42578125" style="1" customWidth="1"/>
    <col min="13" max="13" width="15" style="1" customWidth="1"/>
    <col min="14" max="14" width="26.85546875" style="1" customWidth="1"/>
    <col min="15" max="15" width="23" style="1" customWidth="1"/>
    <col min="16" max="16384" width="11.42578125" style="1"/>
  </cols>
  <sheetData>
    <row r="1" spans="1:18" ht="15" customHeight="1" x14ac:dyDescent="0.25">
      <c r="A1" s="202" t="s">
        <v>128</v>
      </c>
      <c r="B1" s="202"/>
      <c r="C1" s="202"/>
      <c r="D1" s="202"/>
      <c r="E1" s="202"/>
      <c r="F1" s="202"/>
      <c r="G1" s="202"/>
      <c r="H1" s="202"/>
      <c r="I1" s="202"/>
      <c r="J1" s="202"/>
      <c r="K1" s="202"/>
      <c r="L1" s="202"/>
      <c r="M1" s="202"/>
      <c r="N1" s="202"/>
      <c r="O1" s="202"/>
      <c r="P1" s="202"/>
      <c r="Q1" s="202"/>
      <c r="R1" s="202"/>
    </row>
    <row r="2" spans="1:18" ht="15" customHeight="1" x14ac:dyDescent="0.25">
      <c r="A2" s="202"/>
      <c r="B2" s="202"/>
      <c r="C2" s="202"/>
      <c r="D2" s="202"/>
      <c r="E2" s="202"/>
      <c r="F2" s="202"/>
      <c r="G2" s="202"/>
      <c r="H2" s="202"/>
      <c r="I2" s="202"/>
      <c r="J2" s="202"/>
      <c r="K2" s="202"/>
      <c r="L2" s="202"/>
      <c r="M2" s="202"/>
      <c r="N2" s="202"/>
      <c r="O2" s="202"/>
      <c r="P2" s="202"/>
      <c r="Q2" s="202"/>
      <c r="R2" s="202"/>
    </row>
    <row r="3" spans="1:18" x14ac:dyDescent="0.25">
      <c r="A3" s="202"/>
      <c r="B3" s="202"/>
      <c r="C3" s="202"/>
      <c r="D3" s="202"/>
      <c r="E3" s="202"/>
      <c r="F3" s="202"/>
      <c r="G3" s="202"/>
      <c r="H3" s="202"/>
      <c r="I3" s="202"/>
      <c r="J3" s="202"/>
      <c r="K3" s="202"/>
      <c r="L3" s="202"/>
      <c r="M3" s="202"/>
      <c r="N3" s="202"/>
      <c r="O3" s="202"/>
      <c r="P3" s="202"/>
      <c r="Q3" s="202"/>
      <c r="R3" s="202"/>
    </row>
    <row r="4" spans="1:18" x14ac:dyDescent="0.25">
      <c r="A4" s="202"/>
      <c r="B4" s="202"/>
      <c r="C4" s="202"/>
      <c r="D4" s="202"/>
      <c r="E4" s="202"/>
      <c r="F4" s="202"/>
      <c r="G4" s="202"/>
      <c r="H4" s="202"/>
      <c r="I4" s="202"/>
      <c r="J4" s="202"/>
      <c r="K4" s="202"/>
      <c r="L4" s="202"/>
      <c r="M4" s="202"/>
      <c r="N4" s="202"/>
      <c r="O4" s="202"/>
      <c r="P4" s="202"/>
      <c r="Q4" s="202"/>
      <c r="R4" s="202"/>
    </row>
    <row r="9" spans="1:18" ht="15.75" thickBot="1" x14ac:dyDescent="0.3"/>
    <row r="10" spans="1:18" ht="15.75" thickBot="1" x14ac:dyDescent="0.3">
      <c r="C10" s="203" t="s">
        <v>129</v>
      </c>
      <c r="D10" s="204"/>
      <c r="E10" s="204"/>
      <c r="F10" s="205"/>
      <c r="G10" s="203" t="s">
        <v>130</v>
      </c>
      <c r="H10" s="204"/>
      <c r="I10" s="204"/>
      <c r="J10" s="205"/>
      <c r="K10" s="203" t="s">
        <v>131</v>
      </c>
      <c r="L10" s="204"/>
      <c r="M10" s="205"/>
      <c r="N10" s="206" t="s">
        <v>132</v>
      </c>
      <c r="O10" s="206" t="s">
        <v>133</v>
      </c>
    </row>
    <row r="11" spans="1:18" s="182" customFormat="1" ht="30.75" thickBot="1" x14ac:dyDescent="0.3">
      <c r="C11" s="187" t="s">
        <v>45</v>
      </c>
      <c r="D11" s="188" t="s">
        <v>46</v>
      </c>
      <c r="E11" s="188" t="s">
        <v>47</v>
      </c>
      <c r="F11" s="189" t="s">
        <v>48</v>
      </c>
      <c r="G11" s="185" t="s">
        <v>59</v>
      </c>
      <c r="H11" s="190" t="s">
        <v>134</v>
      </c>
      <c r="I11" s="198" t="s">
        <v>151</v>
      </c>
      <c r="J11" s="191" t="s">
        <v>135</v>
      </c>
      <c r="K11" s="192" t="s">
        <v>136</v>
      </c>
      <c r="L11" s="193" t="s">
        <v>137</v>
      </c>
      <c r="M11" s="194" t="s">
        <v>138</v>
      </c>
      <c r="N11" s="207"/>
      <c r="O11" s="207"/>
    </row>
    <row r="12" spans="1:18" x14ac:dyDescent="0.25">
      <c r="B12" s="1" t="s">
        <v>153</v>
      </c>
      <c r="C12" s="186" t="s">
        <v>139</v>
      </c>
      <c r="D12" s="186" t="s">
        <v>140</v>
      </c>
      <c r="E12" s="186" t="s">
        <v>141</v>
      </c>
      <c r="F12" s="186" t="s">
        <v>142</v>
      </c>
      <c r="G12" s="183" t="s">
        <v>143</v>
      </c>
      <c r="H12" s="186" t="s">
        <v>144</v>
      </c>
      <c r="I12" s="186" t="s">
        <v>152</v>
      </c>
      <c r="J12" s="186" t="s">
        <v>145</v>
      </c>
      <c r="K12" s="186" t="s">
        <v>146</v>
      </c>
      <c r="L12" s="186" t="s">
        <v>147</v>
      </c>
      <c r="M12" s="186" t="s">
        <v>148</v>
      </c>
      <c r="N12" s="184" t="s">
        <v>149</v>
      </c>
      <c r="O12" s="184" t="s">
        <v>150</v>
      </c>
    </row>
    <row r="13" spans="1:18" x14ac:dyDescent="0.25">
      <c r="B13" s="1" t="s">
        <v>154</v>
      </c>
      <c r="C13" s="186" t="s">
        <v>139</v>
      </c>
      <c r="D13" s="186" t="s">
        <v>140</v>
      </c>
      <c r="E13" s="186" t="s">
        <v>141</v>
      </c>
      <c r="F13" s="186" t="s">
        <v>142</v>
      </c>
      <c r="G13" s="183" t="s">
        <v>143</v>
      </c>
      <c r="H13" s="186" t="s">
        <v>144</v>
      </c>
      <c r="I13" s="186" t="s">
        <v>152</v>
      </c>
      <c r="J13" s="186" t="s">
        <v>145</v>
      </c>
      <c r="K13" s="186" t="s">
        <v>146</v>
      </c>
      <c r="L13" s="186" t="s">
        <v>147</v>
      </c>
      <c r="M13" s="186" t="s">
        <v>148</v>
      </c>
      <c r="N13" s="184" t="s">
        <v>149</v>
      </c>
      <c r="O13" s="184" t="s">
        <v>150</v>
      </c>
    </row>
    <row r="14" spans="1:18" x14ac:dyDescent="0.25">
      <c r="B14" s="1" t="s">
        <v>155</v>
      </c>
      <c r="C14" s="184"/>
      <c r="D14" s="184"/>
      <c r="E14" s="184"/>
      <c r="F14" s="184"/>
      <c r="G14" s="184"/>
      <c r="H14" s="184"/>
      <c r="I14" s="184"/>
      <c r="J14" s="184"/>
      <c r="K14" s="184"/>
      <c r="L14" s="184"/>
      <c r="M14" s="184"/>
      <c r="N14" s="184"/>
      <c r="O14" s="184"/>
    </row>
    <row r="15" spans="1:18" x14ac:dyDescent="0.25">
      <c r="C15" s="184"/>
      <c r="D15" s="184"/>
      <c r="E15" s="184"/>
      <c r="F15" s="184"/>
      <c r="G15" s="184"/>
      <c r="H15" s="184"/>
      <c r="I15" s="184"/>
      <c r="J15" s="184"/>
      <c r="K15" s="184"/>
      <c r="L15" s="184"/>
      <c r="M15" s="184"/>
      <c r="N15" s="184"/>
      <c r="O15" s="184"/>
    </row>
    <row r="16" spans="1:18" x14ac:dyDescent="0.25">
      <c r="C16" s="184"/>
      <c r="D16" s="184"/>
      <c r="E16" s="184"/>
      <c r="F16" s="184"/>
      <c r="G16" s="184"/>
      <c r="H16" s="184"/>
      <c r="I16" s="184"/>
      <c r="J16" s="184"/>
      <c r="K16" s="184"/>
      <c r="L16" s="184"/>
      <c r="M16" s="184"/>
      <c r="N16" s="184"/>
      <c r="O16" s="184"/>
    </row>
    <row r="17" spans="3:15" x14ac:dyDescent="0.25">
      <c r="C17" s="184"/>
      <c r="D17" s="184"/>
      <c r="E17" s="184"/>
      <c r="F17" s="184"/>
      <c r="G17" s="184"/>
      <c r="H17" s="184"/>
      <c r="I17" s="184"/>
      <c r="J17" s="184"/>
      <c r="K17" s="184"/>
      <c r="L17" s="184"/>
      <c r="M17" s="184"/>
      <c r="N17" s="184"/>
      <c r="O17" s="184"/>
    </row>
    <row r="18" spans="3:15" x14ac:dyDescent="0.25">
      <c r="C18" s="184"/>
      <c r="D18" s="184"/>
      <c r="E18" s="184"/>
      <c r="F18" s="184"/>
      <c r="G18" s="184"/>
      <c r="H18" s="184"/>
      <c r="I18" s="184"/>
      <c r="J18" s="184"/>
      <c r="K18" s="184"/>
      <c r="L18" s="184"/>
      <c r="M18" s="184"/>
      <c r="N18" s="184"/>
      <c r="O18" s="184"/>
    </row>
    <row r="19" spans="3:15" x14ac:dyDescent="0.25">
      <c r="C19" s="184"/>
      <c r="D19" s="184"/>
      <c r="E19" s="184"/>
      <c r="F19" s="184"/>
      <c r="G19" s="184"/>
      <c r="H19" s="184"/>
      <c r="I19" s="184"/>
      <c r="J19" s="184"/>
      <c r="K19" s="184"/>
      <c r="L19" s="184"/>
      <c r="M19" s="184"/>
      <c r="N19" s="184"/>
      <c r="O19" s="184"/>
    </row>
    <row r="20" spans="3:15" x14ac:dyDescent="0.25">
      <c r="C20" s="184"/>
      <c r="D20" s="184"/>
      <c r="E20" s="184"/>
      <c r="F20" s="184"/>
      <c r="G20" s="184"/>
      <c r="H20" s="184"/>
      <c r="I20" s="184"/>
      <c r="J20" s="184"/>
      <c r="K20" s="184"/>
      <c r="L20" s="184"/>
      <c r="M20" s="184"/>
      <c r="N20" s="184"/>
      <c r="O20" s="184"/>
    </row>
    <row r="21" spans="3:15" x14ac:dyDescent="0.25">
      <c r="C21" s="184"/>
      <c r="D21" s="184"/>
      <c r="E21" s="184"/>
      <c r="F21" s="184"/>
      <c r="G21" s="184"/>
      <c r="H21" s="184"/>
      <c r="I21" s="184"/>
      <c r="J21" s="184"/>
      <c r="K21" s="184"/>
      <c r="L21" s="184"/>
      <c r="M21" s="184"/>
      <c r="N21" s="184"/>
      <c r="O21" s="184"/>
    </row>
    <row r="22" spans="3:15" x14ac:dyDescent="0.25">
      <c r="C22" s="184"/>
      <c r="D22" s="184"/>
      <c r="E22" s="184"/>
      <c r="F22" s="184"/>
      <c r="G22" s="184"/>
      <c r="H22" s="184"/>
      <c r="I22" s="184"/>
      <c r="J22" s="184"/>
      <c r="K22" s="184"/>
      <c r="L22" s="184"/>
      <c r="M22" s="184"/>
      <c r="N22" s="184"/>
      <c r="O22" s="184"/>
    </row>
    <row r="23" spans="3:15" x14ac:dyDescent="0.25">
      <c r="C23" s="184"/>
      <c r="D23" s="184"/>
      <c r="E23" s="184"/>
      <c r="F23" s="184"/>
      <c r="G23" s="184"/>
      <c r="H23" s="184"/>
      <c r="I23" s="184"/>
      <c r="J23" s="184"/>
      <c r="K23" s="184"/>
      <c r="L23" s="184"/>
      <c r="M23" s="184"/>
      <c r="N23" s="184"/>
      <c r="O23" s="184"/>
    </row>
    <row r="24" spans="3:15" x14ac:dyDescent="0.25">
      <c r="C24" s="184"/>
      <c r="D24" s="184"/>
      <c r="E24" s="184"/>
      <c r="F24" s="184"/>
      <c r="G24" s="184"/>
      <c r="H24" s="184"/>
      <c r="I24" s="184"/>
      <c r="J24" s="184"/>
      <c r="K24" s="184"/>
      <c r="L24" s="184"/>
      <c r="M24" s="184"/>
      <c r="N24" s="184"/>
      <c r="O24" s="184"/>
    </row>
    <row r="25" spans="3:15" x14ac:dyDescent="0.25">
      <c r="C25" s="184"/>
      <c r="D25" s="184"/>
      <c r="E25" s="184"/>
      <c r="F25" s="184"/>
      <c r="G25" s="184"/>
      <c r="H25" s="184"/>
      <c r="I25" s="184"/>
      <c r="J25" s="184"/>
      <c r="K25" s="184"/>
      <c r="L25" s="184"/>
      <c r="M25" s="184"/>
      <c r="N25" s="184"/>
      <c r="O25" s="184"/>
    </row>
    <row r="26" spans="3:15" x14ac:dyDescent="0.25">
      <c r="C26" s="184"/>
      <c r="D26" s="184"/>
      <c r="E26" s="184"/>
      <c r="F26" s="184"/>
      <c r="G26" s="184"/>
      <c r="H26" s="184"/>
      <c r="I26" s="184"/>
      <c r="J26" s="184"/>
      <c r="K26" s="184"/>
      <c r="L26" s="184"/>
      <c r="M26" s="184"/>
      <c r="N26" s="184"/>
      <c r="O26" s="184"/>
    </row>
    <row r="27" spans="3:15" x14ac:dyDescent="0.25">
      <c r="C27" s="184"/>
      <c r="D27" s="184"/>
      <c r="E27" s="184"/>
      <c r="F27" s="184"/>
      <c r="G27" s="184"/>
      <c r="H27" s="184"/>
      <c r="I27" s="184"/>
      <c r="J27" s="184"/>
      <c r="K27" s="184"/>
      <c r="L27" s="184"/>
      <c r="M27" s="184"/>
      <c r="N27" s="184"/>
      <c r="O27" s="184"/>
    </row>
    <row r="28" spans="3:15" x14ac:dyDescent="0.25">
      <c r="C28" s="184"/>
      <c r="D28" s="184"/>
      <c r="E28" s="184"/>
      <c r="F28" s="184"/>
      <c r="G28" s="184"/>
      <c r="H28" s="184"/>
      <c r="I28" s="184"/>
      <c r="J28" s="184"/>
      <c r="K28" s="184"/>
      <c r="L28" s="184"/>
      <c r="M28" s="184"/>
      <c r="N28" s="184"/>
      <c r="O28" s="184"/>
    </row>
    <row r="29" spans="3:15" x14ac:dyDescent="0.25">
      <c r="C29" s="184"/>
      <c r="D29" s="184"/>
      <c r="E29" s="184"/>
      <c r="F29" s="184"/>
      <c r="G29" s="184"/>
      <c r="H29" s="184"/>
      <c r="I29" s="184"/>
      <c r="J29" s="184"/>
      <c r="K29" s="184"/>
      <c r="L29" s="184"/>
      <c r="M29" s="184"/>
      <c r="N29" s="184"/>
      <c r="O29" s="184"/>
    </row>
    <row r="30" spans="3:15" x14ac:dyDescent="0.25">
      <c r="C30" s="184"/>
      <c r="D30" s="184"/>
      <c r="E30" s="184"/>
      <c r="F30" s="184"/>
      <c r="G30" s="184"/>
      <c r="H30" s="184"/>
      <c r="I30" s="184"/>
      <c r="J30" s="184"/>
      <c r="K30" s="184"/>
      <c r="L30" s="184"/>
      <c r="M30" s="184"/>
      <c r="N30" s="184"/>
      <c r="O30" s="184"/>
    </row>
    <row r="31" spans="3:15" x14ac:dyDescent="0.25">
      <c r="C31" s="184"/>
      <c r="D31" s="184"/>
      <c r="E31" s="184"/>
      <c r="F31" s="184"/>
      <c r="G31" s="184"/>
      <c r="H31" s="184"/>
      <c r="I31" s="184"/>
      <c r="J31" s="184"/>
      <c r="K31" s="184"/>
      <c r="L31" s="184"/>
      <c r="M31" s="184"/>
      <c r="N31" s="184"/>
      <c r="O31" s="184"/>
    </row>
    <row r="32" spans="3:15" x14ac:dyDescent="0.25">
      <c r="C32" s="184"/>
      <c r="D32" s="184"/>
      <c r="E32" s="184"/>
      <c r="F32" s="184"/>
      <c r="G32" s="184"/>
      <c r="H32" s="184"/>
      <c r="I32" s="184"/>
      <c r="J32" s="184"/>
      <c r="K32" s="184"/>
      <c r="L32" s="184"/>
      <c r="M32" s="184"/>
      <c r="N32" s="184"/>
      <c r="O32" s="184"/>
    </row>
    <row r="33" spans="3:15" x14ac:dyDescent="0.25">
      <c r="C33" s="184"/>
      <c r="D33" s="184"/>
      <c r="E33" s="184"/>
      <c r="F33" s="184"/>
      <c r="G33" s="184"/>
      <c r="H33" s="184"/>
      <c r="I33" s="184"/>
      <c r="J33" s="184"/>
      <c r="K33" s="184"/>
      <c r="L33" s="184"/>
      <c r="M33" s="184"/>
      <c r="N33" s="184"/>
      <c r="O33" s="184"/>
    </row>
  </sheetData>
  <mergeCells count="6">
    <mergeCell ref="A1:R4"/>
    <mergeCell ref="C10:F10"/>
    <mergeCell ref="G10:J10"/>
    <mergeCell ref="K10:M10"/>
    <mergeCell ref="N10:N11"/>
    <mergeCell ref="O10:O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62"/>
  <sheetViews>
    <sheetView topLeftCell="A5" zoomScale="30" zoomScaleNormal="30" workbookViewId="0">
      <selection activeCell="M41" sqref="M41"/>
    </sheetView>
  </sheetViews>
  <sheetFormatPr baseColWidth="10" defaultRowHeight="15" x14ac:dyDescent="0.25"/>
  <cols>
    <col min="1" max="1" width="11.42578125" style="1"/>
    <col min="2" max="2" width="20.42578125" style="1" customWidth="1"/>
    <col min="3" max="3" width="19.42578125" style="1" customWidth="1"/>
    <col min="4" max="4" width="26" style="1" customWidth="1"/>
    <col min="5" max="5" width="14.42578125" style="1" customWidth="1"/>
    <col min="6" max="7" width="20.85546875" style="1" customWidth="1"/>
    <col min="8" max="8" width="22" style="1" customWidth="1"/>
    <col min="9" max="9" width="18.7109375" style="1" customWidth="1"/>
    <col min="10" max="10" width="20.28515625" style="1" customWidth="1"/>
    <col min="11" max="11" width="20.5703125" style="1" customWidth="1"/>
    <col min="12" max="12" width="23.85546875" style="1" customWidth="1"/>
    <col min="13" max="14" width="19.85546875" style="1" customWidth="1"/>
    <col min="15" max="15" width="24.42578125" style="1" bestFit="1" customWidth="1"/>
    <col min="16" max="16" width="17.85546875" style="1" bestFit="1" customWidth="1"/>
    <col min="17" max="17" width="20.140625" style="1" bestFit="1" customWidth="1"/>
    <col min="18" max="18" width="17.28515625" style="1" customWidth="1"/>
    <col min="19" max="19" width="16.85546875" style="1" customWidth="1"/>
    <col min="20" max="20" width="18.7109375" style="1" customWidth="1"/>
    <col min="21" max="21" width="21" style="1" customWidth="1"/>
    <col min="22" max="22" width="23.28515625" style="1" customWidth="1"/>
    <col min="23" max="23" width="20.85546875" style="1" customWidth="1"/>
    <col min="24" max="24" width="11.5703125" style="1" customWidth="1"/>
    <col min="25" max="26" width="23.42578125" style="1" customWidth="1"/>
    <col min="27" max="27" width="15.5703125" style="1" customWidth="1"/>
    <col min="28" max="28" width="25" style="1" customWidth="1"/>
    <col min="29" max="29" width="27.28515625" style="1" customWidth="1"/>
    <col min="30" max="30" width="23.28515625" style="1" customWidth="1"/>
    <col min="31" max="31" width="31.85546875" style="1" customWidth="1"/>
    <col min="32" max="32" width="18.85546875" style="1" customWidth="1"/>
    <col min="33" max="16384" width="11.42578125" style="1"/>
  </cols>
  <sheetData>
    <row r="1" spans="3:31" ht="15.75" thickBot="1" x14ac:dyDescent="0.3"/>
    <row r="2" spans="3:31" ht="84" thickBot="1" x14ac:dyDescent="0.3">
      <c r="F2" s="2"/>
      <c r="G2" s="2"/>
      <c r="H2" s="208" t="s">
        <v>0</v>
      </c>
      <c r="I2" s="209"/>
      <c r="J2" s="209"/>
      <c r="K2" s="209"/>
      <c r="L2" s="209"/>
      <c r="M2" s="209"/>
      <c r="N2" s="209"/>
      <c r="O2" s="209"/>
      <c r="P2" s="209"/>
      <c r="Q2" s="209"/>
      <c r="R2" s="209"/>
      <c r="S2" s="209"/>
      <c r="T2" s="209"/>
      <c r="U2" s="209"/>
      <c r="V2" s="209"/>
      <c r="W2" s="209"/>
      <c r="X2" s="209"/>
      <c r="Y2" s="209"/>
      <c r="Z2" s="209"/>
      <c r="AA2" s="209"/>
      <c r="AB2" s="210"/>
    </row>
    <row r="3" spans="3:31" s="3" customFormat="1" ht="29.25" thickBot="1" x14ac:dyDescent="0.5">
      <c r="H3" s="4" t="s">
        <v>1</v>
      </c>
      <c r="I3" s="5"/>
      <c r="J3" s="5"/>
      <c r="K3" s="5"/>
      <c r="L3" s="5"/>
      <c r="M3" s="5"/>
      <c r="N3" s="5"/>
      <c r="O3" s="6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8"/>
    </row>
    <row r="4" spans="3:31" x14ac:dyDescent="0.25">
      <c r="H4" s="9"/>
      <c r="I4" s="9"/>
      <c r="J4" s="9"/>
      <c r="K4" s="9"/>
      <c r="L4" s="9"/>
      <c r="M4" s="9"/>
      <c r="N4" s="9"/>
      <c r="O4" s="9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</row>
    <row r="6" spans="3:31" ht="62.25" thickBot="1" x14ac:dyDescent="0.3">
      <c r="Q6" s="11"/>
      <c r="R6" s="11"/>
      <c r="S6" s="11"/>
      <c r="Y6" s="211" t="s">
        <v>2</v>
      </c>
      <c r="Z6" s="211"/>
      <c r="AA6" s="212">
        <f>(COUNTIF(Z8:Z19,"OK"))/14</f>
        <v>0.5714285714285714</v>
      </c>
      <c r="AB6" s="212"/>
      <c r="AC6" s="12" t="s">
        <v>3</v>
      </c>
      <c r="AD6" s="13">
        <f ca="1">TODAY()-AB8</f>
        <v>72</v>
      </c>
    </row>
    <row r="7" spans="3:31" ht="53.25" thickBot="1" x14ac:dyDescent="0.3">
      <c r="C7" s="213" t="s">
        <v>4</v>
      </c>
      <c r="D7" s="214"/>
      <c r="E7" s="214"/>
      <c r="F7" s="214"/>
      <c r="G7" s="214"/>
      <c r="H7" s="215"/>
      <c r="I7" s="14"/>
      <c r="J7" s="15"/>
      <c r="K7" s="16"/>
      <c r="L7" s="216" t="s">
        <v>5</v>
      </c>
      <c r="M7" s="217"/>
      <c r="N7" s="217"/>
      <c r="O7" s="217"/>
      <c r="P7" s="217"/>
      <c r="Q7" s="217"/>
      <c r="R7" s="218"/>
      <c r="S7" s="17"/>
      <c r="T7" s="219" t="s">
        <v>6</v>
      </c>
      <c r="U7" s="217"/>
      <c r="V7" s="218"/>
      <c r="Y7" s="18"/>
      <c r="Z7" s="19" t="s">
        <v>7</v>
      </c>
      <c r="AA7" s="20"/>
      <c r="AB7" s="20" t="s">
        <v>8</v>
      </c>
      <c r="AC7" s="229" t="s">
        <v>9</v>
      </c>
      <c r="AD7" s="230"/>
      <c r="AE7" s="21" t="s">
        <v>10</v>
      </c>
    </row>
    <row r="8" spans="3:31" ht="27" thickBot="1" x14ac:dyDescent="0.3">
      <c r="C8" s="22"/>
      <c r="D8" s="16"/>
      <c r="E8" s="16"/>
      <c r="F8" s="16"/>
      <c r="G8" s="16"/>
      <c r="H8" s="16"/>
      <c r="I8" s="16"/>
      <c r="J8" s="23"/>
      <c r="K8" s="16"/>
      <c r="L8" s="24" t="s">
        <v>11</v>
      </c>
      <c r="M8" s="25"/>
      <c r="N8" s="197" t="s">
        <v>12</v>
      </c>
      <c r="O8" s="195"/>
      <c r="P8" s="195"/>
      <c r="Q8" s="195"/>
      <c r="R8" s="196"/>
      <c r="S8" s="26"/>
      <c r="T8" s="27" t="s">
        <v>13</v>
      </c>
      <c r="U8" s="28" t="s">
        <v>14</v>
      </c>
      <c r="V8" s="29" t="s">
        <v>15</v>
      </c>
      <c r="X8" s="231" t="s">
        <v>16</v>
      </c>
      <c r="Y8" s="30" t="s">
        <v>17</v>
      </c>
      <c r="Z8" s="31" t="s">
        <v>18</v>
      </c>
      <c r="AA8" s="31">
        <f>IF(Z8="OK",1,IF(Z8="In Progress",2,0))</f>
        <v>1</v>
      </c>
      <c r="AB8" s="32">
        <v>41609</v>
      </c>
      <c r="AC8" s="234" t="s">
        <v>19</v>
      </c>
      <c r="AD8" s="236" t="s">
        <v>20</v>
      </c>
      <c r="AE8" s="238"/>
    </row>
    <row r="9" spans="3:31" ht="53.25" thickBot="1" x14ac:dyDescent="0.3">
      <c r="C9" s="22"/>
      <c r="D9" s="16"/>
      <c r="E9" s="16"/>
      <c r="F9" s="16"/>
      <c r="G9" s="16"/>
      <c r="H9" s="16"/>
      <c r="I9" s="16"/>
      <c r="J9" s="23"/>
      <c r="K9" s="16"/>
      <c r="L9" s="33" t="s">
        <v>21</v>
      </c>
      <c r="M9" s="240"/>
      <c r="N9" s="241"/>
      <c r="O9" s="241"/>
      <c r="P9" s="241"/>
      <c r="Q9" s="241"/>
      <c r="R9" s="242"/>
      <c r="S9" s="34"/>
      <c r="T9" s="35"/>
      <c r="U9" s="36"/>
      <c r="V9" s="37"/>
      <c r="X9" s="232"/>
      <c r="Y9" s="38" t="s">
        <v>22</v>
      </c>
      <c r="Z9" s="39" t="s">
        <v>18</v>
      </c>
      <c r="AA9" s="39">
        <f t="shared" ref="AA9:AA15" si="0">IF(Z9="OK",1,IF(Z9="In Progress",2,0))</f>
        <v>1</v>
      </c>
      <c r="AB9" s="40"/>
      <c r="AC9" s="235"/>
      <c r="AD9" s="237"/>
      <c r="AE9" s="239"/>
    </row>
    <row r="10" spans="3:31" ht="27" thickBot="1" x14ac:dyDescent="0.3">
      <c r="C10" s="22"/>
      <c r="D10" s="16"/>
      <c r="E10" s="16"/>
      <c r="F10" s="16"/>
      <c r="G10" s="16"/>
      <c r="H10" s="16"/>
      <c r="I10" s="16"/>
      <c r="J10" s="23"/>
      <c r="K10" s="16"/>
      <c r="L10" s="243" t="s">
        <v>23</v>
      </c>
      <c r="M10" s="244"/>
      <c r="N10" s="244"/>
      <c r="O10" s="244"/>
      <c r="P10" s="244"/>
      <c r="Q10" s="244"/>
      <c r="R10" s="245"/>
      <c r="S10" s="34"/>
      <c r="T10" s="37"/>
      <c r="U10" s="36"/>
      <c r="V10" s="37"/>
      <c r="X10" s="233"/>
      <c r="Y10" s="41" t="s">
        <v>24</v>
      </c>
      <c r="Z10" s="42" t="s">
        <v>18</v>
      </c>
      <c r="AA10" s="42">
        <f t="shared" si="0"/>
        <v>1</v>
      </c>
      <c r="AB10" s="42"/>
      <c r="AC10" s="246"/>
      <c r="AD10" s="247"/>
      <c r="AE10" s="248"/>
    </row>
    <row r="11" spans="3:31" ht="53.25" thickBot="1" x14ac:dyDescent="0.3">
      <c r="C11" s="22"/>
      <c r="D11" s="16"/>
      <c r="E11" s="16"/>
      <c r="F11" s="16"/>
      <c r="G11" s="16"/>
      <c r="H11" s="16"/>
      <c r="I11" s="16"/>
      <c r="J11" s="23"/>
      <c r="K11" s="16"/>
      <c r="L11" s="33" t="s">
        <v>25</v>
      </c>
      <c r="M11" s="43"/>
      <c r="N11" s="243">
        <v>45871</v>
      </c>
      <c r="O11" s="244"/>
      <c r="P11" s="244"/>
      <c r="Q11" s="244"/>
      <c r="R11" s="244"/>
      <c r="S11" s="34"/>
      <c r="T11" s="37"/>
      <c r="U11" s="36"/>
      <c r="V11" s="37"/>
      <c r="X11" s="269" t="s">
        <v>26</v>
      </c>
      <c r="Y11" s="30" t="s">
        <v>27</v>
      </c>
      <c r="Z11" s="31" t="s">
        <v>18</v>
      </c>
      <c r="AA11" s="31">
        <f t="shared" si="0"/>
        <v>1</v>
      </c>
      <c r="AB11" s="31"/>
      <c r="AC11" s="44" t="s">
        <v>28</v>
      </c>
      <c r="AD11" s="45"/>
      <c r="AE11" s="46"/>
    </row>
    <row r="12" spans="3:31" ht="26.25" x14ac:dyDescent="0.25">
      <c r="C12" s="22"/>
      <c r="D12" s="16"/>
      <c r="E12" s="16"/>
      <c r="F12" s="16"/>
      <c r="G12" s="16"/>
      <c r="H12" s="16"/>
      <c r="I12" s="16"/>
      <c r="J12" s="23"/>
      <c r="K12" s="16"/>
      <c r="L12" s="33" t="s">
        <v>29</v>
      </c>
      <c r="M12" s="43"/>
      <c r="N12" s="240"/>
      <c r="O12" s="241"/>
      <c r="P12" s="241"/>
      <c r="Q12" s="241"/>
      <c r="R12" s="242"/>
      <c r="S12" s="34"/>
      <c r="T12" s="37"/>
      <c r="U12" s="36"/>
      <c r="V12" s="37"/>
      <c r="X12" s="270"/>
      <c r="Y12" s="47" t="s">
        <v>30</v>
      </c>
      <c r="Z12" s="39" t="s">
        <v>18</v>
      </c>
      <c r="AA12" s="39">
        <f t="shared" si="0"/>
        <v>1</v>
      </c>
      <c r="AB12" s="48"/>
      <c r="AC12" s="220"/>
      <c r="AD12" s="221"/>
      <c r="AE12" s="222"/>
    </row>
    <row r="13" spans="3:31" ht="27" thickBot="1" x14ac:dyDescent="0.4">
      <c r="C13" s="22"/>
      <c r="D13" s="16"/>
      <c r="E13" s="16"/>
      <c r="F13" s="16"/>
      <c r="G13" s="16"/>
      <c r="H13" s="16"/>
      <c r="I13" s="16"/>
      <c r="J13" s="23"/>
      <c r="K13" s="16"/>
      <c r="L13" s="33"/>
      <c r="M13" s="43"/>
      <c r="N13" s="261"/>
      <c r="O13" s="262"/>
      <c r="P13" s="262"/>
      <c r="Q13" s="262"/>
      <c r="R13" s="263"/>
      <c r="S13" s="49"/>
      <c r="T13" s="37"/>
      <c r="U13" s="50"/>
      <c r="V13" s="37"/>
      <c r="W13" s="51"/>
      <c r="X13" s="270"/>
      <c r="Y13" s="52" t="s">
        <v>31</v>
      </c>
      <c r="Z13" s="39" t="s">
        <v>18</v>
      </c>
      <c r="AA13" s="39">
        <f t="shared" si="0"/>
        <v>1</v>
      </c>
      <c r="AB13" s="48"/>
      <c r="AC13" s="220"/>
      <c r="AD13" s="221"/>
      <c r="AE13" s="222"/>
    </row>
    <row r="14" spans="3:31" ht="27" thickBot="1" x14ac:dyDescent="0.4">
      <c r="C14" s="53"/>
      <c r="D14" s="54"/>
      <c r="E14" s="54"/>
      <c r="F14" s="54"/>
      <c r="G14" s="54"/>
      <c r="H14" s="54"/>
      <c r="I14" s="54"/>
      <c r="J14" s="23"/>
      <c r="K14" s="16"/>
      <c r="L14" s="33" t="s">
        <v>32</v>
      </c>
      <c r="M14" s="223">
        <f>L30</f>
        <v>0</v>
      </c>
      <c r="N14" s="224"/>
      <c r="O14" s="224"/>
      <c r="P14" s="224"/>
      <c r="Q14" s="224"/>
      <c r="R14" s="225"/>
      <c r="S14" s="34"/>
      <c r="T14" s="37"/>
      <c r="U14" s="36"/>
      <c r="V14" s="37"/>
      <c r="W14" s="51"/>
      <c r="X14" s="271"/>
      <c r="Y14" s="55" t="s">
        <v>33</v>
      </c>
      <c r="Z14" s="42" t="s">
        <v>18</v>
      </c>
      <c r="AA14" s="42">
        <f t="shared" si="0"/>
        <v>1</v>
      </c>
      <c r="AB14" s="56">
        <v>41673</v>
      </c>
      <c r="AC14" s="226"/>
      <c r="AD14" s="227"/>
      <c r="AE14" s="228"/>
    </row>
    <row r="15" spans="3:31" ht="42.75" thickBot="1" x14ac:dyDescent="0.4">
      <c r="C15" s="53"/>
      <c r="D15" s="54"/>
      <c r="E15" s="54"/>
      <c r="F15" s="54"/>
      <c r="G15" s="54"/>
      <c r="H15" s="54"/>
      <c r="I15" s="54"/>
      <c r="J15" s="23"/>
      <c r="K15" s="16"/>
      <c r="L15" s="33" t="s">
        <v>34</v>
      </c>
      <c r="M15" s="249"/>
      <c r="N15" s="250"/>
      <c r="O15" s="250"/>
      <c r="P15" s="250"/>
      <c r="Q15" s="250"/>
      <c r="R15" s="251"/>
      <c r="S15" s="49"/>
      <c r="T15" s="37"/>
      <c r="U15" s="50"/>
      <c r="V15" s="37"/>
      <c r="W15" s="51"/>
      <c r="X15" s="252" t="s">
        <v>35</v>
      </c>
      <c r="Y15" s="57" t="s">
        <v>36</v>
      </c>
      <c r="Z15" s="31" t="s">
        <v>18</v>
      </c>
      <c r="AA15" s="31">
        <f t="shared" si="0"/>
        <v>1</v>
      </c>
      <c r="AB15" s="58"/>
      <c r="AC15" s="59" t="s">
        <v>37</v>
      </c>
      <c r="AD15" s="60"/>
      <c r="AE15" s="61"/>
    </row>
    <row r="16" spans="3:31" ht="53.25" thickBot="1" x14ac:dyDescent="0.3">
      <c r="C16" s="53"/>
      <c r="D16" s="54"/>
      <c r="E16" s="54"/>
      <c r="F16" s="54"/>
      <c r="G16" s="54"/>
      <c r="H16" s="54"/>
      <c r="I16" s="54"/>
      <c r="J16" s="23"/>
      <c r="K16" s="16"/>
      <c r="L16" s="33" t="s">
        <v>38</v>
      </c>
      <c r="M16" s="62"/>
      <c r="N16" s="11"/>
      <c r="O16" s="11"/>
      <c r="P16" s="63"/>
      <c r="Q16" s="63"/>
      <c r="R16" s="64"/>
      <c r="S16" s="49"/>
      <c r="T16" s="37"/>
      <c r="U16" s="50"/>
      <c r="V16" s="37"/>
      <c r="X16" s="253"/>
      <c r="Y16" s="65" t="s">
        <v>39</v>
      </c>
      <c r="Z16" s="39"/>
      <c r="AA16" s="39"/>
      <c r="AB16" s="66"/>
      <c r="AC16" s="67" t="s">
        <v>40</v>
      </c>
      <c r="AD16" s="68"/>
      <c r="AE16" s="69"/>
    </row>
    <row r="17" spans="1:32" ht="53.25" thickBot="1" x14ac:dyDescent="0.3">
      <c r="C17" s="22"/>
      <c r="D17" s="16"/>
      <c r="E17" s="16"/>
      <c r="F17" s="16"/>
      <c r="G17" s="16"/>
      <c r="H17" s="16"/>
      <c r="I17" s="16"/>
      <c r="J17" s="23"/>
      <c r="K17" s="16"/>
      <c r="L17" s="33" t="s">
        <v>41</v>
      </c>
      <c r="M17" s="240"/>
      <c r="N17" s="241"/>
      <c r="O17" s="242"/>
      <c r="P17" s="11"/>
      <c r="Q17" s="63"/>
      <c r="R17" s="70"/>
      <c r="S17" s="34"/>
      <c r="T17" s="37"/>
      <c r="U17" s="36"/>
      <c r="V17" s="37"/>
      <c r="X17" s="253"/>
      <c r="Y17" s="65" t="s">
        <v>42</v>
      </c>
      <c r="Z17" s="39" t="s">
        <v>43</v>
      </c>
      <c r="AA17" s="39">
        <v>0</v>
      </c>
      <c r="AB17" s="66"/>
      <c r="AC17" s="71"/>
      <c r="AD17" s="72"/>
      <c r="AE17" s="69"/>
    </row>
    <row r="18" spans="1:32" ht="78" customHeight="1" thickBot="1" x14ac:dyDescent="0.3">
      <c r="C18" s="22"/>
      <c r="D18" s="16"/>
      <c r="E18" s="16"/>
      <c r="F18" s="16"/>
      <c r="G18" s="16"/>
      <c r="H18" s="16"/>
      <c r="I18" s="16"/>
      <c r="J18" s="23"/>
      <c r="K18" s="16"/>
      <c r="L18" s="255" t="s">
        <v>44</v>
      </c>
      <c r="M18" s="256"/>
      <c r="N18" s="256"/>
      <c r="O18" s="73" t="s">
        <v>45</v>
      </c>
      <c r="P18" s="73" t="s">
        <v>46</v>
      </c>
      <c r="Q18" s="73" t="s">
        <v>47</v>
      </c>
      <c r="R18" s="73" t="s">
        <v>48</v>
      </c>
      <c r="S18" s="34"/>
      <c r="T18" s="37"/>
      <c r="U18" s="36"/>
      <c r="V18" s="37"/>
      <c r="X18" s="253"/>
      <c r="Y18" s="65" t="s">
        <v>49</v>
      </c>
      <c r="Z18" s="74"/>
      <c r="AA18" s="74"/>
      <c r="AB18" s="75"/>
      <c r="AC18" s="76"/>
      <c r="AD18" s="77"/>
      <c r="AE18" s="78"/>
    </row>
    <row r="19" spans="1:32" ht="79.5" thickBot="1" x14ac:dyDescent="0.3">
      <c r="C19" s="22"/>
      <c r="D19" s="16"/>
      <c r="E19" s="16"/>
      <c r="F19" s="16"/>
      <c r="G19" s="16"/>
      <c r="H19" s="16"/>
      <c r="I19" s="16"/>
      <c r="J19" s="79"/>
      <c r="K19" s="16"/>
      <c r="L19" s="257"/>
      <c r="M19" s="258"/>
      <c r="N19" s="258"/>
      <c r="O19" s="80"/>
      <c r="P19" s="81"/>
      <c r="Q19" s="81"/>
      <c r="R19" s="82"/>
      <c r="S19" s="34"/>
      <c r="T19" s="37"/>
      <c r="U19" s="36"/>
      <c r="V19" s="37"/>
      <c r="X19" s="254"/>
      <c r="Y19" s="83" t="s">
        <v>50</v>
      </c>
      <c r="Z19" s="84"/>
      <c r="AA19" s="84"/>
      <c r="AB19" s="85"/>
      <c r="AC19" s="86"/>
      <c r="AD19" s="87"/>
      <c r="AE19" s="88"/>
    </row>
    <row r="20" spans="1:32" ht="27" thickBot="1" x14ac:dyDescent="0.3">
      <c r="C20" s="22"/>
      <c r="D20" s="16"/>
      <c r="E20" s="16"/>
      <c r="F20" s="16"/>
      <c r="G20" s="16"/>
      <c r="H20" s="16"/>
      <c r="I20" s="16"/>
      <c r="J20" s="79"/>
      <c r="K20" s="16"/>
      <c r="L20" s="259" t="s">
        <v>51</v>
      </c>
      <c r="M20" s="260"/>
      <c r="N20" s="261"/>
      <c r="O20" s="262"/>
      <c r="P20" s="262"/>
      <c r="Q20" s="262"/>
      <c r="R20" s="263"/>
      <c r="S20" s="34"/>
      <c r="T20" s="37"/>
      <c r="U20" s="36"/>
      <c r="V20" s="37"/>
      <c r="X20" s="264" t="s">
        <v>52</v>
      </c>
      <c r="Y20" s="30" t="s">
        <v>53</v>
      </c>
      <c r="Z20" s="31"/>
      <c r="AA20" s="31"/>
      <c r="AB20" s="89"/>
      <c r="AC20" s="90"/>
      <c r="AD20" s="45"/>
      <c r="AE20" s="46"/>
    </row>
    <row r="21" spans="1:32" ht="53.25" thickBot="1" x14ac:dyDescent="0.3">
      <c r="C21" s="91"/>
      <c r="D21" s="92"/>
      <c r="E21" s="92"/>
      <c r="F21" s="92"/>
      <c r="G21" s="92"/>
      <c r="H21" s="92"/>
      <c r="I21" s="92"/>
      <c r="J21" s="93"/>
      <c r="K21" s="16"/>
      <c r="L21" s="94" t="s">
        <v>54</v>
      </c>
      <c r="M21" s="266" t="s">
        <v>55</v>
      </c>
      <c r="N21" s="267"/>
      <c r="O21" s="267"/>
      <c r="P21" s="267"/>
      <c r="Q21" s="267"/>
      <c r="R21" s="268"/>
      <c r="S21"/>
      <c r="T21" s="37"/>
      <c r="U21" s="36"/>
      <c r="V21" s="37"/>
      <c r="X21" s="265"/>
      <c r="Y21" s="83" t="s">
        <v>56</v>
      </c>
      <c r="Z21" s="84"/>
      <c r="AA21" s="84"/>
      <c r="AB21" s="85"/>
      <c r="AC21" s="95"/>
      <c r="AD21" s="96"/>
      <c r="AE21" s="88"/>
    </row>
    <row r="22" spans="1:32" x14ac:dyDescent="0.25"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6"/>
      <c r="P22" s="16"/>
      <c r="Q22" s="16"/>
      <c r="R22" s="11"/>
      <c r="S22" s="11"/>
    </row>
    <row r="23" spans="1:32" x14ac:dyDescent="0.25"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W23"/>
      <c r="X23"/>
    </row>
    <row r="24" spans="1:32" x14ac:dyDescent="0.25">
      <c r="B24" s="10"/>
      <c r="C24" s="10"/>
      <c r="D24" s="10"/>
      <c r="E24" s="10"/>
      <c r="F24" s="10"/>
      <c r="G24" s="10"/>
      <c r="H24" s="10"/>
      <c r="I24"/>
      <c r="J24" s="10"/>
      <c r="K24" s="10"/>
      <c r="L24" s="10"/>
      <c r="M24" s="10"/>
      <c r="N24" s="10"/>
      <c r="O24" s="10"/>
    </row>
    <row r="25" spans="1:32" x14ac:dyDescent="0.25">
      <c r="B25" s="10"/>
      <c r="C25" s="10"/>
      <c r="D25" s="10"/>
      <c r="E25" s="10"/>
      <c r="F25" s="10"/>
      <c r="G25" s="10"/>
      <c r="H25"/>
      <c r="I25" s="10"/>
      <c r="J25" s="10"/>
      <c r="K25" s="10"/>
      <c r="L25" s="10"/>
      <c r="M25" s="10"/>
      <c r="N25" s="10"/>
      <c r="O25" s="10"/>
    </row>
    <row r="26" spans="1:32" ht="29.25" thickBot="1" x14ac:dyDescent="0.3">
      <c r="D26" s="97" t="s">
        <v>57</v>
      </c>
      <c r="AF26" s="11"/>
    </row>
    <row r="27" spans="1:32" ht="24" thickBot="1" x14ac:dyDescent="0.3">
      <c r="B27" s="98"/>
      <c r="C27" s="98"/>
      <c r="D27" s="99"/>
      <c r="E27" s="98"/>
      <c r="F27" s="98"/>
      <c r="G27" s="98"/>
      <c r="H27" s="98"/>
      <c r="I27" s="98"/>
      <c r="J27" s="98"/>
      <c r="K27" s="98"/>
      <c r="L27" s="98"/>
      <c r="M27" s="98"/>
      <c r="N27" s="98"/>
      <c r="R27" s="279" t="s">
        <v>58</v>
      </c>
      <c r="S27" s="280"/>
      <c r="T27" s="281"/>
      <c r="U27" s="98"/>
    </row>
    <row r="28" spans="1:32" ht="47.25" thickBot="1" x14ac:dyDescent="0.3">
      <c r="B28" s="100"/>
      <c r="C28" s="282" t="s">
        <v>59</v>
      </c>
      <c r="D28" s="101" t="s">
        <v>60</v>
      </c>
      <c r="E28" s="101" t="s">
        <v>61</v>
      </c>
      <c r="F28" s="284" t="s">
        <v>62</v>
      </c>
      <c r="G28" s="286" t="s">
        <v>63</v>
      </c>
      <c r="H28" s="287"/>
      <c r="I28" s="102" t="s">
        <v>64</v>
      </c>
      <c r="J28" s="288" t="s">
        <v>65</v>
      </c>
      <c r="K28" s="288" t="s">
        <v>66</v>
      </c>
      <c r="L28" s="288" t="s">
        <v>67</v>
      </c>
      <c r="M28" s="103" t="s">
        <v>68</v>
      </c>
      <c r="N28" s="104" t="s">
        <v>69</v>
      </c>
      <c r="O28" s="290" t="s">
        <v>70</v>
      </c>
      <c r="P28" s="288" t="s">
        <v>71</v>
      </c>
      <c r="Q28" s="292" t="s">
        <v>72</v>
      </c>
      <c r="R28" s="272" t="s">
        <v>73</v>
      </c>
      <c r="S28" s="272" t="s">
        <v>74</v>
      </c>
      <c r="T28" s="272" t="s">
        <v>75</v>
      </c>
      <c r="V28" s="274" t="s">
        <v>76</v>
      </c>
      <c r="W28" s="274"/>
      <c r="X28" s="105"/>
      <c r="Y28" s="106"/>
      <c r="Z28" s="275" t="s">
        <v>77</v>
      </c>
      <c r="AA28" s="275"/>
      <c r="AB28" s="275"/>
      <c r="AC28" s="275"/>
      <c r="AD28" s="275"/>
      <c r="AE28" s="11"/>
    </row>
    <row r="29" spans="1:32" ht="29.25" thickBot="1" x14ac:dyDescent="0.3">
      <c r="B29" s="107"/>
      <c r="C29" s="283"/>
      <c r="D29" s="108"/>
      <c r="E29" s="108"/>
      <c r="F29" s="285"/>
      <c r="G29" s="108" t="s">
        <v>78</v>
      </c>
      <c r="H29" s="108" t="s">
        <v>79</v>
      </c>
      <c r="I29" s="108"/>
      <c r="J29" s="289"/>
      <c r="K29" s="289"/>
      <c r="L29" s="289"/>
      <c r="M29" s="109">
        <v>0.1</v>
      </c>
      <c r="N29" s="104">
        <f>M15</f>
        <v>0</v>
      </c>
      <c r="O29" s="291"/>
      <c r="P29" s="289"/>
      <c r="Q29" s="293"/>
      <c r="R29" s="273"/>
      <c r="S29" s="273"/>
      <c r="T29" s="273"/>
      <c r="V29" s="110" t="s">
        <v>80</v>
      </c>
      <c r="W29" s="111"/>
      <c r="X29" s="112"/>
      <c r="Z29" s="276" t="s">
        <v>81</v>
      </c>
      <c r="AA29" s="277"/>
      <c r="AB29" s="277"/>
      <c r="AC29" s="277"/>
      <c r="AD29" s="277"/>
      <c r="AE29" s="278"/>
    </row>
    <row r="30" spans="1:32" ht="36.75" thickBot="1" x14ac:dyDescent="0.3">
      <c r="A30" s="325" t="s">
        <v>82</v>
      </c>
      <c r="B30" s="326"/>
      <c r="C30" s="113"/>
      <c r="D30" s="114"/>
      <c r="E30" s="115"/>
      <c r="F30" s="116"/>
      <c r="G30" s="199"/>
      <c r="H30" s="116"/>
      <c r="I30" s="117"/>
      <c r="J30" s="329">
        <f>SUM(H30:H35)</f>
        <v>0</v>
      </c>
      <c r="K30" s="329">
        <f>J30+J36</f>
        <v>0</v>
      </c>
      <c r="L30" s="332">
        <f>K30*L39</f>
        <v>0</v>
      </c>
      <c r="M30" s="329">
        <f>(10*L30)/100</f>
        <v>0</v>
      </c>
      <c r="N30" s="319"/>
      <c r="O30" s="310">
        <f>L30+M30+N30</f>
        <v>0</v>
      </c>
      <c r="P30" s="313"/>
      <c r="Q30" s="316" t="e">
        <f>(P30-O30)/P30</f>
        <v>#DIV/0!</v>
      </c>
      <c r="R30" s="319"/>
      <c r="S30" s="313"/>
      <c r="T30" s="322">
        <f>AD47+AD52+AD57+AD62</f>
        <v>0</v>
      </c>
      <c r="V30" s="118"/>
      <c r="W30" s="118"/>
      <c r="X30" s="119"/>
      <c r="Z30" s="120" t="s">
        <v>83</v>
      </c>
      <c r="AA30" s="121" t="s">
        <v>84</v>
      </c>
      <c r="AB30" s="122" t="s">
        <v>85</v>
      </c>
      <c r="AC30" s="122" t="s">
        <v>86</v>
      </c>
      <c r="AD30" s="122" t="s">
        <v>87</v>
      </c>
      <c r="AE30" s="122" t="s">
        <v>88</v>
      </c>
    </row>
    <row r="31" spans="1:32" ht="29.25" thickBot="1" x14ac:dyDescent="0.3">
      <c r="A31" s="327"/>
      <c r="B31" s="328"/>
      <c r="C31" s="123"/>
      <c r="D31" s="124"/>
      <c r="E31" s="125"/>
      <c r="F31" s="126"/>
      <c r="G31" s="200"/>
      <c r="H31" s="126"/>
      <c r="I31" s="127"/>
      <c r="J31" s="330"/>
      <c r="K31" s="330"/>
      <c r="L31" s="333"/>
      <c r="M31" s="330"/>
      <c r="N31" s="320"/>
      <c r="O31" s="311"/>
      <c r="P31" s="314"/>
      <c r="Q31" s="317"/>
      <c r="R31" s="320"/>
      <c r="S31" s="314"/>
      <c r="T31" s="323"/>
      <c r="V31" s="128"/>
      <c r="W31" s="129"/>
      <c r="X31" s="112"/>
      <c r="Y31" s="11"/>
      <c r="Z31" s="130"/>
      <c r="AA31" s="130"/>
      <c r="AB31" s="130"/>
      <c r="AC31" s="130"/>
      <c r="AD31" s="131"/>
      <c r="AE31" s="131"/>
    </row>
    <row r="32" spans="1:32" ht="24" thickBot="1" x14ac:dyDescent="0.3">
      <c r="A32" s="327"/>
      <c r="B32" s="328"/>
      <c r="C32" s="113"/>
      <c r="D32" s="114"/>
      <c r="E32" s="125"/>
      <c r="F32" s="126"/>
      <c r="G32" s="200"/>
      <c r="H32" s="126"/>
      <c r="I32" s="127"/>
      <c r="J32" s="330"/>
      <c r="K32" s="330"/>
      <c r="L32" s="333"/>
      <c r="M32" s="330"/>
      <c r="N32" s="320"/>
      <c r="O32" s="311"/>
      <c r="P32" s="314"/>
      <c r="Q32" s="317"/>
      <c r="R32" s="320"/>
      <c r="S32" s="314"/>
      <c r="T32" s="323"/>
      <c r="V32" s="132"/>
      <c r="W32" s="132"/>
      <c r="X32" s="119"/>
      <c r="Y32" s="11"/>
      <c r="Z32" s="294" t="s">
        <v>89</v>
      </c>
      <c r="AA32" s="295"/>
      <c r="AB32" s="295"/>
      <c r="AC32" s="295"/>
      <c r="AD32" s="295"/>
      <c r="AE32" s="296"/>
    </row>
    <row r="33" spans="1:31" ht="36.75" thickBot="1" x14ac:dyDescent="0.3">
      <c r="A33" s="299"/>
      <c r="B33" s="300"/>
      <c r="C33" s="133"/>
      <c r="D33" s="134"/>
      <c r="E33" s="135"/>
      <c r="F33" s="136"/>
      <c r="G33" s="201"/>
      <c r="H33" s="136"/>
      <c r="I33" s="137"/>
      <c r="J33" s="330"/>
      <c r="K33" s="330"/>
      <c r="L33" s="333"/>
      <c r="M33" s="330"/>
      <c r="N33" s="320"/>
      <c r="O33" s="311"/>
      <c r="P33" s="314"/>
      <c r="Q33" s="317"/>
      <c r="R33" s="320"/>
      <c r="S33" s="314"/>
      <c r="T33" s="323"/>
      <c r="V33" s="138"/>
      <c r="W33" s="139"/>
      <c r="X33" s="112"/>
      <c r="Y33" s="11"/>
      <c r="Z33" s="140" t="s">
        <v>83</v>
      </c>
      <c r="AA33" s="141" t="s">
        <v>90</v>
      </c>
      <c r="AB33" s="142" t="s">
        <v>85</v>
      </c>
      <c r="AC33" s="142" t="s">
        <v>86</v>
      </c>
      <c r="AD33" s="142" t="s">
        <v>87</v>
      </c>
      <c r="AE33" s="142" t="s">
        <v>88</v>
      </c>
    </row>
    <row r="34" spans="1:31" ht="24" thickBot="1" x14ac:dyDescent="0.3">
      <c r="A34" s="297" t="s">
        <v>91</v>
      </c>
      <c r="B34" s="298"/>
      <c r="C34" s="113"/>
      <c r="D34" s="114"/>
      <c r="E34" s="115"/>
      <c r="F34" s="116"/>
      <c r="G34" s="199"/>
      <c r="H34" s="116"/>
      <c r="I34" s="117"/>
      <c r="J34" s="330"/>
      <c r="K34" s="330"/>
      <c r="L34" s="333"/>
      <c r="M34" s="330"/>
      <c r="N34" s="320"/>
      <c r="O34" s="311"/>
      <c r="P34" s="314"/>
      <c r="Q34" s="317"/>
      <c r="R34" s="320"/>
      <c r="S34" s="314"/>
      <c r="T34" s="323"/>
      <c r="V34" s="132"/>
      <c r="W34" s="132"/>
      <c r="X34" s="119"/>
      <c r="Y34" s="11"/>
      <c r="Z34" s="130"/>
      <c r="AA34" s="130"/>
      <c r="AB34" s="130"/>
      <c r="AC34" s="130"/>
      <c r="AD34" s="131"/>
      <c r="AE34" s="131"/>
    </row>
    <row r="35" spans="1:31" ht="29.25" thickBot="1" x14ac:dyDescent="0.3">
      <c r="A35" s="299"/>
      <c r="B35" s="300"/>
      <c r="C35" s="143"/>
      <c r="D35" s="134"/>
      <c r="E35" s="135"/>
      <c r="F35" s="136"/>
      <c r="G35" s="201"/>
      <c r="H35" s="136"/>
      <c r="I35" s="137"/>
      <c r="J35" s="331"/>
      <c r="K35" s="330"/>
      <c r="L35" s="333"/>
      <c r="M35" s="330"/>
      <c r="N35" s="320"/>
      <c r="O35" s="311"/>
      <c r="P35" s="314"/>
      <c r="Q35" s="317"/>
      <c r="R35" s="320"/>
      <c r="S35" s="314"/>
      <c r="T35" s="323"/>
      <c r="V35" s="128"/>
      <c r="W35" s="129"/>
      <c r="X35" s="112"/>
      <c r="Y35" s="11"/>
      <c r="Z35" s="301" t="s">
        <v>92</v>
      </c>
      <c r="AA35" s="302"/>
      <c r="AB35" s="302"/>
      <c r="AC35" s="302"/>
      <c r="AD35" s="302"/>
      <c r="AE35" s="303"/>
    </row>
    <row r="36" spans="1:31" ht="24" thickBot="1" x14ac:dyDescent="0.3">
      <c r="A36" s="304" t="s">
        <v>93</v>
      </c>
      <c r="B36" s="305"/>
      <c r="C36" s="306"/>
      <c r="D36" s="307"/>
      <c r="E36" s="307"/>
      <c r="F36" s="307"/>
      <c r="G36" s="307"/>
      <c r="H36" s="307"/>
      <c r="I36" s="144">
        <v>0.1</v>
      </c>
      <c r="J36" s="145">
        <f>J37*I36</f>
        <v>0</v>
      </c>
      <c r="K36" s="331"/>
      <c r="L36" s="334"/>
      <c r="M36" s="331"/>
      <c r="N36" s="321"/>
      <c r="O36" s="312"/>
      <c r="P36" s="315"/>
      <c r="Q36" s="318"/>
      <c r="R36" s="321"/>
      <c r="S36" s="315"/>
      <c r="T36" s="324"/>
      <c r="V36" s="132"/>
      <c r="W36" s="132"/>
      <c r="X36" s="119"/>
      <c r="Y36" s="11"/>
      <c r="Z36" s="146" t="s">
        <v>83</v>
      </c>
      <c r="AA36" s="147" t="s">
        <v>90</v>
      </c>
      <c r="AB36" s="148" t="s">
        <v>85</v>
      </c>
      <c r="AC36" s="148" t="s">
        <v>86</v>
      </c>
      <c r="AD36" s="148" t="s">
        <v>87</v>
      </c>
      <c r="AE36" s="148" t="s">
        <v>88</v>
      </c>
    </row>
    <row r="37" spans="1:31" x14ac:dyDescent="0.25">
      <c r="S37" s="11"/>
      <c r="T37" s="11"/>
      <c r="U37" s="11"/>
      <c r="Z37" s="149"/>
      <c r="AA37" s="149"/>
      <c r="AB37" s="149"/>
      <c r="AC37" s="149"/>
      <c r="AD37" s="149"/>
      <c r="AE37" s="149"/>
    </row>
    <row r="38" spans="1:31" ht="15.75" thickBot="1" x14ac:dyDescent="0.3"/>
    <row r="39" spans="1:31" ht="24" thickBot="1" x14ac:dyDescent="0.3">
      <c r="D39" s="98"/>
      <c r="E39" s="98"/>
      <c r="F39" s="98"/>
      <c r="G39" s="98"/>
      <c r="H39" s="98"/>
      <c r="I39" s="98"/>
      <c r="J39" s="308" t="s">
        <v>94</v>
      </c>
      <c r="K39" s="309"/>
      <c r="L39" s="150">
        <v>1.35</v>
      </c>
      <c r="N39" s="98"/>
      <c r="R39" s="151"/>
      <c r="S39" s="98"/>
      <c r="T39" s="98"/>
      <c r="U39" s="151"/>
      <c r="V39" s="151"/>
      <c r="W39" s="151"/>
      <c r="X39" s="151"/>
      <c r="Y39" s="151"/>
      <c r="Z39"/>
      <c r="AA39" s="98"/>
    </row>
    <row r="40" spans="1:31" ht="23.25" x14ac:dyDescent="0.25">
      <c r="D40" s="98"/>
      <c r="E40" s="98"/>
      <c r="F40" s="98"/>
      <c r="G40" s="98"/>
      <c r="H40" s="98"/>
      <c r="I40" s="98"/>
      <c r="J40" s="98"/>
      <c r="K40" s="152"/>
      <c r="L40" s="152"/>
      <c r="M40" s="152"/>
      <c r="N40" s="98"/>
      <c r="R40" s="151"/>
      <c r="S40" s="98"/>
      <c r="T40" s="98"/>
      <c r="U40" s="151"/>
      <c r="V40" s="151"/>
      <c r="W40" s="151"/>
      <c r="X40" s="151"/>
      <c r="Y40" s="151"/>
      <c r="Z40" s="98"/>
      <c r="AA40" s="98"/>
    </row>
    <row r="41" spans="1:31" ht="28.5" x14ac:dyDescent="0.25">
      <c r="D41" s="97" t="s">
        <v>95</v>
      </c>
      <c r="W41" s="97" t="s">
        <v>96</v>
      </c>
      <c r="X41" s="97"/>
    </row>
    <row r="42" spans="1:31" ht="27" thickBot="1" x14ac:dyDescent="0.3">
      <c r="C42" s="153"/>
      <c r="D42" s="18"/>
      <c r="E42" s="18"/>
      <c r="F42"/>
      <c r="G42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V42" s="18"/>
      <c r="W42" s="18"/>
      <c r="X42" s="18"/>
      <c r="Z42" s="18"/>
      <c r="AA42" s="18"/>
      <c r="AB42" s="18"/>
      <c r="AC42" s="18"/>
      <c r="AD42" s="18"/>
      <c r="AE42" s="18"/>
    </row>
    <row r="43" spans="1:31" ht="34.5" thickBot="1" x14ac:dyDescent="0.3">
      <c r="B43" s="153"/>
      <c r="C43" s="153"/>
      <c r="D43" s="18"/>
      <c r="E43" s="18"/>
      <c r="F43" s="18"/>
      <c r="G43" s="18"/>
      <c r="H43" s="18"/>
      <c r="I43" s="18"/>
      <c r="J43" s="351" t="s">
        <v>97</v>
      </c>
      <c r="K43" s="352"/>
      <c r="L43" s="352"/>
      <c r="M43" s="352"/>
      <c r="N43" s="352"/>
      <c r="O43" s="352"/>
      <c r="P43" s="352"/>
      <c r="Q43" s="352"/>
      <c r="R43" s="352"/>
      <c r="S43" s="353"/>
      <c r="T43" s="18"/>
      <c r="V43" s="354" t="s">
        <v>98</v>
      </c>
      <c r="W43" s="355"/>
      <c r="X43" s="355"/>
      <c r="Y43" s="355"/>
      <c r="Z43" s="355"/>
      <c r="AA43" s="355"/>
      <c r="AB43" s="355"/>
      <c r="AC43" s="355"/>
      <c r="AD43" s="355"/>
      <c r="AE43" s="356"/>
    </row>
    <row r="44" spans="1:31" ht="53.25" thickBot="1" x14ac:dyDescent="0.3">
      <c r="B44" s="154" t="s">
        <v>99</v>
      </c>
      <c r="C44" s="155" t="s">
        <v>100</v>
      </c>
      <c r="D44" s="156" t="s">
        <v>101</v>
      </c>
      <c r="E44" s="357" t="s">
        <v>60</v>
      </c>
      <c r="F44" s="358"/>
      <c r="G44" s="359"/>
      <c r="H44" s="157" t="s">
        <v>63</v>
      </c>
      <c r="I44" s="158" t="s">
        <v>64</v>
      </c>
      <c r="J44" s="360" t="s">
        <v>102</v>
      </c>
      <c r="K44" s="361"/>
      <c r="L44" s="362" t="s">
        <v>103</v>
      </c>
      <c r="M44" s="358"/>
      <c r="N44" s="358"/>
      <c r="O44" s="358"/>
      <c r="P44" s="358"/>
      <c r="Q44" s="358"/>
      <c r="R44" s="363"/>
      <c r="S44" s="159" t="s">
        <v>104</v>
      </c>
      <c r="T44" s="18"/>
      <c r="V44" s="160" t="s">
        <v>105</v>
      </c>
      <c r="W44" s="364" t="s">
        <v>106</v>
      </c>
      <c r="X44" s="365"/>
      <c r="Y44" s="160" t="s">
        <v>107</v>
      </c>
      <c r="Z44" s="161" t="s">
        <v>108</v>
      </c>
      <c r="AA44" s="161" t="s">
        <v>109</v>
      </c>
      <c r="AB44" s="161" t="s">
        <v>110</v>
      </c>
      <c r="AC44" s="161" t="s">
        <v>111</v>
      </c>
      <c r="AD44" s="161" t="s">
        <v>112</v>
      </c>
      <c r="AE44" s="162" t="s">
        <v>113</v>
      </c>
    </row>
    <row r="45" spans="1:31" ht="27" thickBot="1" x14ac:dyDescent="0.3">
      <c r="B45" s="163" t="s">
        <v>12</v>
      </c>
      <c r="C45" s="163"/>
      <c r="D45" s="163" t="s">
        <v>114</v>
      </c>
      <c r="E45" s="335"/>
      <c r="F45" s="336"/>
      <c r="G45" s="337"/>
      <c r="H45" s="163"/>
      <c r="I45" s="163"/>
      <c r="J45" s="335"/>
      <c r="K45" s="337"/>
      <c r="L45" s="338"/>
      <c r="M45" s="339"/>
      <c r="N45" s="339"/>
      <c r="O45" s="339"/>
      <c r="P45" s="339"/>
      <c r="Q45" s="339"/>
      <c r="R45" s="340"/>
      <c r="S45" s="164" t="s">
        <v>18</v>
      </c>
      <c r="T45" s="18"/>
      <c r="V45" s="165"/>
      <c r="W45" s="341"/>
      <c r="X45" s="342"/>
      <c r="Y45" s="166" t="s">
        <v>115</v>
      </c>
      <c r="Z45" s="167" t="s">
        <v>18</v>
      </c>
      <c r="AA45" s="168" t="s">
        <v>18</v>
      </c>
      <c r="AB45" s="168" t="s">
        <v>116</v>
      </c>
      <c r="AC45" s="168" t="s">
        <v>18</v>
      </c>
      <c r="AD45" s="168" t="s">
        <v>18</v>
      </c>
      <c r="AE45" s="169"/>
    </row>
    <row r="46" spans="1:31" ht="27" thickBot="1" x14ac:dyDescent="0.3">
      <c r="B46" s="163"/>
      <c r="C46" s="163"/>
      <c r="D46" s="170"/>
      <c r="E46" s="343"/>
      <c r="F46" s="344"/>
      <c r="G46" s="345"/>
      <c r="H46" s="163"/>
      <c r="I46" s="163"/>
      <c r="J46" s="343"/>
      <c r="K46" s="345"/>
      <c r="L46" s="346"/>
      <c r="M46" s="347"/>
      <c r="N46" s="347"/>
      <c r="O46" s="347"/>
      <c r="P46" s="347"/>
      <c r="Q46" s="347"/>
      <c r="R46" s="348"/>
      <c r="S46" s="164"/>
      <c r="T46" s="18"/>
      <c r="V46" s="349" t="s">
        <v>13</v>
      </c>
      <c r="W46" s="350"/>
      <c r="X46" s="350"/>
      <c r="Y46" s="342"/>
      <c r="Z46" s="366">
        <v>41284</v>
      </c>
      <c r="AA46" s="367"/>
      <c r="AB46" s="367"/>
      <c r="AC46" s="367"/>
      <c r="AD46" s="367"/>
      <c r="AE46" s="368"/>
    </row>
    <row r="47" spans="1:31" ht="34.5" thickBot="1" x14ac:dyDescent="0.3">
      <c r="B47" s="170"/>
      <c r="C47" s="170"/>
      <c r="D47" s="170"/>
      <c r="E47" s="343"/>
      <c r="F47" s="344"/>
      <c r="G47" s="345"/>
      <c r="H47" s="170"/>
      <c r="I47" s="170"/>
      <c r="J47" s="343"/>
      <c r="K47" s="345"/>
      <c r="L47" s="346"/>
      <c r="M47" s="347"/>
      <c r="N47" s="347"/>
      <c r="O47" s="347"/>
      <c r="P47" s="347"/>
      <c r="Q47" s="347"/>
      <c r="R47" s="348"/>
      <c r="S47" s="72"/>
      <c r="T47" s="18"/>
      <c r="V47" s="369" t="s">
        <v>117</v>
      </c>
      <c r="W47" s="370"/>
      <c r="X47" s="371"/>
      <c r="Y47" s="372" t="s">
        <v>118</v>
      </c>
      <c r="Z47" s="373"/>
      <c r="AA47" s="373"/>
      <c r="AB47" s="374"/>
      <c r="AC47" s="171" t="s">
        <v>119</v>
      </c>
      <c r="AD47" s="172"/>
      <c r="AE47" s="173"/>
    </row>
    <row r="48" spans="1:31" ht="34.5" thickBot="1" x14ac:dyDescent="0.3">
      <c r="B48" s="170"/>
      <c r="C48" s="170"/>
      <c r="D48" s="170"/>
      <c r="E48" s="343"/>
      <c r="F48" s="344"/>
      <c r="G48" s="345"/>
      <c r="H48" s="170"/>
      <c r="I48" s="170"/>
      <c r="J48" s="343"/>
      <c r="K48" s="345"/>
      <c r="L48" s="346"/>
      <c r="M48" s="347"/>
      <c r="N48" s="347"/>
      <c r="O48" s="347"/>
      <c r="P48" s="347"/>
      <c r="Q48" s="347"/>
      <c r="R48" s="348"/>
      <c r="S48" s="72"/>
      <c r="T48" s="18"/>
      <c r="V48" s="354" t="s">
        <v>120</v>
      </c>
      <c r="W48" s="355"/>
      <c r="X48" s="355"/>
      <c r="Y48" s="355"/>
      <c r="Z48" s="355"/>
      <c r="AA48" s="355"/>
      <c r="AB48" s="355"/>
      <c r="AC48" s="355"/>
      <c r="AD48" s="355"/>
      <c r="AE48" s="356"/>
    </row>
    <row r="49" spans="2:32" ht="27" thickBot="1" x14ac:dyDescent="0.3">
      <c r="B49" s="170"/>
      <c r="C49" s="170"/>
      <c r="D49" s="170"/>
      <c r="E49" s="343"/>
      <c r="F49" s="344"/>
      <c r="G49" s="345"/>
      <c r="H49" s="170"/>
      <c r="I49" s="170"/>
      <c r="J49" s="343"/>
      <c r="K49" s="345"/>
      <c r="L49" s="346"/>
      <c r="M49" s="347"/>
      <c r="N49" s="347"/>
      <c r="O49" s="347"/>
      <c r="P49" s="347"/>
      <c r="Q49" s="347"/>
      <c r="R49" s="348"/>
      <c r="S49" s="72"/>
      <c r="T49" s="18"/>
      <c r="V49" s="160" t="s">
        <v>105</v>
      </c>
      <c r="W49" s="364" t="s">
        <v>106</v>
      </c>
      <c r="X49" s="365"/>
      <c r="Y49" s="160" t="s">
        <v>107</v>
      </c>
      <c r="Z49" s="161" t="s">
        <v>108</v>
      </c>
      <c r="AA49" s="161" t="s">
        <v>109</v>
      </c>
      <c r="AB49" s="161" t="s">
        <v>110</v>
      </c>
      <c r="AC49" s="161" t="s">
        <v>111</v>
      </c>
      <c r="AD49" s="161" t="s">
        <v>112</v>
      </c>
      <c r="AE49" s="162" t="s">
        <v>113</v>
      </c>
    </row>
    <row r="50" spans="2:32" ht="27" thickBot="1" x14ac:dyDescent="0.3">
      <c r="B50" s="170"/>
      <c r="C50" s="170"/>
      <c r="D50" s="170"/>
      <c r="E50" s="343"/>
      <c r="F50" s="344"/>
      <c r="G50" s="345"/>
      <c r="H50" s="170"/>
      <c r="I50" s="170"/>
      <c r="J50" s="343"/>
      <c r="K50" s="345"/>
      <c r="L50" s="346"/>
      <c r="M50" s="347"/>
      <c r="N50" s="347"/>
      <c r="O50" s="347"/>
      <c r="P50" s="347"/>
      <c r="Q50" s="347"/>
      <c r="R50" s="348"/>
      <c r="S50" s="72"/>
      <c r="T50" s="18"/>
      <c r="V50" s="165"/>
      <c r="W50" s="341"/>
      <c r="X50" s="342"/>
      <c r="Y50" s="166" t="s">
        <v>115</v>
      </c>
      <c r="Z50" s="174"/>
      <c r="AA50" s="175"/>
      <c r="AB50" s="168" t="s">
        <v>116</v>
      </c>
      <c r="AC50" s="175"/>
      <c r="AD50" s="175"/>
      <c r="AE50" s="176"/>
    </row>
    <row r="51" spans="2:32" ht="27" thickBot="1" x14ac:dyDescent="0.3">
      <c r="B51" s="170"/>
      <c r="C51" s="170"/>
      <c r="D51" s="170"/>
      <c r="E51" s="343"/>
      <c r="F51" s="344"/>
      <c r="G51" s="345"/>
      <c r="H51" s="170"/>
      <c r="I51" s="170"/>
      <c r="J51" s="343"/>
      <c r="K51" s="345"/>
      <c r="L51" s="346"/>
      <c r="M51" s="347"/>
      <c r="N51" s="347"/>
      <c r="O51" s="347"/>
      <c r="P51" s="347"/>
      <c r="Q51" s="347"/>
      <c r="R51" s="348"/>
      <c r="S51" s="72"/>
      <c r="T51" s="18"/>
      <c r="V51" s="349" t="s">
        <v>13</v>
      </c>
      <c r="W51" s="350"/>
      <c r="X51" s="350"/>
      <c r="Y51" s="342"/>
      <c r="Z51" s="366">
        <v>41661</v>
      </c>
      <c r="AA51" s="375"/>
      <c r="AB51" s="375"/>
      <c r="AC51" s="375"/>
      <c r="AD51" s="375"/>
      <c r="AE51" s="376"/>
    </row>
    <row r="52" spans="2:32" ht="34.5" thickBot="1" x14ac:dyDescent="0.3">
      <c r="B52" s="170"/>
      <c r="C52" s="170"/>
      <c r="D52" s="170"/>
      <c r="E52" s="343"/>
      <c r="F52" s="344"/>
      <c r="G52" s="345"/>
      <c r="H52" s="170"/>
      <c r="I52" s="170"/>
      <c r="J52" s="343"/>
      <c r="K52" s="345"/>
      <c r="L52" s="346"/>
      <c r="M52" s="347"/>
      <c r="N52" s="347"/>
      <c r="O52" s="347"/>
      <c r="P52" s="347"/>
      <c r="Q52" s="347"/>
      <c r="R52" s="348"/>
      <c r="S52" s="72"/>
      <c r="T52" s="18"/>
      <c r="V52" s="369" t="s">
        <v>117</v>
      </c>
      <c r="W52" s="370"/>
      <c r="X52" s="371"/>
      <c r="Y52" s="372" t="s">
        <v>121</v>
      </c>
      <c r="Z52" s="373"/>
      <c r="AA52" s="373"/>
      <c r="AB52" s="374"/>
      <c r="AC52" s="171" t="s">
        <v>119</v>
      </c>
      <c r="AD52" s="172"/>
      <c r="AE52" s="173" t="s">
        <v>59</v>
      </c>
    </row>
    <row r="53" spans="2:32" ht="34.5" thickBot="1" x14ac:dyDescent="0.3">
      <c r="V53" s="354" t="s">
        <v>122</v>
      </c>
      <c r="W53" s="355"/>
      <c r="X53" s="355"/>
      <c r="Y53" s="355"/>
      <c r="Z53" s="355"/>
      <c r="AA53" s="355"/>
      <c r="AB53" s="355"/>
      <c r="AC53" s="355"/>
      <c r="AD53" s="355"/>
      <c r="AE53" s="356"/>
      <c r="AF53" s="10"/>
    </row>
    <row r="54" spans="2:32" ht="29.25" thickBot="1" x14ac:dyDescent="0.3">
      <c r="D54" s="97" t="s">
        <v>123</v>
      </c>
      <c r="V54" s="160" t="s">
        <v>105</v>
      </c>
      <c r="W54" s="364" t="s">
        <v>106</v>
      </c>
      <c r="X54" s="365"/>
      <c r="Y54" s="160" t="s">
        <v>107</v>
      </c>
      <c r="Z54" s="161" t="s">
        <v>108</v>
      </c>
      <c r="AA54" s="161" t="s">
        <v>109</v>
      </c>
      <c r="AB54" s="161" t="s">
        <v>110</v>
      </c>
      <c r="AC54" s="161" t="s">
        <v>111</v>
      </c>
      <c r="AD54" s="161" t="s">
        <v>112</v>
      </c>
      <c r="AE54" s="162" t="s">
        <v>113</v>
      </c>
      <c r="AF54" s="10"/>
    </row>
    <row r="55" spans="2:32" ht="27" thickBot="1" x14ac:dyDescent="0.3">
      <c r="D55" s="177"/>
      <c r="E55" s="18"/>
      <c r="F55" s="18"/>
      <c r="G55" s="18"/>
      <c r="H55" s="18"/>
      <c r="I55" s="18"/>
      <c r="J55" s="18"/>
      <c r="V55" s="165"/>
      <c r="W55" s="341"/>
      <c r="X55" s="342"/>
      <c r="Y55" s="166" t="s">
        <v>115</v>
      </c>
      <c r="Z55" s="174"/>
      <c r="AA55" s="175"/>
      <c r="AB55" s="168"/>
      <c r="AC55" s="175"/>
      <c r="AD55" s="175"/>
      <c r="AE55" s="176"/>
    </row>
    <row r="56" spans="2:32" ht="27" thickBot="1" x14ac:dyDescent="0.3">
      <c r="B56" s="178" t="s">
        <v>99</v>
      </c>
      <c r="C56" s="381" t="s">
        <v>82</v>
      </c>
      <c r="D56" s="382"/>
      <c r="E56" s="178" t="s">
        <v>124</v>
      </c>
      <c r="F56" s="381" t="s">
        <v>125</v>
      </c>
      <c r="G56" s="383"/>
      <c r="H56" s="383"/>
      <c r="I56" s="383"/>
      <c r="J56" s="383"/>
      <c r="K56" s="383"/>
      <c r="L56" s="383"/>
      <c r="M56" s="383"/>
      <c r="N56" s="383"/>
      <c r="O56" s="383"/>
      <c r="P56" s="382"/>
      <c r="Q56" s="384" t="s">
        <v>126</v>
      </c>
      <c r="R56" s="384"/>
      <c r="V56" s="349" t="s">
        <v>13</v>
      </c>
      <c r="W56" s="350"/>
      <c r="X56" s="350"/>
      <c r="Y56" s="342"/>
      <c r="Z56" s="366">
        <v>41680</v>
      </c>
      <c r="AA56" s="375"/>
      <c r="AB56" s="375"/>
      <c r="AC56" s="375"/>
      <c r="AD56" s="375"/>
      <c r="AE56" s="376"/>
    </row>
    <row r="57" spans="2:32" ht="34.5" thickBot="1" x14ac:dyDescent="0.3">
      <c r="B57" s="163"/>
      <c r="C57" s="346"/>
      <c r="D57" s="348"/>
      <c r="E57" s="179"/>
      <c r="F57" s="346"/>
      <c r="G57" s="347"/>
      <c r="H57" s="347"/>
      <c r="I57" s="347"/>
      <c r="J57" s="347"/>
      <c r="K57" s="347"/>
      <c r="L57" s="347"/>
      <c r="M57" s="347"/>
      <c r="N57" s="347"/>
      <c r="O57" s="347"/>
      <c r="P57" s="348"/>
      <c r="Q57" s="380"/>
      <c r="R57" s="380"/>
      <c r="V57" s="369" t="s">
        <v>117</v>
      </c>
      <c r="W57" s="370"/>
      <c r="X57" s="371"/>
      <c r="Y57" s="377"/>
      <c r="Z57" s="378"/>
      <c r="AA57" s="378"/>
      <c r="AB57" s="379"/>
      <c r="AC57" s="171" t="s">
        <v>119</v>
      </c>
      <c r="AD57" s="180"/>
      <c r="AE57" s="173" t="s">
        <v>59</v>
      </c>
    </row>
    <row r="58" spans="2:32" ht="34.5" thickBot="1" x14ac:dyDescent="0.3">
      <c r="B58" s="170"/>
      <c r="C58" s="346"/>
      <c r="D58" s="348"/>
      <c r="E58" s="181"/>
      <c r="F58" s="346"/>
      <c r="G58" s="347"/>
      <c r="H58" s="347"/>
      <c r="I58" s="347"/>
      <c r="J58" s="347"/>
      <c r="K58" s="347"/>
      <c r="L58" s="347"/>
      <c r="M58" s="347"/>
      <c r="N58" s="347"/>
      <c r="O58" s="347"/>
      <c r="P58" s="348"/>
      <c r="Q58" s="380"/>
      <c r="R58" s="380"/>
      <c r="V58" s="354" t="s">
        <v>127</v>
      </c>
      <c r="W58" s="355"/>
      <c r="X58" s="355"/>
      <c r="Y58" s="355"/>
      <c r="Z58" s="355"/>
      <c r="AA58" s="355"/>
      <c r="AB58" s="355"/>
      <c r="AC58" s="355"/>
      <c r="AD58" s="355"/>
      <c r="AE58" s="356"/>
    </row>
    <row r="59" spans="2:32" ht="27" thickBot="1" x14ac:dyDescent="0.3">
      <c r="B59" s="170"/>
      <c r="C59" s="346"/>
      <c r="D59" s="348"/>
      <c r="E59" s="181"/>
      <c r="F59" s="346"/>
      <c r="G59" s="347"/>
      <c r="H59" s="347"/>
      <c r="I59" s="347"/>
      <c r="J59" s="347"/>
      <c r="K59" s="347"/>
      <c r="L59" s="347"/>
      <c r="M59" s="347"/>
      <c r="N59" s="347"/>
      <c r="O59" s="347"/>
      <c r="P59" s="348"/>
      <c r="Q59" s="380"/>
      <c r="R59" s="380"/>
      <c r="V59" s="160" t="s">
        <v>105</v>
      </c>
      <c r="W59" s="364" t="s">
        <v>106</v>
      </c>
      <c r="X59" s="365"/>
      <c r="Y59" s="160" t="s">
        <v>107</v>
      </c>
      <c r="Z59" s="161" t="s">
        <v>108</v>
      </c>
      <c r="AA59" s="161" t="s">
        <v>109</v>
      </c>
      <c r="AB59" s="161" t="s">
        <v>110</v>
      </c>
      <c r="AC59" s="161" t="s">
        <v>111</v>
      </c>
      <c r="AD59" s="161" t="s">
        <v>112</v>
      </c>
      <c r="AE59" s="162" t="s">
        <v>113</v>
      </c>
    </row>
    <row r="60" spans="2:32" ht="27" thickBot="1" x14ac:dyDescent="0.3">
      <c r="B60" s="170"/>
      <c r="C60" s="346"/>
      <c r="D60" s="348"/>
      <c r="E60" s="181"/>
      <c r="F60" s="346"/>
      <c r="G60" s="347"/>
      <c r="H60" s="347"/>
      <c r="I60" s="347"/>
      <c r="J60" s="347"/>
      <c r="K60" s="347"/>
      <c r="L60" s="347"/>
      <c r="M60" s="347"/>
      <c r="N60" s="347"/>
      <c r="O60" s="347"/>
      <c r="P60" s="348"/>
      <c r="Q60" s="380"/>
      <c r="R60" s="380"/>
      <c r="V60" s="165"/>
      <c r="W60" s="341"/>
      <c r="X60" s="342"/>
      <c r="Y60" s="166" t="s">
        <v>115</v>
      </c>
      <c r="Z60" s="174"/>
      <c r="AA60" s="175"/>
      <c r="AB60" s="168"/>
      <c r="AC60" s="175"/>
      <c r="AD60" s="175"/>
      <c r="AE60" s="176"/>
    </row>
    <row r="61" spans="2:32" ht="27" thickBot="1" x14ac:dyDescent="0.3">
      <c r="B61" s="170"/>
      <c r="C61" s="346"/>
      <c r="D61" s="348"/>
      <c r="E61" s="181"/>
      <c r="F61" s="346"/>
      <c r="G61" s="347"/>
      <c r="H61" s="347"/>
      <c r="I61" s="347"/>
      <c r="J61" s="347"/>
      <c r="K61" s="347"/>
      <c r="L61" s="347"/>
      <c r="M61" s="347"/>
      <c r="N61" s="347"/>
      <c r="O61" s="347"/>
      <c r="P61" s="348"/>
      <c r="Q61" s="380"/>
      <c r="R61" s="380"/>
      <c r="V61" s="349" t="s">
        <v>13</v>
      </c>
      <c r="W61" s="350"/>
      <c r="X61" s="350"/>
      <c r="Y61" s="342"/>
      <c r="Z61" s="366"/>
      <c r="AA61" s="375"/>
      <c r="AB61" s="375"/>
      <c r="AC61" s="375"/>
      <c r="AD61" s="375"/>
      <c r="AE61" s="376"/>
    </row>
    <row r="62" spans="2:32" ht="34.5" thickBot="1" x14ac:dyDescent="0.3">
      <c r="B62" s="170"/>
      <c r="C62" s="346"/>
      <c r="D62" s="348"/>
      <c r="E62" s="181"/>
      <c r="F62" s="346"/>
      <c r="G62" s="347"/>
      <c r="H62" s="347"/>
      <c r="I62" s="347"/>
      <c r="J62" s="347"/>
      <c r="K62" s="347"/>
      <c r="L62" s="347"/>
      <c r="M62" s="347"/>
      <c r="N62" s="347"/>
      <c r="O62" s="347"/>
      <c r="P62" s="348"/>
      <c r="Q62" s="380"/>
      <c r="R62" s="380"/>
      <c r="V62" s="369" t="s">
        <v>117</v>
      </c>
      <c r="W62" s="370"/>
      <c r="X62" s="371"/>
      <c r="Y62" s="377"/>
      <c r="Z62" s="378"/>
      <c r="AA62" s="378"/>
      <c r="AB62" s="379"/>
      <c r="AC62" s="171" t="s">
        <v>119</v>
      </c>
      <c r="AD62" s="180"/>
      <c r="AE62" s="173" t="s">
        <v>59</v>
      </c>
    </row>
  </sheetData>
  <mergeCells count="140">
    <mergeCell ref="C61:D61"/>
    <mergeCell ref="F61:P61"/>
    <mergeCell ref="Q61:R61"/>
    <mergeCell ref="V61:Y61"/>
    <mergeCell ref="Z61:AE61"/>
    <mergeCell ref="C62:D62"/>
    <mergeCell ref="F62:P62"/>
    <mergeCell ref="Q62:R62"/>
    <mergeCell ref="V62:X62"/>
    <mergeCell ref="Y62:AB62"/>
    <mergeCell ref="C59:D59"/>
    <mergeCell ref="F59:P59"/>
    <mergeCell ref="Q59:R59"/>
    <mergeCell ref="W59:X59"/>
    <mergeCell ref="C60:D60"/>
    <mergeCell ref="F60:P60"/>
    <mergeCell ref="Q60:R60"/>
    <mergeCell ref="W60:X60"/>
    <mergeCell ref="C57:D57"/>
    <mergeCell ref="F57:P57"/>
    <mergeCell ref="Q57:R57"/>
    <mergeCell ref="V57:X57"/>
    <mergeCell ref="Y57:AB57"/>
    <mergeCell ref="C58:D58"/>
    <mergeCell ref="F58:P58"/>
    <mergeCell ref="Q58:R58"/>
    <mergeCell ref="V58:AE58"/>
    <mergeCell ref="V53:AE53"/>
    <mergeCell ref="W54:X54"/>
    <mergeCell ref="W55:X55"/>
    <mergeCell ref="C56:D56"/>
    <mergeCell ref="F56:P56"/>
    <mergeCell ref="Q56:R56"/>
    <mergeCell ref="V56:Y56"/>
    <mergeCell ref="Z56:AE56"/>
    <mergeCell ref="Z51:AE51"/>
    <mergeCell ref="E52:G52"/>
    <mergeCell ref="J52:K52"/>
    <mergeCell ref="L52:R52"/>
    <mergeCell ref="V52:X52"/>
    <mergeCell ref="Y52:AB52"/>
    <mergeCell ref="E50:G50"/>
    <mergeCell ref="J50:K50"/>
    <mergeCell ref="L50:R50"/>
    <mergeCell ref="W50:X50"/>
    <mergeCell ref="E51:G51"/>
    <mergeCell ref="J51:K51"/>
    <mergeCell ref="L51:R51"/>
    <mergeCell ref="V51:Y51"/>
    <mergeCell ref="E48:G48"/>
    <mergeCell ref="J48:K48"/>
    <mergeCell ref="L48:R48"/>
    <mergeCell ref="V48:AE48"/>
    <mergeCell ref="E49:G49"/>
    <mergeCell ref="J49:K49"/>
    <mergeCell ref="L49:R49"/>
    <mergeCell ref="W49:X49"/>
    <mergeCell ref="Z46:AE46"/>
    <mergeCell ref="E47:G47"/>
    <mergeCell ref="J47:K47"/>
    <mergeCell ref="L47:R47"/>
    <mergeCell ref="V47:X47"/>
    <mergeCell ref="Y47:AB47"/>
    <mergeCell ref="E45:G45"/>
    <mergeCell ref="J45:K45"/>
    <mergeCell ref="L45:R45"/>
    <mergeCell ref="W45:X45"/>
    <mergeCell ref="E46:G46"/>
    <mergeCell ref="J46:K46"/>
    <mergeCell ref="L46:R46"/>
    <mergeCell ref="V46:Y46"/>
    <mergeCell ref="J43:S43"/>
    <mergeCell ref="V43:AE43"/>
    <mergeCell ref="E44:G44"/>
    <mergeCell ref="J44:K44"/>
    <mergeCell ref="L44:R44"/>
    <mergeCell ref="W44:X44"/>
    <mergeCell ref="Z32:AE32"/>
    <mergeCell ref="A34:B35"/>
    <mergeCell ref="Z35:AE35"/>
    <mergeCell ref="A36:B36"/>
    <mergeCell ref="C36:H36"/>
    <mergeCell ref="J39:K39"/>
    <mergeCell ref="O30:O36"/>
    <mergeCell ref="P30:P36"/>
    <mergeCell ref="Q30:Q36"/>
    <mergeCell ref="R30:R36"/>
    <mergeCell ref="S30:S36"/>
    <mergeCell ref="T30:T36"/>
    <mergeCell ref="A30:B33"/>
    <mergeCell ref="J30:J35"/>
    <mergeCell ref="K30:K36"/>
    <mergeCell ref="L30:L36"/>
    <mergeCell ref="M30:M36"/>
    <mergeCell ref="N30:N36"/>
    <mergeCell ref="R28:R29"/>
    <mergeCell ref="S28:S29"/>
    <mergeCell ref="T28:T29"/>
    <mergeCell ref="V28:W28"/>
    <mergeCell ref="Z28:AD28"/>
    <mergeCell ref="Z29:AE29"/>
    <mergeCell ref="R27:T27"/>
    <mergeCell ref="C28:C29"/>
    <mergeCell ref="F28:F29"/>
    <mergeCell ref="G28:H28"/>
    <mergeCell ref="J28:J29"/>
    <mergeCell ref="K28:K29"/>
    <mergeCell ref="L28:L29"/>
    <mergeCell ref="O28:O29"/>
    <mergeCell ref="P28:P29"/>
    <mergeCell ref="Q28:Q29"/>
    <mergeCell ref="M15:R15"/>
    <mergeCell ref="X15:X19"/>
    <mergeCell ref="M17:O17"/>
    <mergeCell ref="L18:N19"/>
    <mergeCell ref="L20:M20"/>
    <mergeCell ref="N20:R20"/>
    <mergeCell ref="X20:X21"/>
    <mergeCell ref="M21:R21"/>
    <mergeCell ref="N11:R11"/>
    <mergeCell ref="X11:X14"/>
    <mergeCell ref="N12:R13"/>
    <mergeCell ref="H2:AB2"/>
    <mergeCell ref="Y6:Z6"/>
    <mergeCell ref="AA6:AB6"/>
    <mergeCell ref="C7:H7"/>
    <mergeCell ref="L7:R7"/>
    <mergeCell ref="T7:V7"/>
    <mergeCell ref="AC12:AE12"/>
    <mergeCell ref="AC13:AE13"/>
    <mergeCell ref="M14:R14"/>
    <mergeCell ref="AC14:AE14"/>
    <mergeCell ref="AC7:AD7"/>
    <mergeCell ref="X8:X10"/>
    <mergeCell ref="AC8:AC9"/>
    <mergeCell ref="AD8:AD9"/>
    <mergeCell ref="AE8:AE9"/>
    <mergeCell ref="M9:R9"/>
    <mergeCell ref="L10:R10"/>
    <mergeCell ref="AC10:AE10"/>
  </mergeCells>
  <conditionalFormatting sqref="B45:E45 S45 H45:J45 L45">
    <cfRule type="expression" dxfId="25" priority="14">
      <formula>$S45="OK"</formula>
    </cfRule>
  </conditionalFormatting>
  <conditionalFormatting sqref="Z45:AE45">
    <cfRule type="containsText" dxfId="24" priority="12" operator="containsText" text="KO">
      <formula>NOT(ISERROR(SEARCH("KO",Z45)))</formula>
    </cfRule>
    <cfRule type="containsText" dxfId="23" priority="13" operator="containsText" text="OK">
      <formula>NOT(ISERROR(SEARCH("OK",Z45)))</formula>
    </cfRule>
  </conditionalFormatting>
  <conditionalFormatting sqref="Z50:AE50">
    <cfRule type="containsText" dxfId="22" priority="10" operator="containsText" text="KO">
      <formula>NOT(ISERROR(SEARCH("KO",Z50)))</formula>
    </cfRule>
    <cfRule type="containsText" dxfId="21" priority="11" operator="containsText" text="OK">
      <formula>NOT(ISERROR(SEARCH("OK",Z50)))</formula>
    </cfRule>
  </conditionalFormatting>
  <conditionalFormatting sqref="Z55:AE55">
    <cfRule type="containsText" dxfId="20" priority="8" operator="containsText" text="KO">
      <formula>NOT(ISERROR(SEARCH("KO",Z55)))</formula>
    </cfRule>
    <cfRule type="containsText" dxfId="19" priority="9" operator="containsText" text="OK">
      <formula>NOT(ISERROR(SEARCH("OK",Z55)))</formula>
    </cfRule>
  </conditionalFormatting>
  <conditionalFormatting sqref="AD57">
    <cfRule type="containsText" dxfId="18" priority="6" operator="containsText" text="KO">
      <formula>NOT(ISERROR(SEARCH("KO",AD57)))</formula>
    </cfRule>
    <cfRule type="containsText" dxfId="17" priority="7" operator="containsText" text="OK">
      <formula>NOT(ISERROR(SEARCH("OK",AD57)))</formula>
    </cfRule>
  </conditionalFormatting>
  <conditionalFormatting sqref="Z60:AE60">
    <cfRule type="containsText" dxfId="16" priority="4" operator="containsText" text="KO">
      <formula>NOT(ISERROR(SEARCH("KO",Z60)))</formula>
    </cfRule>
    <cfRule type="containsText" dxfId="15" priority="5" operator="containsText" text="OK">
      <formula>NOT(ISERROR(SEARCH("OK",Z60)))</formula>
    </cfRule>
  </conditionalFormatting>
  <conditionalFormatting sqref="AD62">
    <cfRule type="containsText" dxfId="14" priority="2" operator="containsText" text="KO">
      <formula>NOT(ISERROR(SEARCH("KO",AD62)))</formula>
    </cfRule>
    <cfRule type="containsText" dxfId="13" priority="3" operator="containsText" text="OK">
      <formula>NOT(ISERROR(SEARCH("OK",AD62)))</formula>
    </cfRule>
  </conditionalFormatting>
  <dataValidations count="4">
    <dataValidation type="list" allowBlank="1" showInputMessage="1" showErrorMessage="1" sqref="D45:D52">
      <formula1>"Produit,Packaging"</formula1>
    </dataValidation>
    <dataValidation type="list" allowBlank="1" showInputMessage="1" showErrorMessage="1" sqref="L10:R10">
      <formula1>"Nomenclature,Produit fini"</formula1>
    </dataValidation>
    <dataValidation type="list" allowBlank="1" showInputMessage="1" showErrorMessage="1" sqref="Z8:Z21">
      <formula1>"OK,In Progress,Difficulties"</formula1>
    </dataValidation>
    <dataValidation type="list" allowBlank="1" showInputMessage="1" showErrorMessage="1" sqref="S45:S52 Z55:AE55 Z45:AE45 Z50:AE50 Z60:AE60">
      <formula1>"OK,KO"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5" id="{1C19E3B1-C78E-49C0-B5E6-3D88D0D28E38}">
            <x14:iconSet iconSet="3Symbols2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2" iconId="0"/>
              <x14:cfIcon iconSet="3Symbols2" iconId="2"/>
              <x14:cfIcon iconSet="3Symbols2" iconId="1"/>
            </x14:iconSet>
          </x14:cfRule>
          <xm:sqref>AA8:AA21</xm:sqref>
        </x14:conditionalFormatting>
        <x14:conditionalFormatting xmlns:xm="http://schemas.microsoft.com/office/excel/2006/main">
          <x14:cfRule type="iconSet" priority="1" id="{BF34DD00-FA72-436F-BB09-C80861F864F6}">
            <x14:iconSet iconSet="5Boxes">
              <x14:cfvo type="percent">
                <xm:f>0</xm:f>
              </x14:cfvo>
              <x14:cfvo type="num">
                <xm:f>0.2</xm:f>
              </x14:cfvo>
              <x14:cfvo type="num">
                <xm:f>0.4</xm:f>
              </x14:cfvo>
              <x14:cfvo type="num">
                <xm:f>0.6</xm:f>
              </x14:cfvo>
              <x14:cfvo type="num">
                <xm:f>0.8</xm:f>
              </x14:cfvo>
            </x14:iconSet>
          </x14:cfRule>
          <xm:sqref>AA6:AB6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F62"/>
  <sheetViews>
    <sheetView zoomScale="40" zoomScaleNormal="40" workbookViewId="0">
      <selection activeCell="I33" sqref="I33"/>
    </sheetView>
  </sheetViews>
  <sheetFormatPr baseColWidth="10" defaultRowHeight="15" x14ac:dyDescent="0.25"/>
  <cols>
    <col min="1" max="1" width="11.42578125" style="1"/>
    <col min="2" max="2" width="20.42578125" style="1" customWidth="1"/>
    <col min="3" max="3" width="19.42578125" style="1" customWidth="1"/>
    <col min="4" max="4" width="26" style="1" customWidth="1"/>
    <col min="5" max="5" width="14.42578125" style="1" customWidth="1"/>
    <col min="6" max="7" width="20.85546875" style="1" customWidth="1"/>
    <col min="8" max="8" width="22" style="1" customWidth="1"/>
    <col min="9" max="9" width="18.7109375" style="1" customWidth="1"/>
    <col min="10" max="10" width="20.28515625" style="1" customWidth="1"/>
    <col min="11" max="11" width="20.5703125" style="1" customWidth="1"/>
    <col min="12" max="12" width="23.85546875" style="1" customWidth="1"/>
    <col min="13" max="14" width="19.85546875" style="1" customWidth="1"/>
    <col min="15" max="15" width="24.42578125" style="1" bestFit="1" customWidth="1"/>
    <col min="16" max="16" width="17.85546875" style="1" bestFit="1" customWidth="1"/>
    <col min="17" max="17" width="20.140625" style="1" bestFit="1" customWidth="1"/>
    <col min="18" max="18" width="17.28515625" style="1" customWidth="1"/>
    <col min="19" max="19" width="16.85546875" style="1" customWidth="1"/>
    <col min="20" max="20" width="18.7109375" style="1" customWidth="1"/>
    <col min="21" max="21" width="21" style="1" customWidth="1"/>
    <col min="22" max="22" width="23.28515625" style="1" customWidth="1"/>
    <col min="23" max="23" width="20.85546875" style="1" customWidth="1"/>
    <col min="24" max="24" width="11.5703125" style="1" customWidth="1"/>
    <col min="25" max="26" width="23.42578125" style="1" customWidth="1"/>
    <col min="27" max="27" width="15.5703125" style="1" customWidth="1"/>
    <col min="28" max="28" width="25" style="1" customWidth="1"/>
    <col min="29" max="29" width="27.28515625" style="1" customWidth="1"/>
    <col min="30" max="30" width="23.28515625" style="1" customWidth="1"/>
    <col min="31" max="31" width="31.85546875" style="1" customWidth="1"/>
    <col min="32" max="32" width="18.85546875" style="1" customWidth="1"/>
    <col min="33" max="16384" width="11.42578125" style="1"/>
  </cols>
  <sheetData>
    <row r="1" spans="3:31" ht="15.75" thickBot="1" x14ac:dyDescent="0.3"/>
    <row r="2" spans="3:31" ht="84" thickBot="1" x14ac:dyDescent="0.3">
      <c r="F2" s="2"/>
      <c r="G2" s="2"/>
      <c r="H2" s="208" t="s">
        <v>0</v>
      </c>
      <c r="I2" s="209"/>
      <c r="J2" s="209"/>
      <c r="K2" s="209"/>
      <c r="L2" s="209"/>
      <c r="M2" s="209"/>
      <c r="N2" s="209"/>
      <c r="O2" s="209"/>
      <c r="P2" s="209"/>
      <c r="Q2" s="209"/>
      <c r="R2" s="209"/>
      <c r="S2" s="209"/>
      <c r="T2" s="209"/>
      <c r="U2" s="209"/>
      <c r="V2" s="209"/>
      <c r="W2" s="209"/>
      <c r="X2" s="209"/>
      <c r="Y2" s="209"/>
      <c r="Z2" s="209"/>
      <c r="AA2" s="209"/>
      <c r="AB2" s="210"/>
    </row>
    <row r="3" spans="3:31" s="3" customFormat="1" ht="29.25" thickBot="1" x14ac:dyDescent="0.5">
      <c r="H3" s="4" t="s">
        <v>1</v>
      </c>
      <c r="I3" s="5"/>
      <c r="J3" s="5"/>
      <c r="K3" s="5"/>
      <c r="L3" s="5"/>
      <c r="M3" s="5"/>
      <c r="N3" s="5"/>
      <c r="O3" s="6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8"/>
    </row>
    <row r="4" spans="3:31" x14ac:dyDescent="0.25">
      <c r="H4" s="9"/>
      <c r="I4" s="9"/>
      <c r="J4" s="9"/>
      <c r="K4" s="9"/>
      <c r="L4" s="9"/>
      <c r="M4" s="9"/>
      <c r="N4" s="9"/>
      <c r="O4" s="9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</row>
    <row r="6" spans="3:31" ht="62.25" thickBot="1" x14ac:dyDescent="0.3">
      <c r="Q6" s="11"/>
      <c r="R6" s="11"/>
      <c r="S6" s="11"/>
      <c r="Y6" s="211" t="s">
        <v>2</v>
      </c>
      <c r="Z6" s="211"/>
      <c r="AA6" s="212">
        <f>(COUNTIF(Z8:Z19,"OK"))/14</f>
        <v>0.5714285714285714</v>
      </c>
      <c r="AB6" s="212"/>
      <c r="AC6" s="12" t="s">
        <v>3</v>
      </c>
      <c r="AD6" s="13">
        <f ca="1">TODAY()-AB8</f>
        <v>72</v>
      </c>
    </row>
    <row r="7" spans="3:31" ht="53.25" thickBot="1" x14ac:dyDescent="0.3">
      <c r="C7" s="213" t="s">
        <v>4</v>
      </c>
      <c r="D7" s="214"/>
      <c r="E7" s="214"/>
      <c r="F7" s="214"/>
      <c r="G7" s="214"/>
      <c r="H7" s="215"/>
      <c r="I7" s="14"/>
      <c r="J7" s="15"/>
      <c r="K7" s="16"/>
      <c r="L7" s="216" t="s">
        <v>5</v>
      </c>
      <c r="M7" s="217"/>
      <c r="N7" s="217"/>
      <c r="O7" s="217"/>
      <c r="P7" s="217"/>
      <c r="Q7" s="217"/>
      <c r="R7" s="218"/>
      <c r="S7" s="17"/>
      <c r="T7" s="219" t="s">
        <v>6</v>
      </c>
      <c r="U7" s="217"/>
      <c r="V7" s="218"/>
      <c r="Y7" s="18"/>
      <c r="Z7" s="19" t="s">
        <v>7</v>
      </c>
      <c r="AA7" s="20"/>
      <c r="AB7" s="20" t="s">
        <v>8</v>
      </c>
      <c r="AC7" s="229" t="s">
        <v>9</v>
      </c>
      <c r="AD7" s="230"/>
      <c r="AE7" s="21" t="s">
        <v>10</v>
      </c>
    </row>
    <row r="8" spans="3:31" ht="27" customHeight="1" thickBot="1" x14ac:dyDescent="0.3">
      <c r="C8" s="22"/>
      <c r="D8" s="16"/>
      <c r="E8" s="16"/>
      <c r="F8" s="16"/>
      <c r="G8" s="16"/>
      <c r="H8" s="16"/>
      <c r="I8" s="16"/>
      <c r="J8" s="23"/>
      <c r="K8" s="16"/>
      <c r="L8" s="24" t="s">
        <v>11</v>
      </c>
      <c r="M8" s="25"/>
      <c r="N8" s="197" t="s">
        <v>12</v>
      </c>
      <c r="O8" s="195"/>
      <c r="P8" s="195"/>
      <c r="Q8" s="195"/>
      <c r="R8" s="196"/>
      <c r="S8" s="26"/>
      <c r="T8" s="27" t="s">
        <v>13</v>
      </c>
      <c r="U8" s="28" t="s">
        <v>14</v>
      </c>
      <c r="V8" s="29" t="s">
        <v>15</v>
      </c>
      <c r="X8" s="231" t="s">
        <v>16</v>
      </c>
      <c r="Y8" s="30" t="s">
        <v>17</v>
      </c>
      <c r="Z8" s="31" t="s">
        <v>18</v>
      </c>
      <c r="AA8" s="31">
        <f>IF(Z8="OK",1,IF(Z8="In Progress",2,0))</f>
        <v>1</v>
      </c>
      <c r="AB8" s="32">
        <v>41609</v>
      </c>
      <c r="AC8" s="234" t="s">
        <v>19</v>
      </c>
      <c r="AD8" s="236" t="s">
        <v>20</v>
      </c>
      <c r="AE8" s="238"/>
    </row>
    <row r="9" spans="3:31" ht="53.25" thickBot="1" x14ac:dyDescent="0.3">
      <c r="C9" s="22"/>
      <c r="D9" s="16"/>
      <c r="E9" s="16"/>
      <c r="F9" s="16"/>
      <c r="G9" s="16"/>
      <c r="H9" s="16"/>
      <c r="I9" s="16"/>
      <c r="J9" s="23"/>
      <c r="K9" s="16"/>
      <c r="L9" s="33" t="s">
        <v>21</v>
      </c>
      <c r="M9" s="240"/>
      <c r="N9" s="241"/>
      <c r="O9" s="241"/>
      <c r="P9" s="241"/>
      <c r="Q9" s="241"/>
      <c r="R9" s="242"/>
      <c r="S9" s="34"/>
      <c r="T9" s="35"/>
      <c r="U9" s="36"/>
      <c r="V9" s="37"/>
      <c r="X9" s="232"/>
      <c r="Y9" s="38" t="s">
        <v>22</v>
      </c>
      <c r="Z9" s="39" t="s">
        <v>18</v>
      </c>
      <c r="AA9" s="39">
        <f t="shared" ref="AA9:AA15" si="0">IF(Z9="OK",1,IF(Z9="In Progress",2,0))</f>
        <v>1</v>
      </c>
      <c r="AB9" s="40"/>
      <c r="AC9" s="235"/>
      <c r="AD9" s="237"/>
      <c r="AE9" s="239"/>
    </row>
    <row r="10" spans="3:31" ht="27" thickBot="1" x14ac:dyDescent="0.3">
      <c r="C10" s="22"/>
      <c r="D10" s="16"/>
      <c r="E10" s="16"/>
      <c r="F10" s="16"/>
      <c r="G10" s="16"/>
      <c r="H10" s="16"/>
      <c r="I10" s="16"/>
      <c r="J10" s="23"/>
      <c r="K10" s="16"/>
      <c r="L10" s="243" t="s">
        <v>23</v>
      </c>
      <c r="M10" s="244"/>
      <c r="N10" s="244"/>
      <c r="O10" s="244"/>
      <c r="P10" s="244"/>
      <c r="Q10" s="244"/>
      <c r="R10" s="245"/>
      <c r="S10" s="34"/>
      <c r="T10" s="37"/>
      <c r="U10" s="36"/>
      <c r="V10" s="37"/>
      <c r="X10" s="233"/>
      <c r="Y10" s="41" t="s">
        <v>24</v>
      </c>
      <c r="Z10" s="42" t="s">
        <v>18</v>
      </c>
      <c r="AA10" s="42">
        <f t="shared" si="0"/>
        <v>1</v>
      </c>
      <c r="AB10" s="42"/>
      <c r="AC10" s="246"/>
      <c r="AD10" s="247"/>
      <c r="AE10" s="248"/>
    </row>
    <row r="11" spans="3:31" ht="53.25" customHeight="1" thickBot="1" x14ac:dyDescent="0.3">
      <c r="C11" s="22"/>
      <c r="D11" s="16"/>
      <c r="E11" s="16"/>
      <c r="F11" s="16"/>
      <c r="G11" s="16"/>
      <c r="H11" s="16"/>
      <c r="I11" s="16"/>
      <c r="J11" s="23"/>
      <c r="K11" s="16"/>
      <c r="L11" s="33" t="s">
        <v>25</v>
      </c>
      <c r="M11" s="43"/>
      <c r="N11" s="243">
        <v>45871</v>
      </c>
      <c r="O11" s="244"/>
      <c r="P11" s="244"/>
      <c r="Q11" s="244"/>
      <c r="R11" s="244"/>
      <c r="S11" s="34"/>
      <c r="T11" s="37"/>
      <c r="U11" s="36"/>
      <c r="V11" s="37"/>
      <c r="X11" s="269" t="s">
        <v>26</v>
      </c>
      <c r="Y11" s="30" t="s">
        <v>27</v>
      </c>
      <c r="Z11" s="31" t="s">
        <v>18</v>
      </c>
      <c r="AA11" s="31">
        <f t="shared" si="0"/>
        <v>1</v>
      </c>
      <c r="AB11" s="31"/>
      <c r="AC11" s="44" t="s">
        <v>28</v>
      </c>
      <c r="AD11" s="45"/>
      <c r="AE11" s="46"/>
    </row>
    <row r="12" spans="3:31" ht="26.25" x14ac:dyDescent="0.25">
      <c r="C12" s="22"/>
      <c r="D12" s="16"/>
      <c r="E12" s="16"/>
      <c r="F12" s="16"/>
      <c r="G12" s="16"/>
      <c r="H12" s="16"/>
      <c r="I12" s="16"/>
      <c r="J12" s="23"/>
      <c r="K12" s="16"/>
      <c r="L12" s="33" t="s">
        <v>29</v>
      </c>
      <c r="M12" s="43"/>
      <c r="N12" s="240"/>
      <c r="O12" s="241"/>
      <c r="P12" s="241"/>
      <c r="Q12" s="241"/>
      <c r="R12" s="242"/>
      <c r="S12" s="34"/>
      <c r="T12" s="37"/>
      <c r="U12" s="36"/>
      <c r="V12" s="37"/>
      <c r="X12" s="270"/>
      <c r="Y12" s="47" t="s">
        <v>30</v>
      </c>
      <c r="Z12" s="39" t="s">
        <v>18</v>
      </c>
      <c r="AA12" s="39">
        <f t="shared" si="0"/>
        <v>1</v>
      </c>
      <c r="AB12" s="48"/>
      <c r="AC12" s="220"/>
      <c r="AD12" s="221"/>
      <c r="AE12" s="222"/>
    </row>
    <row r="13" spans="3:31" ht="27" thickBot="1" x14ac:dyDescent="0.4">
      <c r="C13" s="22"/>
      <c r="D13" s="16"/>
      <c r="E13" s="16"/>
      <c r="F13" s="16"/>
      <c r="G13" s="16"/>
      <c r="H13" s="16"/>
      <c r="I13" s="16"/>
      <c r="J13" s="23"/>
      <c r="K13" s="16"/>
      <c r="L13" s="33"/>
      <c r="M13" s="43"/>
      <c r="N13" s="261"/>
      <c r="O13" s="262"/>
      <c r="P13" s="262"/>
      <c r="Q13" s="262"/>
      <c r="R13" s="263"/>
      <c r="S13" s="49"/>
      <c r="T13" s="37"/>
      <c r="U13" s="50"/>
      <c r="V13" s="37"/>
      <c r="W13" s="51"/>
      <c r="X13" s="270"/>
      <c r="Y13" s="52" t="s">
        <v>31</v>
      </c>
      <c r="Z13" s="39" t="s">
        <v>18</v>
      </c>
      <c r="AA13" s="39">
        <f t="shared" si="0"/>
        <v>1</v>
      </c>
      <c r="AB13" s="48"/>
      <c r="AC13" s="220"/>
      <c r="AD13" s="221"/>
      <c r="AE13" s="222"/>
    </row>
    <row r="14" spans="3:31" ht="27" thickBot="1" x14ac:dyDescent="0.4">
      <c r="C14" s="53"/>
      <c r="D14" s="54"/>
      <c r="E14" s="54"/>
      <c r="F14" s="54"/>
      <c r="G14" s="54"/>
      <c r="H14" s="54"/>
      <c r="I14" s="54"/>
      <c r="J14" s="23"/>
      <c r="K14" s="16"/>
      <c r="L14" s="33" t="s">
        <v>32</v>
      </c>
      <c r="M14" s="223">
        <f>L30</f>
        <v>0</v>
      </c>
      <c r="N14" s="224"/>
      <c r="O14" s="224"/>
      <c r="P14" s="224"/>
      <c r="Q14" s="224"/>
      <c r="R14" s="225"/>
      <c r="S14" s="34"/>
      <c r="T14" s="37"/>
      <c r="U14" s="36"/>
      <c r="V14" s="37"/>
      <c r="W14" s="51"/>
      <c r="X14" s="271"/>
      <c r="Y14" s="55" t="s">
        <v>33</v>
      </c>
      <c r="Z14" s="42" t="s">
        <v>18</v>
      </c>
      <c r="AA14" s="42">
        <f t="shared" si="0"/>
        <v>1</v>
      </c>
      <c r="AB14" s="56">
        <v>41673</v>
      </c>
      <c r="AC14" s="226"/>
      <c r="AD14" s="227"/>
      <c r="AE14" s="228"/>
    </row>
    <row r="15" spans="3:31" ht="42.75" customHeight="1" thickBot="1" x14ac:dyDescent="0.4">
      <c r="C15" s="53"/>
      <c r="D15" s="54"/>
      <c r="E15" s="54"/>
      <c r="F15" s="54"/>
      <c r="G15" s="54"/>
      <c r="H15" s="54"/>
      <c r="I15" s="54"/>
      <c r="J15" s="23"/>
      <c r="K15" s="16"/>
      <c r="L15" s="33" t="s">
        <v>34</v>
      </c>
      <c r="M15" s="249"/>
      <c r="N15" s="250"/>
      <c r="O15" s="250"/>
      <c r="P15" s="250"/>
      <c r="Q15" s="250"/>
      <c r="R15" s="251"/>
      <c r="S15" s="49"/>
      <c r="T15" s="37"/>
      <c r="U15" s="50"/>
      <c r="V15" s="37"/>
      <c r="W15" s="51"/>
      <c r="X15" s="252" t="s">
        <v>35</v>
      </c>
      <c r="Y15" s="57" t="s">
        <v>36</v>
      </c>
      <c r="Z15" s="31" t="s">
        <v>18</v>
      </c>
      <c r="AA15" s="31">
        <f t="shared" si="0"/>
        <v>1</v>
      </c>
      <c r="AB15" s="58"/>
      <c r="AC15" s="59" t="s">
        <v>37</v>
      </c>
      <c r="AD15" s="60"/>
      <c r="AE15" s="61"/>
    </row>
    <row r="16" spans="3:31" ht="53.25" thickBot="1" x14ac:dyDescent="0.3">
      <c r="C16" s="53"/>
      <c r="D16" s="54"/>
      <c r="E16" s="54"/>
      <c r="F16" s="54"/>
      <c r="G16" s="54"/>
      <c r="H16" s="54"/>
      <c r="I16" s="54"/>
      <c r="J16" s="23"/>
      <c r="K16" s="16"/>
      <c r="L16" s="33" t="s">
        <v>38</v>
      </c>
      <c r="M16" s="62"/>
      <c r="N16" s="11"/>
      <c r="O16" s="11"/>
      <c r="P16" s="63"/>
      <c r="Q16" s="63"/>
      <c r="R16" s="64"/>
      <c r="S16" s="49"/>
      <c r="T16" s="37"/>
      <c r="U16" s="50"/>
      <c r="V16" s="37"/>
      <c r="X16" s="253"/>
      <c r="Y16" s="65" t="s">
        <v>39</v>
      </c>
      <c r="Z16" s="39"/>
      <c r="AA16" s="39"/>
      <c r="AB16" s="66"/>
      <c r="AC16" s="67" t="s">
        <v>40</v>
      </c>
      <c r="AD16" s="68"/>
      <c r="AE16" s="69"/>
    </row>
    <row r="17" spans="1:32" ht="53.25" thickBot="1" x14ac:dyDescent="0.3">
      <c r="C17" s="22"/>
      <c r="D17" s="16"/>
      <c r="E17" s="16"/>
      <c r="F17" s="16"/>
      <c r="G17" s="16"/>
      <c r="H17" s="16"/>
      <c r="I17" s="16"/>
      <c r="J17" s="23"/>
      <c r="K17" s="16"/>
      <c r="L17" s="33" t="s">
        <v>41</v>
      </c>
      <c r="M17" s="240"/>
      <c r="N17" s="241"/>
      <c r="O17" s="242"/>
      <c r="P17" s="11"/>
      <c r="Q17" s="63"/>
      <c r="R17" s="70"/>
      <c r="S17" s="34"/>
      <c r="T17" s="37"/>
      <c r="U17" s="36"/>
      <c r="V17" s="37"/>
      <c r="X17" s="253"/>
      <c r="Y17" s="65" t="s">
        <v>42</v>
      </c>
      <c r="Z17" s="39" t="s">
        <v>43</v>
      </c>
      <c r="AA17" s="39">
        <v>0</v>
      </c>
      <c r="AB17" s="66"/>
      <c r="AC17" s="71"/>
      <c r="AD17" s="72"/>
      <c r="AE17" s="69"/>
    </row>
    <row r="18" spans="1:32" ht="27" thickBot="1" x14ac:dyDescent="0.3">
      <c r="C18" s="22"/>
      <c r="D18" s="16"/>
      <c r="E18" s="16"/>
      <c r="F18" s="16"/>
      <c r="G18" s="16"/>
      <c r="H18" s="16"/>
      <c r="I18" s="16"/>
      <c r="J18" s="23"/>
      <c r="K18" s="16"/>
      <c r="L18" s="255" t="s">
        <v>44</v>
      </c>
      <c r="M18" s="256"/>
      <c r="N18" s="256"/>
      <c r="O18" s="73" t="s">
        <v>45</v>
      </c>
      <c r="P18" s="73" t="s">
        <v>46</v>
      </c>
      <c r="Q18" s="73" t="s">
        <v>47</v>
      </c>
      <c r="R18" s="73" t="s">
        <v>48</v>
      </c>
      <c r="S18" s="34"/>
      <c r="T18" s="37"/>
      <c r="U18" s="36"/>
      <c r="V18" s="37"/>
      <c r="X18" s="253"/>
      <c r="Y18" s="65" t="s">
        <v>49</v>
      </c>
      <c r="Z18" s="74"/>
      <c r="AA18" s="74"/>
      <c r="AB18" s="75"/>
      <c r="AC18" s="76"/>
      <c r="AD18" s="77"/>
      <c r="AE18" s="78"/>
    </row>
    <row r="19" spans="1:32" ht="79.5" thickBot="1" x14ac:dyDescent="0.3">
      <c r="C19" s="22"/>
      <c r="D19" s="16"/>
      <c r="E19" s="16"/>
      <c r="F19" s="16"/>
      <c r="G19" s="16"/>
      <c r="H19" s="16"/>
      <c r="I19" s="16"/>
      <c r="J19" s="79"/>
      <c r="K19" s="16"/>
      <c r="L19" s="257"/>
      <c r="M19" s="258"/>
      <c r="N19" s="258"/>
      <c r="O19" s="80"/>
      <c r="P19" s="81"/>
      <c r="Q19" s="81"/>
      <c r="R19" s="82"/>
      <c r="S19" s="34"/>
      <c r="T19" s="37"/>
      <c r="U19" s="36"/>
      <c r="V19" s="37"/>
      <c r="X19" s="254"/>
      <c r="Y19" s="83" t="s">
        <v>50</v>
      </c>
      <c r="Z19" s="84"/>
      <c r="AA19" s="84"/>
      <c r="AB19" s="85"/>
      <c r="AC19" s="86"/>
      <c r="AD19" s="87"/>
      <c r="AE19" s="88"/>
    </row>
    <row r="20" spans="1:32" ht="27" customHeight="1" thickBot="1" x14ac:dyDescent="0.3">
      <c r="C20" s="22"/>
      <c r="D20" s="16"/>
      <c r="E20" s="16"/>
      <c r="F20" s="16"/>
      <c r="G20" s="16"/>
      <c r="H20" s="16"/>
      <c r="I20" s="16"/>
      <c r="J20" s="79"/>
      <c r="K20" s="16"/>
      <c r="L20" s="259" t="s">
        <v>51</v>
      </c>
      <c r="M20" s="260"/>
      <c r="N20" s="261"/>
      <c r="O20" s="262"/>
      <c r="P20" s="262"/>
      <c r="Q20" s="262"/>
      <c r="R20" s="263"/>
      <c r="S20" s="34"/>
      <c r="T20" s="37"/>
      <c r="U20" s="36"/>
      <c r="V20" s="37"/>
      <c r="X20" s="264" t="s">
        <v>52</v>
      </c>
      <c r="Y20" s="30" t="s">
        <v>53</v>
      </c>
      <c r="Z20" s="31"/>
      <c r="AA20" s="31"/>
      <c r="AB20" s="89"/>
      <c r="AC20" s="90"/>
      <c r="AD20" s="45"/>
      <c r="AE20" s="46"/>
    </row>
    <row r="21" spans="1:32" ht="53.25" thickBot="1" x14ac:dyDescent="0.3">
      <c r="C21" s="91"/>
      <c r="D21" s="92"/>
      <c r="E21" s="92"/>
      <c r="F21" s="92"/>
      <c r="G21" s="92"/>
      <c r="H21" s="92"/>
      <c r="I21" s="92"/>
      <c r="J21" s="93"/>
      <c r="K21" s="16"/>
      <c r="L21" s="94" t="s">
        <v>54</v>
      </c>
      <c r="M21" s="266" t="s">
        <v>55</v>
      </c>
      <c r="N21" s="267"/>
      <c r="O21" s="267"/>
      <c r="P21" s="267"/>
      <c r="Q21" s="267"/>
      <c r="R21" s="268"/>
      <c r="S21"/>
      <c r="T21" s="37"/>
      <c r="U21" s="36"/>
      <c r="V21" s="37"/>
      <c r="X21" s="265"/>
      <c r="Y21" s="83" t="s">
        <v>56</v>
      </c>
      <c r="Z21" s="84"/>
      <c r="AA21" s="84"/>
      <c r="AB21" s="85"/>
      <c r="AC21" s="95"/>
      <c r="AD21" s="96"/>
      <c r="AE21" s="88"/>
    </row>
    <row r="22" spans="1:32" x14ac:dyDescent="0.25"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6"/>
      <c r="P22" s="16"/>
      <c r="Q22" s="16"/>
      <c r="R22" s="11"/>
      <c r="S22" s="11"/>
    </row>
    <row r="23" spans="1:32" x14ac:dyDescent="0.25"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W23"/>
      <c r="X23"/>
    </row>
    <row r="24" spans="1:32" x14ac:dyDescent="0.25">
      <c r="B24" s="10"/>
      <c r="C24" s="10"/>
      <c r="D24" s="10"/>
      <c r="E24" s="10"/>
      <c r="F24" s="10"/>
      <c r="G24" s="10"/>
      <c r="H24" s="10"/>
      <c r="I24"/>
      <c r="J24" s="10"/>
      <c r="K24" s="10"/>
      <c r="L24" s="10"/>
      <c r="M24" s="10"/>
      <c r="N24" s="10"/>
      <c r="O24" s="10"/>
    </row>
    <row r="25" spans="1:32" x14ac:dyDescent="0.25">
      <c r="B25" s="10"/>
      <c r="C25" s="10"/>
      <c r="D25" s="10"/>
      <c r="E25" s="10"/>
      <c r="F25" s="10"/>
      <c r="G25" s="10"/>
      <c r="H25"/>
      <c r="I25" s="10"/>
      <c r="J25" s="10"/>
      <c r="K25" s="10"/>
      <c r="L25" s="10"/>
      <c r="M25" s="10"/>
      <c r="N25" s="10"/>
      <c r="O25" s="10"/>
    </row>
    <row r="26" spans="1:32" ht="29.25" thickBot="1" x14ac:dyDescent="0.3">
      <c r="D26" s="97" t="s">
        <v>57</v>
      </c>
      <c r="AF26" s="11"/>
    </row>
    <row r="27" spans="1:32" ht="24" thickBot="1" x14ac:dyDescent="0.3">
      <c r="B27" s="98"/>
      <c r="C27" s="98"/>
      <c r="D27" s="99"/>
      <c r="E27" s="98"/>
      <c r="F27" s="98"/>
      <c r="G27" s="98"/>
      <c r="H27" s="98"/>
      <c r="I27" s="98"/>
      <c r="J27" s="98"/>
      <c r="K27" s="98"/>
      <c r="L27" s="98"/>
      <c r="M27" s="98"/>
      <c r="N27" s="98"/>
      <c r="R27" s="279" t="s">
        <v>58</v>
      </c>
      <c r="S27" s="280"/>
      <c r="T27" s="281"/>
      <c r="U27" s="98"/>
    </row>
    <row r="28" spans="1:32" ht="47.25" customHeight="1" thickBot="1" x14ac:dyDescent="0.3">
      <c r="B28" s="100"/>
      <c r="C28" s="282" t="s">
        <v>59</v>
      </c>
      <c r="D28" s="101" t="s">
        <v>60</v>
      </c>
      <c r="E28" s="101" t="s">
        <v>61</v>
      </c>
      <c r="F28" s="284" t="s">
        <v>62</v>
      </c>
      <c r="G28" s="286" t="s">
        <v>63</v>
      </c>
      <c r="H28" s="287"/>
      <c r="I28" s="102" t="s">
        <v>64</v>
      </c>
      <c r="J28" s="288" t="s">
        <v>65</v>
      </c>
      <c r="K28" s="288" t="s">
        <v>66</v>
      </c>
      <c r="L28" s="288" t="s">
        <v>67</v>
      </c>
      <c r="M28" s="103" t="s">
        <v>68</v>
      </c>
      <c r="N28" s="104" t="s">
        <v>69</v>
      </c>
      <c r="O28" s="290" t="s">
        <v>70</v>
      </c>
      <c r="P28" s="288" t="s">
        <v>71</v>
      </c>
      <c r="Q28" s="292" t="s">
        <v>72</v>
      </c>
      <c r="R28" s="272" t="s">
        <v>73</v>
      </c>
      <c r="S28" s="272" t="s">
        <v>74</v>
      </c>
      <c r="T28" s="272" t="s">
        <v>75</v>
      </c>
      <c r="V28" s="274" t="s">
        <v>76</v>
      </c>
      <c r="W28" s="274"/>
      <c r="X28" s="105"/>
      <c r="Y28" s="106"/>
      <c r="Z28" s="275" t="s">
        <v>77</v>
      </c>
      <c r="AA28" s="275"/>
      <c r="AB28" s="275"/>
      <c r="AC28" s="275"/>
      <c r="AD28" s="275"/>
      <c r="AE28" s="11"/>
    </row>
    <row r="29" spans="1:32" ht="29.25" thickBot="1" x14ac:dyDescent="0.3">
      <c r="B29" s="107"/>
      <c r="C29" s="283"/>
      <c r="D29" s="108"/>
      <c r="E29" s="108"/>
      <c r="F29" s="285"/>
      <c r="G29" s="108" t="s">
        <v>78</v>
      </c>
      <c r="H29" s="108" t="s">
        <v>79</v>
      </c>
      <c r="I29" s="108"/>
      <c r="J29" s="289"/>
      <c r="K29" s="289"/>
      <c r="L29" s="289"/>
      <c r="M29" s="109">
        <v>0.1</v>
      </c>
      <c r="N29" s="104">
        <f>M15</f>
        <v>0</v>
      </c>
      <c r="O29" s="291"/>
      <c r="P29" s="289"/>
      <c r="Q29" s="293"/>
      <c r="R29" s="273"/>
      <c r="S29" s="273"/>
      <c r="T29" s="273"/>
      <c r="V29" s="110" t="s">
        <v>80</v>
      </c>
      <c r="W29" s="111"/>
      <c r="X29" s="112"/>
      <c r="Z29" s="276" t="s">
        <v>81</v>
      </c>
      <c r="AA29" s="277"/>
      <c r="AB29" s="277"/>
      <c r="AC29" s="277"/>
      <c r="AD29" s="277"/>
      <c r="AE29" s="278"/>
    </row>
    <row r="30" spans="1:32" ht="36.75" customHeight="1" thickBot="1" x14ac:dyDescent="0.3">
      <c r="A30" s="325" t="s">
        <v>82</v>
      </c>
      <c r="B30" s="326"/>
      <c r="C30" s="113"/>
      <c r="D30" s="114"/>
      <c r="E30" s="115"/>
      <c r="F30" s="116"/>
      <c r="G30" s="116"/>
      <c r="H30" s="116"/>
      <c r="I30" s="117"/>
      <c r="J30" s="329">
        <f>SUM(H30:H35)</f>
        <v>0</v>
      </c>
      <c r="K30" s="329">
        <f>J30+J36</f>
        <v>0</v>
      </c>
      <c r="L30" s="332">
        <f>K30*L39</f>
        <v>0</v>
      </c>
      <c r="M30" s="329">
        <f>(10*L30)/100</f>
        <v>0</v>
      </c>
      <c r="N30" s="319"/>
      <c r="O30" s="310">
        <f>L30+M30+N30</f>
        <v>0</v>
      </c>
      <c r="P30" s="313"/>
      <c r="Q30" s="316" t="e">
        <f>(P30-O30)/P30</f>
        <v>#DIV/0!</v>
      </c>
      <c r="R30" s="319"/>
      <c r="S30" s="313"/>
      <c r="T30" s="322">
        <f>AD47+AD52+AD57+AD62</f>
        <v>0</v>
      </c>
      <c r="V30" s="118"/>
      <c r="W30" s="118"/>
      <c r="X30" s="119"/>
      <c r="Z30" s="120" t="s">
        <v>83</v>
      </c>
      <c r="AA30" s="121" t="s">
        <v>84</v>
      </c>
      <c r="AB30" s="122" t="s">
        <v>85</v>
      </c>
      <c r="AC30" s="122" t="s">
        <v>86</v>
      </c>
      <c r="AD30" s="122" t="s">
        <v>87</v>
      </c>
      <c r="AE30" s="122" t="s">
        <v>88</v>
      </c>
    </row>
    <row r="31" spans="1:32" ht="29.25" customHeight="1" thickBot="1" x14ac:dyDescent="0.3">
      <c r="A31" s="327"/>
      <c r="B31" s="328"/>
      <c r="C31" s="123"/>
      <c r="D31" s="124"/>
      <c r="E31" s="125"/>
      <c r="F31" s="126"/>
      <c r="G31" s="126"/>
      <c r="H31" s="126"/>
      <c r="I31" s="127"/>
      <c r="J31" s="330"/>
      <c r="K31" s="330"/>
      <c r="L31" s="333"/>
      <c r="M31" s="330"/>
      <c r="N31" s="320"/>
      <c r="O31" s="311"/>
      <c r="P31" s="314"/>
      <c r="Q31" s="317"/>
      <c r="R31" s="320"/>
      <c r="S31" s="314"/>
      <c r="T31" s="323"/>
      <c r="V31" s="128"/>
      <c r="W31" s="129"/>
      <c r="X31" s="112"/>
      <c r="Y31" s="11"/>
      <c r="Z31" s="130"/>
      <c r="AA31" s="130"/>
      <c r="AB31" s="130"/>
      <c r="AC31" s="130"/>
      <c r="AD31" s="131"/>
      <c r="AE31" s="131"/>
    </row>
    <row r="32" spans="1:32" ht="24" customHeight="1" thickBot="1" x14ac:dyDescent="0.3">
      <c r="A32" s="327"/>
      <c r="B32" s="328"/>
      <c r="C32" s="113"/>
      <c r="D32" s="114"/>
      <c r="E32" s="125"/>
      <c r="F32" s="126"/>
      <c r="G32" s="126"/>
      <c r="H32" s="126"/>
      <c r="I32" s="127"/>
      <c r="J32" s="330"/>
      <c r="K32" s="330"/>
      <c r="L32" s="333"/>
      <c r="M32" s="330"/>
      <c r="N32" s="320"/>
      <c r="O32" s="311"/>
      <c r="P32" s="314"/>
      <c r="Q32" s="317"/>
      <c r="R32" s="320"/>
      <c r="S32" s="314"/>
      <c r="T32" s="323"/>
      <c r="V32" s="132"/>
      <c r="W32" s="132"/>
      <c r="X32" s="119"/>
      <c r="Y32" s="11"/>
      <c r="Z32" s="294" t="s">
        <v>89</v>
      </c>
      <c r="AA32" s="295"/>
      <c r="AB32" s="295"/>
      <c r="AC32" s="295"/>
      <c r="AD32" s="295"/>
      <c r="AE32" s="296"/>
    </row>
    <row r="33" spans="1:31" ht="36.75" thickBot="1" x14ac:dyDescent="0.3">
      <c r="A33" s="299"/>
      <c r="B33" s="300"/>
      <c r="C33" s="133"/>
      <c r="D33" s="134"/>
      <c r="E33" s="135"/>
      <c r="F33" s="136"/>
      <c r="G33" s="136"/>
      <c r="H33" s="136"/>
      <c r="I33" s="137"/>
      <c r="J33" s="330"/>
      <c r="K33" s="330"/>
      <c r="L33" s="333"/>
      <c r="M33" s="330"/>
      <c r="N33" s="320"/>
      <c r="O33" s="311"/>
      <c r="P33" s="314"/>
      <c r="Q33" s="317"/>
      <c r="R33" s="320"/>
      <c r="S33" s="314"/>
      <c r="T33" s="323"/>
      <c r="V33" s="138"/>
      <c r="W33" s="139"/>
      <c r="X33" s="112"/>
      <c r="Y33" s="11"/>
      <c r="Z33" s="140" t="s">
        <v>83</v>
      </c>
      <c r="AA33" s="141" t="s">
        <v>90</v>
      </c>
      <c r="AB33" s="142" t="s">
        <v>85</v>
      </c>
      <c r="AC33" s="142" t="s">
        <v>86</v>
      </c>
      <c r="AD33" s="142" t="s">
        <v>87</v>
      </c>
      <c r="AE33" s="142" t="s">
        <v>88</v>
      </c>
    </row>
    <row r="34" spans="1:31" ht="24" customHeight="1" thickBot="1" x14ac:dyDescent="0.3">
      <c r="A34" s="297" t="s">
        <v>91</v>
      </c>
      <c r="B34" s="298"/>
      <c r="C34" s="113"/>
      <c r="D34" s="114"/>
      <c r="E34" s="115"/>
      <c r="F34" s="116"/>
      <c r="G34" s="116"/>
      <c r="H34" s="116"/>
      <c r="I34" s="117"/>
      <c r="J34" s="330"/>
      <c r="K34" s="330"/>
      <c r="L34" s="333"/>
      <c r="M34" s="330"/>
      <c r="N34" s="320"/>
      <c r="O34" s="311"/>
      <c r="P34" s="314"/>
      <c r="Q34" s="317"/>
      <c r="R34" s="320"/>
      <c r="S34" s="314"/>
      <c r="T34" s="323"/>
      <c r="V34" s="132"/>
      <c r="W34" s="132"/>
      <c r="X34" s="119"/>
      <c r="Y34" s="11"/>
      <c r="Z34" s="130"/>
      <c r="AA34" s="130"/>
      <c r="AB34" s="130"/>
      <c r="AC34" s="130"/>
      <c r="AD34" s="131"/>
      <c r="AE34" s="131"/>
    </row>
    <row r="35" spans="1:31" ht="29.25" customHeight="1" thickBot="1" x14ac:dyDescent="0.3">
      <c r="A35" s="299"/>
      <c r="B35" s="300"/>
      <c r="C35" s="143"/>
      <c r="D35" s="134"/>
      <c r="E35" s="135"/>
      <c r="F35" s="136"/>
      <c r="G35" s="136"/>
      <c r="H35" s="136"/>
      <c r="I35" s="137"/>
      <c r="J35" s="331"/>
      <c r="K35" s="330"/>
      <c r="L35" s="333"/>
      <c r="M35" s="330"/>
      <c r="N35" s="320"/>
      <c r="O35" s="311"/>
      <c r="P35" s="314"/>
      <c r="Q35" s="317"/>
      <c r="R35" s="320"/>
      <c r="S35" s="314"/>
      <c r="T35" s="323"/>
      <c r="V35" s="128"/>
      <c r="W35" s="129"/>
      <c r="X35" s="112"/>
      <c r="Y35" s="11"/>
      <c r="Z35" s="301" t="s">
        <v>92</v>
      </c>
      <c r="AA35" s="302"/>
      <c r="AB35" s="302"/>
      <c r="AC35" s="302"/>
      <c r="AD35" s="302"/>
      <c r="AE35" s="303"/>
    </row>
    <row r="36" spans="1:31" ht="24" customHeight="1" thickBot="1" x14ac:dyDescent="0.3">
      <c r="A36" s="304" t="s">
        <v>93</v>
      </c>
      <c r="B36" s="305"/>
      <c r="C36" s="306"/>
      <c r="D36" s="307"/>
      <c r="E36" s="307"/>
      <c r="F36" s="307"/>
      <c r="G36" s="307"/>
      <c r="H36" s="307"/>
      <c r="I36" s="144">
        <v>0.1</v>
      </c>
      <c r="J36" s="145">
        <f>J37*I36</f>
        <v>0</v>
      </c>
      <c r="K36" s="331"/>
      <c r="L36" s="334"/>
      <c r="M36" s="331"/>
      <c r="N36" s="321"/>
      <c r="O36" s="312"/>
      <c r="P36" s="315"/>
      <c r="Q36" s="318"/>
      <c r="R36" s="321"/>
      <c r="S36" s="315"/>
      <c r="T36" s="324"/>
      <c r="V36" s="132"/>
      <c r="W36" s="132"/>
      <c r="X36" s="119"/>
      <c r="Y36" s="11"/>
      <c r="Z36" s="146" t="s">
        <v>83</v>
      </c>
      <c r="AA36" s="147" t="s">
        <v>90</v>
      </c>
      <c r="AB36" s="148" t="s">
        <v>85</v>
      </c>
      <c r="AC36" s="148" t="s">
        <v>86</v>
      </c>
      <c r="AD36" s="148" t="s">
        <v>87</v>
      </c>
      <c r="AE36" s="148" t="s">
        <v>88</v>
      </c>
    </row>
    <row r="37" spans="1:31" x14ac:dyDescent="0.25">
      <c r="S37" s="11"/>
      <c r="T37" s="11"/>
      <c r="U37" s="11"/>
      <c r="Z37" s="149"/>
      <c r="AA37" s="149"/>
      <c r="AB37" s="149"/>
      <c r="AC37" s="149"/>
      <c r="AD37" s="149"/>
      <c r="AE37" s="149"/>
    </row>
    <row r="38" spans="1:31" ht="15.75" thickBot="1" x14ac:dyDescent="0.3"/>
    <row r="39" spans="1:31" ht="24" customHeight="1" thickBot="1" x14ac:dyDescent="0.3">
      <c r="D39" s="98"/>
      <c r="E39" s="98"/>
      <c r="F39" s="98"/>
      <c r="G39" s="98"/>
      <c r="H39" s="98"/>
      <c r="I39" s="98"/>
      <c r="J39" s="308" t="s">
        <v>94</v>
      </c>
      <c r="K39" s="309"/>
      <c r="L39" s="150">
        <v>1.35</v>
      </c>
      <c r="N39" s="98"/>
      <c r="R39" s="151"/>
      <c r="S39" s="98"/>
      <c r="T39" s="98"/>
      <c r="U39" s="151"/>
      <c r="V39" s="151"/>
      <c r="W39" s="151"/>
      <c r="X39" s="151"/>
      <c r="Y39" s="151"/>
      <c r="Z39"/>
      <c r="AA39" s="98"/>
    </row>
    <row r="40" spans="1:31" ht="23.25" x14ac:dyDescent="0.25">
      <c r="D40" s="98"/>
      <c r="E40" s="98"/>
      <c r="F40" s="98"/>
      <c r="G40" s="98"/>
      <c r="H40" s="98"/>
      <c r="I40" s="98"/>
      <c r="J40" s="98"/>
      <c r="K40" s="152"/>
      <c r="L40" s="152"/>
      <c r="M40" s="152"/>
      <c r="N40" s="98"/>
      <c r="R40" s="151"/>
      <c r="S40" s="98"/>
      <c r="T40" s="98"/>
      <c r="U40" s="151"/>
      <c r="V40" s="151"/>
      <c r="W40" s="151"/>
      <c r="X40" s="151"/>
      <c r="Y40" s="151"/>
      <c r="Z40" s="98"/>
      <c r="AA40" s="98"/>
    </row>
    <row r="41" spans="1:31" ht="28.5" x14ac:dyDescent="0.25">
      <c r="D41" s="97" t="s">
        <v>95</v>
      </c>
      <c r="W41" s="97" t="s">
        <v>96</v>
      </c>
      <c r="X41" s="97"/>
    </row>
    <row r="42" spans="1:31" ht="27" thickBot="1" x14ac:dyDescent="0.3">
      <c r="C42" s="153"/>
      <c r="D42" s="18"/>
      <c r="E42" s="18"/>
      <c r="F42"/>
      <c r="G42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V42" s="18"/>
      <c r="W42" s="18"/>
      <c r="X42" s="18"/>
      <c r="Z42" s="18"/>
      <c r="AA42" s="18"/>
      <c r="AB42" s="18"/>
      <c r="AC42" s="18"/>
      <c r="AD42" s="18"/>
      <c r="AE42" s="18"/>
    </row>
    <row r="43" spans="1:31" ht="34.5" thickBot="1" x14ac:dyDescent="0.3">
      <c r="B43" s="153"/>
      <c r="C43" s="153"/>
      <c r="D43" s="18"/>
      <c r="E43" s="18"/>
      <c r="F43" s="18"/>
      <c r="G43" s="18"/>
      <c r="H43" s="18"/>
      <c r="I43" s="18"/>
      <c r="J43" s="351" t="s">
        <v>97</v>
      </c>
      <c r="K43" s="352"/>
      <c r="L43" s="352"/>
      <c r="M43" s="352"/>
      <c r="N43" s="352"/>
      <c r="O43" s="352"/>
      <c r="P43" s="352"/>
      <c r="Q43" s="352"/>
      <c r="R43" s="352"/>
      <c r="S43" s="353"/>
      <c r="T43" s="18"/>
      <c r="V43" s="354" t="s">
        <v>98</v>
      </c>
      <c r="W43" s="355"/>
      <c r="X43" s="355"/>
      <c r="Y43" s="355"/>
      <c r="Z43" s="355"/>
      <c r="AA43" s="355"/>
      <c r="AB43" s="355"/>
      <c r="AC43" s="355"/>
      <c r="AD43" s="355"/>
      <c r="AE43" s="356"/>
    </row>
    <row r="44" spans="1:31" ht="53.25" thickBot="1" x14ac:dyDescent="0.3">
      <c r="B44" s="154" t="s">
        <v>99</v>
      </c>
      <c r="C44" s="155" t="s">
        <v>100</v>
      </c>
      <c r="D44" s="156" t="s">
        <v>101</v>
      </c>
      <c r="E44" s="357" t="s">
        <v>82</v>
      </c>
      <c r="F44" s="358"/>
      <c r="G44" s="359"/>
      <c r="H44" s="157" t="s">
        <v>63</v>
      </c>
      <c r="I44" s="158" t="s">
        <v>64</v>
      </c>
      <c r="J44" s="360" t="s">
        <v>102</v>
      </c>
      <c r="K44" s="361"/>
      <c r="L44" s="362" t="s">
        <v>103</v>
      </c>
      <c r="M44" s="358"/>
      <c r="N44" s="358"/>
      <c r="O44" s="358"/>
      <c r="P44" s="358"/>
      <c r="Q44" s="358"/>
      <c r="R44" s="363"/>
      <c r="S44" s="159" t="s">
        <v>104</v>
      </c>
      <c r="T44" s="18"/>
      <c r="V44" s="160" t="s">
        <v>105</v>
      </c>
      <c r="W44" s="364" t="s">
        <v>106</v>
      </c>
      <c r="X44" s="365"/>
      <c r="Y44" s="160" t="s">
        <v>107</v>
      </c>
      <c r="Z44" s="161" t="s">
        <v>108</v>
      </c>
      <c r="AA44" s="161" t="s">
        <v>109</v>
      </c>
      <c r="AB44" s="161" t="s">
        <v>110</v>
      </c>
      <c r="AC44" s="161" t="s">
        <v>111</v>
      </c>
      <c r="AD44" s="161" t="s">
        <v>112</v>
      </c>
      <c r="AE44" s="162" t="s">
        <v>113</v>
      </c>
    </row>
    <row r="45" spans="1:31" ht="27" thickBot="1" x14ac:dyDescent="0.3">
      <c r="B45" s="163" t="s">
        <v>12</v>
      </c>
      <c r="C45" s="163"/>
      <c r="D45" s="163" t="s">
        <v>114</v>
      </c>
      <c r="E45" s="335"/>
      <c r="F45" s="336"/>
      <c r="G45" s="337"/>
      <c r="H45" s="163"/>
      <c r="I45" s="163"/>
      <c r="J45" s="335"/>
      <c r="K45" s="337"/>
      <c r="L45" s="338"/>
      <c r="M45" s="339"/>
      <c r="N45" s="339"/>
      <c r="O45" s="339"/>
      <c r="P45" s="339"/>
      <c r="Q45" s="339"/>
      <c r="R45" s="340"/>
      <c r="S45" s="164" t="s">
        <v>18</v>
      </c>
      <c r="T45" s="18"/>
      <c r="V45" s="165"/>
      <c r="W45" s="341"/>
      <c r="X45" s="342"/>
      <c r="Y45" s="166" t="s">
        <v>115</v>
      </c>
      <c r="Z45" s="167" t="s">
        <v>18</v>
      </c>
      <c r="AA45" s="168" t="s">
        <v>18</v>
      </c>
      <c r="AB45" s="168" t="s">
        <v>116</v>
      </c>
      <c r="AC45" s="168" t="s">
        <v>18</v>
      </c>
      <c r="AD45" s="168" t="s">
        <v>18</v>
      </c>
      <c r="AE45" s="169"/>
    </row>
    <row r="46" spans="1:31" ht="27" thickBot="1" x14ac:dyDescent="0.3">
      <c r="B46" s="163"/>
      <c r="C46" s="163"/>
      <c r="D46" s="170"/>
      <c r="E46" s="343"/>
      <c r="F46" s="344"/>
      <c r="G46" s="345"/>
      <c r="H46" s="163"/>
      <c r="I46" s="163"/>
      <c r="J46" s="343"/>
      <c r="K46" s="345"/>
      <c r="L46" s="346"/>
      <c r="M46" s="347"/>
      <c r="N46" s="347"/>
      <c r="O46" s="347"/>
      <c r="P46" s="347"/>
      <c r="Q46" s="347"/>
      <c r="R46" s="348"/>
      <c r="S46" s="164"/>
      <c r="T46" s="18"/>
      <c r="V46" s="349" t="s">
        <v>13</v>
      </c>
      <c r="W46" s="350"/>
      <c r="X46" s="350"/>
      <c r="Y46" s="342"/>
      <c r="Z46" s="366">
        <v>41284</v>
      </c>
      <c r="AA46" s="367"/>
      <c r="AB46" s="367"/>
      <c r="AC46" s="367"/>
      <c r="AD46" s="367"/>
      <c r="AE46" s="368"/>
    </row>
    <row r="47" spans="1:31" ht="34.5" thickBot="1" x14ac:dyDescent="0.3">
      <c r="B47" s="170"/>
      <c r="C47" s="170"/>
      <c r="D47" s="170"/>
      <c r="E47" s="343"/>
      <c r="F47" s="344"/>
      <c r="G47" s="345"/>
      <c r="H47" s="170"/>
      <c r="I47" s="170"/>
      <c r="J47" s="343"/>
      <c r="K47" s="345"/>
      <c r="L47" s="346"/>
      <c r="M47" s="347"/>
      <c r="N47" s="347"/>
      <c r="O47" s="347"/>
      <c r="P47" s="347"/>
      <c r="Q47" s="347"/>
      <c r="R47" s="348"/>
      <c r="S47" s="72"/>
      <c r="T47" s="18"/>
      <c r="V47" s="369" t="s">
        <v>117</v>
      </c>
      <c r="W47" s="370"/>
      <c r="X47" s="371"/>
      <c r="Y47" s="372" t="s">
        <v>118</v>
      </c>
      <c r="Z47" s="373"/>
      <c r="AA47" s="373"/>
      <c r="AB47" s="374"/>
      <c r="AC47" s="171" t="s">
        <v>119</v>
      </c>
      <c r="AD47" s="172"/>
      <c r="AE47" s="173"/>
    </row>
    <row r="48" spans="1:31" ht="34.5" thickBot="1" x14ac:dyDescent="0.3">
      <c r="B48" s="170"/>
      <c r="C48" s="170"/>
      <c r="D48" s="170"/>
      <c r="E48" s="343"/>
      <c r="F48" s="344"/>
      <c r="G48" s="345"/>
      <c r="H48" s="170"/>
      <c r="I48" s="170"/>
      <c r="J48" s="343"/>
      <c r="K48" s="345"/>
      <c r="L48" s="346"/>
      <c r="M48" s="347"/>
      <c r="N48" s="347"/>
      <c r="O48" s="347"/>
      <c r="P48" s="347"/>
      <c r="Q48" s="347"/>
      <c r="R48" s="348"/>
      <c r="S48" s="72"/>
      <c r="T48" s="18"/>
      <c r="V48" s="354" t="s">
        <v>120</v>
      </c>
      <c r="W48" s="355"/>
      <c r="X48" s="355"/>
      <c r="Y48" s="355"/>
      <c r="Z48" s="355"/>
      <c r="AA48" s="355"/>
      <c r="AB48" s="355"/>
      <c r="AC48" s="355"/>
      <c r="AD48" s="355"/>
      <c r="AE48" s="356"/>
    </row>
    <row r="49" spans="2:32" ht="27" thickBot="1" x14ac:dyDescent="0.3">
      <c r="B49" s="170"/>
      <c r="C49" s="170"/>
      <c r="D49" s="170"/>
      <c r="E49" s="343"/>
      <c r="F49" s="344"/>
      <c r="G49" s="345"/>
      <c r="H49" s="170"/>
      <c r="I49" s="170"/>
      <c r="J49" s="343"/>
      <c r="K49" s="345"/>
      <c r="L49" s="346"/>
      <c r="M49" s="347"/>
      <c r="N49" s="347"/>
      <c r="O49" s="347"/>
      <c r="P49" s="347"/>
      <c r="Q49" s="347"/>
      <c r="R49" s="348"/>
      <c r="S49" s="72"/>
      <c r="T49" s="18"/>
      <c r="V49" s="160" t="s">
        <v>105</v>
      </c>
      <c r="W49" s="364" t="s">
        <v>106</v>
      </c>
      <c r="X49" s="365"/>
      <c r="Y49" s="160" t="s">
        <v>107</v>
      </c>
      <c r="Z49" s="161" t="s">
        <v>108</v>
      </c>
      <c r="AA49" s="161" t="s">
        <v>109</v>
      </c>
      <c r="AB49" s="161" t="s">
        <v>110</v>
      </c>
      <c r="AC49" s="161" t="s">
        <v>111</v>
      </c>
      <c r="AD49" s="161" t="s">
        <v>112</v>
      </c>
      <c r="AE49" s="162" t="s">
        <v>113</v>
      </c>
    </row>
    <row r="50" spans="2:32" ht="27" thickBot="1" x14ac:dyDescent="0.3">
      <c r="B50" s="170"/>
      <c r="C50" s="170"/>
      <c r="D50" s="170"/>
      <c r="E50" s="343"/>
      <c r="F50" s="344"/>
      <c r="G50" s="345"/>
      <c r="H50" s="170"/>
      <c r="I50" s="170"/>
      <c r="J50" s="343"/>
      <c r="K50" s="345"/>
      <c r="L50" s="346"/>
      <c r="M50" s="347"/>
      <c r="N50" s="347"/>
      <c r="O50" s="347"/>
      <c r="P50" s="347"/>
      <c r="Q50" s="347"/>
      <c r="R50" s="348"/>
      <c r="S50" s="72"/>
      <c r="T50" s="18"/>
      <c r="V50" s="165"/>
      <c r="W50" s="341"/>
      <c r="X50" s="342"/>
      <c r="Y50" s="166" t="s">
        <v>115</v>
      </c>
      <c r="Z50" s="174"/>
      <c r="AA50" s="175"/>
      <c r="AB50" s="168" t="s">
        <v>116</v>
      </c>
      <c r="AC50" s="175"/>
      <c r="AD50" s="175"/>
      <c r="AE50" s="176"/>
    </row>
    <row r="51" spans="2:32" ht="27" thickBot="1" x14ac:dyDescent="0.3">
      <c r="B51" s="170"/>
      <c r="C51" s="170"/>
      <c r="D51" s="170"/>
      <c r="E51" s="343"/>
      <c r="F51" s="344"/>
      <c r="G51" s="345"/>
      <c r="H51" s="170"/>
      <c r="I51" s="170"/>
      <c r="J51" s="343"/>
      <c r="K51" s="345"/>
      <c r="L51" s="346"/>
      <c r="M51" s="347"/>
      <c r="N51" s="347"/>
      <c r="O51" s="347"/>
      <c r="P51" s="347"/>
      <c r="Q51" s="347"/>
      <c r="R51" s="348"/>
      <c r="S51" s="72"/>
      <c r="T51" s="18"/>
      <c r="V51" s="349" t="s">
        <v>13</v>
      </c>
      <c r="W51" s="350"/>
      <c r="X51" s="350"/>
      <c r="Y51" s="342"/>
      <c r="Z51" s="366">
        <v>41661</v>
      </c>
      <c r="AA51" s="375"/>
      <c r="AB51" s="375"/>
      <c r="AC51" s="375"/>
      <c r="AD51" s="375"/>
      <c r="AE51" s="376"/>
    </row>
    <row r="52" spans="2:32" ht="34.5" thickBot="1" x14ac:dyDescent="0.3">
      <c r="B52" s="170"/>
      <c r="C52" s="170"/>
      <c r="D52" s="170"/>
      <c r="E52" s="343"/>
      <c r="F52" s="344"/>
      <c r="G52" s="345"/>
      <c r="H52" s="170"/>
      <c r="I52" s="170"/>
      <c r="J52" s="343"/>
      <c r="K52" s="345"/>
      <c r="L52" s="346"/>
      <c r="M52" s="347"/>
      <c r="N52" s="347"/>
      <c r="O52" s="347"/>
      <c r="P52" s="347"/>
      <c r="Q52" s="347"/>
      <c r="R52" s="348"/>
      <c r="S52" s="72"/>
      <c r="T52" s="18"/>
      <c r="V52" s="369" t="s">
        <v>117</v>
      </c>
      <c r="W52" s="370"/>
      <c r="X52" s="371"/>
      <c r="Y52" s="372" t="s">
        <v>121</v>
      </c>
      <c r="Z52" s="373"/>
      <c r="AA52" s="373"/>
      <c r="AB52" s="374"/>
      <c r="AC52" s="171" t="s">
        <v>119</v>
      </c>
      <c r="AD52" s="172"/>
      <c r="AE52" s="173" t="s">
        <v>59</v>
      </c>
    </row>
    <row r="53" spans="2:32" ht="34.5" thickBot="1" x14ac:dyDescent="0.3">
      <c r="V53" s="354" t="s">
        <v>122</v>
      </c>
      <c r="W53" s="355"/>
      <c r="X53" s="355"/>
      <c r="Y53" s="355"/>
      <c r="Z53" s="355"/>
      <c r="AA53" s="355"/>
      <c r="AB53" s="355"/>
      <c r="AC53" s="355"/>
      <c r="AD53" s="355"/>
      <c r="AE53" s="356"/>
      <c r="AF53" s="10"/>
    </row>
    <row r="54" spans="2:32" ht="29.25" thickBot="1" x14ac:dyDescent="0.3">
      <c r="D54" s="97" t="s">
        <v>123</v>
      </c>
      <c r="V54" s="160" t="s">
        <v>105</v>
      </c>
      <c r="W54" s="364" t="s">
        <v>106</v>
      </c>
      <c r="X54" s="365"/>
      <c r="Y54" s="160" t="s">
        <v>107</v>
      </c>
      <c r="Z54" s="161" t="s">
        <v>108</v>
      </c>
      <c r="AA54" s="161" t="s">
        <v>109</v>
      </c>
      <c r="AB54" s="161" t="s">
        <v>110</v>
      </c>
      <c r="AC54" s="161" t="s">
        <v>111</v>
      </c>
      <c r="AD54" s="161" t="s">
        <v>112</v>
      </c>
      <c r="AE54" s="162" t="s">
        <v>113</v>
      </c>
      <c r="AF54" s="10"/>
    </row>
    <row r="55" spans="2:32" ht="27" thickBot="1" x14ac:dyDescent="0.3">
      <c r="D55" s="177"/>
      <c r="E55" s="18"/>
      <c r="F55" s="18"/>
      <c r="G55" s="18"/>
      <c r="H55" s="18"/>
      <c r="I55" s="18"/>
      <c r="J55" s="18"/>
      <c r="V55" s="165"/>
      <c r="W55" s="341"/>
      <c r="X55" s="342"/>
      <c r="Y55" s="166" t="s">
        <v>115</v>
      </c>
      <c r="Z55" s="174"/>
      <c r="AA55" s="175"/>
      <c r="AB55" s="168"/>
      <c r="AC55" s="175"/>
      <c r="AD55" s="175"/>
      <c r="AE55" s="176"/>
    </row>
    <row r="56" spans="2:32" ht="27" thickBot="1" x14ac:dyDescent="0.3">
      <c r="B56" s="178" t="s">
        <v>99</v>
      </c>
      <c r="C56" s="381" t="s">
        <v>82</v>
      </c>
      <c r="D56" s="382"/>
      <c r="E56" s="178" t="s">
        <v>124</v>
      </c>
      <c r="F56" s="381" t="s">
        <v>125</v>
      </c>
      <c r="G56" s="383"/>
      <c r="H56" s="383"/>
      <c r="I56" s="383"/>
      <c r="J56" s="383"/>
      <c r="K56" s="383"/>
      <c r="L56" s="383"/>
      <c r="M56" s="383"/>
      <c r="N56" s="383"/>
      <c r="O56" s="383"/>
      <c r="P56" s="382"/>
      <c r="Q56" s="384" t="s">
        <v>126</v>
      </c>
      <c r="R56" s="384"/>
      <c r="V56" s="349" t="s">
        <v>13</v>
      </c>
      <c r="W56" s="350"/>
      <c r="X56" s="350"/>
      <c r="Y56" s="342"/>
      <c r="Z56" s="366">
        <v>41680</v>
      </c>
      <c r="AA56" s="375"/>
      <c r="AB56" s="375"/>
      <c r="AC56" s="375"/>
      <c r="AD56" s="375"/>
      <c r="AE56" s="376"/>
    </row>
    <row r="57" spans="2:32" ht="34.5" thickBot="1" x14ac:dyDescent="0.3">
      <c r="B57" s="163"/>
      <c r="C57" s="346"/>
      <c r="D57" s="348"/>
      <c r="E57" s="179"/>
      <c r="F57" s="346"/>
      <c r="G57" s="347"/>
      <c r="H57" s="347"/>
      <c r="I57" s="347"/>
      <c r="J57" s="347"/>
      <c r="K57" s="347"/>
      <c r="L57" s="347"/>
      <c r="M57" s="347"/>
      <c r="N57" s="347"/>
      <c r="O57" s="347"/>
      <c r="P57" s="348"/>
      <c r="Q57" s="380"/>
      <c r="R57" s="380"/>
      <c r="V57" s="369" t="s">
        <v>117</v>
      </c>
      <c r="W57" s="370"/>
      <c r="X57" s="371"/>
      <c r="Y57" s="377"/>
      <c r="Z57" s="378"/>
      <c r="AA57" s="378"/>
      <c r="AB57" s="379"/>
      <c r="AC57" s="171" t="s">
        <v>119</v>
      </c>
      <c r="AD57" s="180"/>
      <c r="AE57" s="173" t="s">
        <v>59</v>
      </c>
    </row>
    <row r="58" spans="2:32" ht="34.5" thickBot="1" x14ac:dyDescent="0.3">
      <c r="B58" s="170"/>
      <c r="C58" s="346"/>
      <c r="D58" s="348"/>
      <c r="E58" s="181"/>
      <c r="F58" s="346"/>
      <c r="G58" s="347"/>
      <c r="H58" s="347"/>
      <c r="I58" s="347"/>
      <c r="J58" s="347"/>
      <c r="K58" s="347"/>
      <c r="L58" s="347"/>
      <c r="M58" s="347"/>
      <c r="N58" s="347"/>
      <c r="O58" s="347"/>
      <c r="P58" s="348"/>
      <c r="Q58" s="380"/>
      <c r="R58" s="380"/>
      <c r="V58" s="354" t="s">
        <v>127</v>
      </c>
      <c r="W58" s="355"/>
      <c r="X58" s="355"/>
      <c r="Y58" s="355"/>
      <c r="Z58" s="355"/>
      <c r="AA58" s="355"/>
      <c r="AB58" s="355"/>
      <c r="AC58" s="355"/>
      <c r="AD58" s="355"/>
      <c r="AE58" s="356"/>
    </row>
    <row r="59" spans="2:32" ht="27" thickBot="1" x14ac:dyDescent="0.3">
      <c r="B59" s="170"/>
      <c r="C59" s="346"/>
      <c r="D59" s="348"/>
      <c r="E59" s="181"/>
      <c r="F59" s="346"/>
      <c r="G59" s="347"/>
      <c r="H59" s="347"/>
      <c r="I59" s="347"/>
      <c r="J59" s="347"/>
      <c r="K59" s="347"/>
      <c r="L59" s="347"/>
      <c r="M59" s="347"/>
      <c r="N59" s="347"/>
      <c r="O59" s="347"/>
      <c r="P59" s="348"/>
      <c r="Q59" s="380"/>
      <c r="R59" s="380"/>
      <c r="V59" s="160" t="s">
        <v>105</v>
      </c>
      <c r="W59" s="364" t="s">
        <v>106</v>
      </c>
      <c r="X59" s="365"/>
      <c r="Y59" s="160" t="s">
        <v>107</v>
      </c>
      <c r="Z59" s="161" t="s">
        <v>108</v>
      </c>
      <c r="AA59" s="161" t="s">
        <v>109</v>
      </c>
      <c r="AB59" s="161" t="s">
        <v>110</v>
      </c>
      <c r="AC59" s="161" t="s">
        <v>111</v>
      </c>
      <c r="AD59" s="161" t="s">
        <v>112</v>
      </c>
      <c r="AE59" s="162" t="s">
        <v>113</v>
      </c>
    </row>
    <row r="60" spans="2:32" ht="27" thickBot="1" x14ac:dyDescent="0.3">
      <c r="B60" s="170"/>
      <c r="C60" s="346"/>
      <c r="D60" s="348"/>
      <c r="E60" s="181"/>
      <c r="F60" s="346"/>
      <c r="G60" s="347"/>
      <c r="H60" s="347"/>
      <c r="I60" s="347"/>
      <c r="J60" s="347"/>
      <c r="K60" s="347"/>
      <c r="L60" s="347"/>
      <c r="M60" s="347"/>
      <c r="N60" s="347"/>
      <c r="O60" s="347"/>
      <c r="P60" s="348"/>
      <c r="Q60" s="380"/>
      <c r="R60" s="380"/>
      <c r="V60" s="165"/>
      <c r="W60" s="341"/>
      <c r="X60" s="342"/>
      <c r="Y60" s="166" t="s">
        <v>115</v>
      </c>
      <c r="Z60" s="174"/>
      <c r="AA60" s="175"/>
      <c r="AB60" s="168"/>
      <c r="AC60" s="175"/>
      <c r="AD60" s="175"/>
      <c r="AE60" s="176"/>
    </row>
    <row r="61" spans="2:32" ht="27" thickBot="1" x14ac:dyDescent="0.3">
      <c r="B61" s="170"/>
      <c r="C61" s="346"/>
      <c r="D61" s="348"/>
      <c r="E61" s="181"/>
      <c r="F61" s="346"/>
      <c r="G61" s="347"/>
      <c r="H61" s="347"/>
      <c r="I61" s="347"/>
      <c r="J61" s="347"/>
      <c r="K61" s="347"/>
      <c r="L61" s="347"/>
      <c r="M61" s="347"/>
      <c r="N61" s="347"/>
      <c r="O61" s="347"/>
      <c r="P61" s="348"/>
      <c r="Q61" s="380"/>
      <c r="R61" s="380"/>
      <c r="V61" s="349" t="s">
        <v>13</v>
      </c>
      <c r="W61" s="350"/>
      <c r="X61" s="350"/>
      <c r="Y61" s="342"/>
      <c r="Z61" s="366"/>
      <c r="AA61" s="375"/>
      <c r="AB61" s="375"/>
      <c r="AC61" s="375"/>
      <c r="AD61" s="375"/>
      <c r="AE61" s="376"/>
    </row>
    <row r="62" spans="2:32" ht="34.5" thickBot="1" x14ac:dyDescent="0.3">
      <c r="B62" s="170"/>
      <c r="C62" s="346"/>
      <c r="D62" s="348"/>
      <c r="E62" s="181"/>
      <c r="F62" s="346"/>
      <c r="G62" s="347"/>
      <c r="H62" s="347"/>
      <c r="I62" s="347"/>
      <c r="J62" s="347"/>
      <c r="K62" s="347"/>
      <c r="L62" s="347"/>
      <c r="M62" s="347"/>
      <c r="N62" s="347"/>
      <c r="O62" s="347"/>
      <c r="P62" s="348"/>
      <c r="Q62" s="380"/>
      <c r="R62" s="380"/>
      <c r="V62" s="369" t="s">
        <v>117</v>
      </c>
      <c r="W62" s="370"/>
      <c r="X62" s="371"/>
      <c r="Y62" s="377"/>
      <c r="Z62" s="378"/>
      <c r="AA62" s="378"/>
      <c r="AB62" s="379"/>
      <c r="AC62" s="171" t="s">
        <v>119</v>
      </c>
      <c r="AD62" s="180"/>
      <c r="AE62" s="173" t="s">
        <v>59</v>
      </c>
    </row>
  </sheetData>
  <mergeCells count="140">
    <mergeCell ref="Q61:R61"/>
    <mergeCell ref="V61:Y61"/>
    <mergeCell ref="Z61:AE61"/>
    <mergeCell ref="F62:P62"/>
    <mergeCell ref="Q62:R62"/>
    <mergeCell ref="V62:X62"/>
    <mergeCell ref="Y62:AB62"/>
    <mergeCell ref="Q58:R58"/>
    <mergeCell ref="V58:AE58"/>
    <mergeCell ref="F59:P59"/>
    <mergeCell ref="Q59:R59"/>
    <mergeCell ref="W59:X59"/>
    <mergeCell ref="F60:P60"/>
    <mergeCell ref="Q60:R60"/>
    <mergeCell ref="W60:X60"/>
    <mergeCell ref="Q56:R56"/>
    <mergeCell ref="V56:Y56"/>
    <mergeCell ref="Z56:AE56"/>
    <mergeCell ref="F57:P57"/>
    <mergeCell ref="Q57:R57"/>
    <mergeCell ref="V57:X57"/>
    <mergeCell ref="Y57:AB57"/>
    <mergeCell ref="Z51:AE51"/>
    <mergeCell ref="J52:K52"/>
    <mergeCell ref="L52:R52"/>
    <mergeCell ref="V52:X52"/>
    <mergeCell ref="Y52:AB52"/>
    <mergeCell ref="V53:AE53"/>
    <mergeCell ref="W54:X54"/>
    <mergeCell ref="W55:X55"/>
    <mergeCell ref="V51:Y51"/>
    <mergeCell ref="W49:X49"/>
    <mergeCell ref="J50:K50"/>
    <mergeCell ref="L50:R50"/>
    <mergeCell ref="W50:X50"/>
    <mergeCell ref="W45:X45"/>
    <mergeCell ref="J46:K46"/>
    <mergeCell ref="L46:R46"/>
    <mergeCell ref="V46:Y46"/>
    <mergeCell ref="Z46:AE46"/>
    <mergeCell ref="J47:K47"/>
    <mergeCell ref="L47:R47"/>
    <mergeCell ref="V47:X47"/>
    <mergeCell ref="Y47:AB47"/>
    <mergeCell ref="AC12:AE12"/>
    <mergeCell ref="AC13:AE13"/>
    <mergeCell ref="M14:R14"/>
    <mergeCell ref="AC14:AE14"/>
    <mergeCell ref="M15:R15"/>
    <mergeCell ref="X15:X19"/>
    <mergeCell ref="M17:O17"/>
    <mergeCell ref="L18:N19"/>
    <mergeCell ref="L48:R48"/>
    <mergeCell ref="V48:AE48"/>
    <mergeCell ref="AC7:AD7"/>
    <mergeCell ref="X8:X10"/>
    <mergeCell ref="AC8:AC9"/>
    <mergeCell ref="M9:R9"/>
    <mergeCell ref="L10:R10"/>
    <mergeCell ref="AC10:AE10"/>
    <mergeCell ref="J30:J35"/>
    <mergeCell ref="J39:K39"/>
    <mergeCell ref="J43:S43"/>
    <mergeCell ref="V43:AE43"/>
    <mergeCell ref="S28:S29"/>
    <mergeCell ref="T28:T29"/>
    <mergeCell ref="Z28:AD28"/>
    <mergeCell ref="Z29:AE29"/>
    <mergeCell ref="N11:R11"/>
    <mergeCell ref="X11:X14"/>
    <mergeCell ref="N12:R13"/>
    <mergeCell ref="AD8:AD9"/>
    <mergeCell ref="AE8:AE9"/>
    <mergeCell ref="L7:R7"/>
    <mergeCell ref="X20:X21"/>
    <mergeCell ref="M21:R21"/>
    <mergeCell ref="R27:T27"/>
    <mergeCell ref="J28:J29"/>
    <mergeCell ref="J51:K51"/>
    <mergeCell ref="L51:R51"/>
    <mergeCell ref="E50:G50"/>
    <mergeCell ref="E51:G51"/>
    <mergeCell ref="E48:G48"/>
    <mergeCell ref="E49:G49"/>
    <mergeCell ref="J48:K48"/>
    <mergeCell ref="E47:G47"/>
    <mergeCell ref="E45:G45"/>
    <mergeCell ref="E46:G46"/>
    <mergeCell ref="J45:K45"/>
    <mergeCell ref="L45:R45"/>
    <mergeCell ref="J49:K49"/>
    <mergeCell ref="L49:R49"/>
    <mergeCell ref="C61:D61"/>
    <mergeCell ref="C62:D62"/>
    <mergeCell ref="C59:D59"/>
    <mergeCell ref="C60:D60"/>
    <mergeCell ref="C57:D57"/>
    <mergeCell ref="C58:D58"/>
    <mergeCell ref="F58:P58"/>
    <mergeCell ref="C56:D56"/>
    <mergeCell ref="E52:G52"/>
    <mergeCell ref="F56:P56"/>
    <mergeCell ref="F61:P61"/>
    <mergeCell ref="W44:X44"/>
    <mergeCell ref="A34:B35"/>
    <mergeCell ref="A36:B36"/>
    <mergeCell ref="C36:H36"/>
    <mergeCell ref="K30:K36"/>
    <mergeCell ref="Z32:AE32"/>
    <mergeCell ref="Z35:AE35"/>
    <mergeCell ref="P30:P36"/>
    <mergeCell ref="Q30:Q36"/>
    <mergeCell ref="R30:R36"/>
    <mergeCell ref="S30:S36"/>
    <mergeCell ref="T30:T36"/>
    <mergeCell ref="A30:B33"/>
    <mergeCell ref="L30:L36"/>
    <mergeCell ref="M30:M36"/>
    <mergeCell ref="N30:N36"/>
    <mergeCell ref="O30:O36"/>
    <mergeCell ref="J44:K44"/>
    <mergeCell ref="E44:G44"/>
    <mergeCell ref="L44:R44"/>
    <mergeCell ref="C7:H7"/>
    <mergeCell ref="H2:AB2"/>
    <mergeCell ref="Y6:Z6"/>
    <mergeCell ref="AA6:AB6"/>
    <mergeCell ref="T7:V7"/>
    <mergeCell ref="C28:C29"/>
    <mergeCell ref="F28:F29"/>
    <mergeCell ref="G28:H28"/>
    <mergeCell ref="K28:K29"/>
    <mergeCell ref="L28:L29"/>
    <mergeCell ref="P28:P29"/>
    <mergeCell ref="Q28:Q29"/>
    <mergeCell ref="R28:R29"/>
    <mergeCell ref="L20:M20"/>
    <mergeCell ref="N20:R20"/>
    <mergeCell ref="O28:O29"/>
    <mergeCell ref="V28:W28"/>
  </mergeCells>
  <conditionalFormatting sqref="B45:E45 S45 H45:J45 L45">
    <cfRule type="expression" dxfId="12" priority="14">
      <formula>$S45="OK"</formula>
    </cfRule>
  </conditionalFormatting>
  <conditionalFormatting sqref="Z45:AE45">
    <cfRule type="containsText" dxfId="11" priority="12" operator="containsText" text="KO">
      <formula>NOT(ISERROR(SEARCH("KO",Z45)))</formula>
    </cfRule>
    <cfRule type="containsText" dxfId="10" priority="13" operator="containsText" text="OK">
      <formula>NOT(ISERROR(SEARCH("OK",Z45)))</formula>
    </cfRule>
  </conditionalFormatting>
  <conditionalFormatting sqref="Z50:AE50">
    <cfRule type="containsText" dxfId="9" priority="10" operator="containsText" text="KO">
      <formula>NOT(ISERROR(SEARCH("KO",Z50)))</formula>
    </cfRule>
    <cfRule type="containsText" dxfId="8" priority="11" operator="containsText" text="OK">
      <formula>NOT(ISERROR(SEARCH("OK",Z50)))</formula>
    </cfRule>
  </conditionalFormatting>
  <conditionalFormatting sqref="Z55:AE55">
    <cfRule type="containsText" dxfId="7" priority="8" operator="containsText" text="KO">
      <formula>NOT(ISERROR(SEARCH("KO",Z55)))</formula>
    </cfRule>
    <cfRule type="containsText" dxfId="6" priority="9" operator="containsText" text="OK">
      <formula>NOT(ISERROR(SEARCH("OK",Z55)))</formula>
    </cfRule>
  </conditionalFormatting>
  <conditionalFormatting sqref="AD57">
    <cfRule type="containsText" dxfId="5" priority="6" operator="containsText" text="KO">
      <formula>NOT(ISERROR(SEARCH("KO",AD57)))</formula>
    </cfRule>
    <cfRule type="containsText" dxfId="4" priority="7" operator="containsText" text="OK">
      <formula>NOT(ISERROR(SEARCH("OK",AD57)))</formula>
    </cfRule>
  </conditionalFormatting>
  <conditionalFormatting sqref="Z60:AE60">
    <cfRule type="containsText" dxfId="3" priority="4" operator="containsText" text="KO">
      <formula>NOT(ISERROR(SEARCH("KO",Z60)))</formula>
    </cfRule>
    <cfRule type="containsText" dxfId="2" priority="5" operator="containsText" text="OK">
      <formula>NOT(ISERROR(SEARCH("OK",Z60)))</formula>
    </cfRule>
  </conditionalFormatting>
  <conditionalFormatting sqref="AD62">
    <cfRule type="containsText" dxfId="1" priority="2" operator="containsText" text="KO">
      <formula>NOT(ISERROR(SEARCH("KO",AD62)))</formula>
    </cfRule>
    <cfRule type="containsText" dxfId="0" priority="3" operator="containsText" text="OK">
      <formula>NOT(ISERROR(SEARCH("OK",AD62)))</formula>
    </cfRule>
  </conditionalFormatting>
  <dataValidations count="4">
    <dataValidation type="list" allowBlank="1" showInputMessage="1" showErrorMessage="1" sqref="S45:S52 Z55:AE55 Z45:AE45 Z50:AE50 Z60:AE60">
      <formula1>"OK,KO"</formula1>
    </dataValidation>
    <dataValidation type="list" allowBlank="1" showInputMessage="1" showErrorMessage="1" sqref="Z8:Z21">
      <formula1>"OK,In Progress,Difficulties"</formula1>
    </dataValidation>
    <dataValidation type="list" allowBlank="1" showInputMessage="1" showErrorMessage="1" sqref="L10:R10">
      <formula1>"Nomenclature,Produit fini"</formula1>
    </dataValidation>
    <dataValidation type="list" allowBlank="1" showInputMessage="1" showErrorMessage="1" sqref="D45:D52">
      <formula1>"Design,Produit,Packaging"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5" id="{26472D5E-3AAE-430B-819C-2762CF69915C}">
            <x14:iconSet iconSet="3Symbols2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2" iconId="0"/>
              <x14:cfIcon iconSet="3Symbols2" iconId="2"/>
              <x14:cfIcon iconSet="3Symbols2" iconId="1"/>
            </x14:iconSet>
          </x14:cfRule>
          <xm:sqref>AA8:AA21</xm:sqref>
        </x14:conditionalFormatting>
        <x14:conditionalFormatting xmlns:xm="http://schemas.microsoft.com/office/excel/2006/main">
          <x14:cfRule type="iconSet" priority="1" id="{EB729EC3-30A3-4679-AB9C-FC780D148314}">
            <x14:iconSet iconSet="5Boxes">
              <x14:cfvo type="percent">
                <xm:f>0</xm:f>
              </x14:cfvo>
              <x14:cfvo type="num">
                <xm:f>0.2</xm:f>
              </x14:cfvo>
              <x14:cfvo type="num">
                <xm:f>0.4</xm:f>
              </x14:cfvo>
              <x14:cfvo type="num">
                <xm:f>0.6</xm:f>
              </x14:cfvo>
              <x14:cfvo type="num">
                <xm:f>0.8</xm:f>
              </x14:cfvo>
            </x14:iconSet>
          </x14:cfRule>
          <xm:sqref>AA6:AB6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GLOBAL</vt:lpstr>
      <vt:lpstr>Crayon</vt:lpstr>
      <vt:lpstr>Jouet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Leslie FLOTTE</dc:creator>
  <cp:lastModifiedBy>Leslie FLOTTE</cp:lastModifiedBy>
  <dcterms:created xsi:type="dcterms:W3CDTF">2014-02-05T09:11:17Z</dcterms:created>
  <dcterms:modified xsi:type="dcterms:W3CDTF">2014-02-11T09:29:13Z</dcterms:modified>
</cp:coreProperties>
</file>