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yriam\Desktop\"/>
    </mc:Choice>
  </mc:AlternateContent>
  <bookViews>
    <workbookView xWindow="0" yWindow="0" windowWidth="20490" windowHeight="7755"/>
  </bookViews>
  <sheets>
    <sheet name="Liste factures et paiements" sheetId="4" r:id="rId1"/>
    <sheet name="Flux paiement" sheetId="3" r:id="rId2"/>
  </sheets>
  <definedNames>
    <definedName name="_xlnm._FilterDatabase" localSheetId="0">'Liste factures et paiements'!$A$1:$J$52</definedName>
    <definedName name="liste_des_flux" localSheetId="0">'Liste factures et paiements'!$G:$G</definedName>
    <definedName name="liste_des_flux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3" l="1"/>
  <c r="J3" i="3"/>
  <c r="G12" i="4"/>
  <c r="G11" i="4"/>
  <c r="M13" i="3"/>
  <c r="J13" i="3"/>
  <c r="G13" i="3"/>
  <c r="F7" i="4"/>
  <c r="F10" i="4"/>
  <c r="F11" i="4"/>
  <c r="F12" i="4"/>
  <c r="F13" i="4"/>
  <c r="F14" i="4"/>
  <c r="F15" i="4"/>
  <c r="F16" i="4"/>
  <c r="F19" i="4"/>
  <c r="F17" i="4"/>
  <c r="F18" i="4"/>
  <c r="F20" i="4"/>
  <c r="F21" i="4"/>
  <c r="F22" i="4"/>
  <c r="F25" i="4"/>
  <c r="F23" i="4"/>
  <c r="F24" i="4"/>
  <c r="F26" i="4"/>
  <c r="F27" i="4"/>
  <c r="F30" i="4"/>
  <c r="F28" i="4"/>
  <c r="F29" i="4"/>
  <c r="F31" i="4"/>
  <c r="F34" i="4"/>
  <c r="F32" i="4"/>
  <c r="F33" i="4"/>
  <c r="F37" i="4"/>
  <c r="F35" i="4"/>
  <c r="F36" i="4"/>
  <c r="F40" i="4"/>
  <c r="F38" i="4"/>
  <c r="F39" i="4"/>
  <c r="F43" i="4"/>
  <c r="F41" i="4"/>
  <c r="F42" i="4"/>
  <c r="F46" i="4"/>
  <c r="F44" i="4"/>
  <c r="F45" i="4"/>
  <c r="F49" i="4"/>
  <c r="F47" i="4"/>
  <c r="F48" i="4"/>
  <c r="F52" i="4"/>
  <c r="F50" i="4"/>
  <c r="F51" i="4"/>
  <c r="F2" i="4"/>
  <c r="F4" i="4"/>
  <c r="F5" i="4"/>
  <c r="F6" i="4"/>
  <c r="F9" i="4"/>
  <c r="F8" i="4"/>
  <c r="F3" i="4"/>
  <c r="H52" i="4"/>
  <c r="I52" i="4"/>
  <c r="H51" i="4"/>
  <c r="I51" i="4"/>
  <c r="H50" i="4"/>
  <c r="I50" i="4"/>
  <c r="H49" i="4"/>
  <c r="I49" i="4"/>
  <c r="H48" i="4"/>
  <c r="I48" i="4"/>
  <c r="H47" i="4"/>
  <c r="I47" i="4"/>
  <c r="H46" i="4"/>
  <c r="I46" i="4"/>
  <c r="H45" i="4"/>
  <c r="I45" i="4"/>
  <c r="H44" i="4"/>
  <c r="I44" i="4"/>
  <c r="H43" i="4"/>
  <c r="I43" i="4"/>
  <c r="H42" i="4"/>
  <c r="I42" i="4"/>
  <c r="H41" i="4"/>
  <c r="I41" i="4"/>
  <c r="H40" i="4"/>
  <c r="I40" i="4"/>
  <c r="H39" i="4"/>
  <c r="I39" i="4"/>
  <c r="H38" i="4"/>
  <c r="I38" i="4"/>
  <c r="H37" i="4"/>
  <c r="I37" i="4"/>
  <c r="H36" i="4"/>
  <c r="I36" i="4"/>
  <c r="H35" i="4"/>
  <c r="I35" i="4"/>
  <c r="H34" i="4"/>
  <c r="I34" i="4"/>
  <c r="H33" i="4"/>
  <c r="I33" i="4"/>
  <c r="H32" i="4"/>
  <c r="I32" i="4"/>
  <c r="J31" i="4"/>
  <c r="H31" i="4" s="1"/>
  <c r="G31" i="4"/>
  <c r="H30" i="4"/>
  <c r="I30" i="4"/>
  <c r="H29" i="4"/>
  <c r="I29" i="4"/>
  <c r="H28" i="4"/>
  <c r="I28" i="4"/>
  <c r="J27" i="4"/>
  <c r="H27" i="4" s="1"/>
  <c r="G27" i="4"/>
  <c r="H26" i="4"/>
  <c r="G26" i="4"/>
  <c r="H25" i="4"/>
  <c r="I25" i="4"/>
  <c r="H24" i="4"/>
  <c r="I24" i="4"/>
  <c r="H23" i="4"/>
  <c r="I23" i="4"/>
  <c r="H22" i="4"/>
  <c r="H21" i="4"/>
  <c r="H20" i="4"/>
  <c r="G20" i="4"/>
  <c r="H19" i="4"/>
  <c r="I19" i="4"/>
  <c r="H18" i="4"/>
  <c r="I18" i="4"/>
  <c r="H17" i="4"/>
  <c r="I17" i="4"/>
  <c r="H16" i="4"/>
  <c r="G16" i="4"/>
  <c r="H15" i="4"/>
  <c r="G15" i="4"/>
  <c r="H14" i="4"/>
  <c r="H13" i="4"/>
  <c r="G13" i="4"/>
  <c r="H12" i="4"/>
  <c r="H11" i="4"/>
  <c r="H10" i="4"/>
  <c r="G10" i="4"/>
  <c r="H9" i="4"/>
  <c r="H8" i="4"/>
  <c r="I8" i="4"/>
  <c r="H7" i="4"/>
  <c r="I7" i="4"/>
  <c r="H6" i="4"/>
  <c r="I6" i="4"/>
  <c r="H5" i="4"/>
  <c r="G5" i="4"/>
  <c r="H4" i="4"/>
  <c r="H3" i="4"/>
  <c r="I3" i="4"/>
  <c r="H2" i="4"/>
  <c r="I2" i="4"/>
</calcChain>
</file>

<file path=xl/comments1.xml><?xml version="1.0" encoding="utf-8"?>
<comments xmlns="http://schemas.openxmlformats.org/spreadsheetml/2006/main">
  <authors>
    <author>myriam</author>
  </authors>
  <commentList>
    <comment ref="H5" authorId="0" shapeId="0">
      <text>
        <r>
          <rPr>
            <b/>
            <sz val="9"/>
            <color indexed="81"/>
            <rFont val="Tahoma"/>
            <family val="2"/>
          </rPr>
          <t>Ici paiement située dans l'autre onglet avec une date entre le 1 et le 15 février (qui apparaissent en négatif dans la liste sous forme de parenthese)
A noter que j'aurais jamais plus de 6 paiements sur un mois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>Ici factures comprises entre le 15 jan et 31 jan qui sont dans l'autre onglet (je les ai mis à la mano pour me faire comprendre)</t>
        </r>
      </text>
    </comment>
    <comment ref="K16" authorId="0" shapeId="0">
      <text>
        <r>
          <rPr>
            <b/>
            <sz val="9"/>
            <color indexed="81"/>
            <rFont val="Tahoma"/>
            <family val="2"/>
          </rPr>
          <t>Ici factures comprises entre le 1 février et le 15 février</t>
        </r>
      </text>
    </comment>
  </commentList>
</comments>
</file>

<file path=xl/sharedStrings.xml><?xml version="1.0" encoding="utf-8"?>
<sst xmlns="http://schemas.openxmlformats.org/spreadsheetml/2006/main" count="227" uniqueCount="48">
  <si>
    <t>Jerber consulting</t>
  </si>
  <si>
    <t>Indirect</t>
  </si>
  <si>
    <t>Notesdefrais</t>
  </si>
  <si>
    <t>Developpement</t>
  </si>
  <si>
    <t>Commission sur vente</t>
  </si>
  <si>
    <t>Direct</t>
  </si>
  <si>
    <t>Frais de plateau et encadrement</t>
  </si>
  <si>
    <t>Encadrement</t>
  </si>
  <si>
    <t>JC Thillays</t>
  </si>
  <si>
    <t>Frais (avions FF et autres)</t>
  </si>
  <si>
    <t>Divers</t>
  </si>
  <si>
    <t>Fulfilment</t>
  </si>
  <si>
    <t>CGV</t>
  </si>
  <si>
    <t>Frais com' et fulfilment (réduit)</t>
  </si>
  <si>
    <t>Mondadori</t>
  </si>
  <si>
    <t>Couts communications</t>
  </si>
  <si>
    <t>Subvention communication</t>
  </si>
  <si>
    <t>Peysson</t>
  </si>
  <si>
    <t>TTC</t>
  </si>
  <si>
    <t>HT</t>
  </si>
  <si>
    <t>Date facture</t>
  </si>
  <si>
    <t>Date paiement</t>
  </si>
  <si>
    <t>Nature</t>
  </si>
  <si>
    <t>Sous catégorie</t>
  </si>
  <si>
    <t>Catégorie</t>
  </si>
  <si>
    <t>Destinataire</t>
  </si>
  <si>
    <t>Id</t>
  </si>
  <si>
    <t>Sortie</t>
  </si>
  <si>
    <t>Entrée</t>
  </si>
  <si>
    <t>promotion</t>
  </si>
  <si>
    <t>CT.fr</t>
  </si>
  <si>
    <t>Item</t>
  </si>
  <si>
    <t>Croisiere Historia_Peysson_promotion</t>
  </si>
  <si>
    <t>CT.fr_Memoclic_Developpement</t>
  </si>
  <si>
    <t>Croisiere Historia_Historia_Couts communications</t>
  </si>
  <si>
    <t>Croisiere Historia_Divers_Frais (avions FF et autres)</t>
  </si>
  <si>
    <t>Croisiere Historia_Costa_Subvention communication</t>
  </si>
  <si>
    <t>Croisiere SV1_Mondadori_Commission sur vente</t>
  </si>
  <si>
    <t>Croisiere Historia_Costa_Frais com' et fulfilment (réduit)</t>
  </si>
  <si>
    <t>Jog NT Histoire</t>
  </si>
  <si>
    <t>Jog SV1</t>
  </si>
  <si>
    <t>memohug</t>
  </si>
  <si>
    <t>Jog sousou</t>
  </si>
  <si>
    <t>sousou</t>
  </si>
  <si>
    <t>jalou consulting</t>
  </si>
  <si>
    <t>zazi</t>
  </si>
  <si>
    <t>Franck feru</t>
  </si>
  <si>
    <t>bos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</si>
</sst>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#,##0;[Blue]\(#,##0\)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33333"/>
      <name val="Tahoma"/>
      <family val="2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64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1" fillId="0" borderId="0" xfId="0" applyFont="1"/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3" fillId="0" borderId="5" xfId="0" applyFont="1" applyBorder="1"/>
    <xf numFmtId="16" fontId="0" fillId="0" borderId="5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6" fontId="0" fillId="0" borderId="10" xfId="0" applyNumberFormat="1" applyBorder="1"/>
    <xf numFmtId="16" fontId="0" fillId="0" borderId="10" xfId="0" applyNumberFormat="1" applyBorder="1" applyAlignment="1">
      <alignment horizontal="center"/>
    </xf>
    <xf numFmtId="16" fontId="0" fillId="0" borderId="11" xfId="0" applyNumberFormat="1" applyBorder="1" applyAlignment="1">
      <alignment horizontal="center"/>
    </xf>
    <xf numFmtId="16" fontId="0" fillId="0" borderId="12" xfId="0" applyNumberFormat="1" applyBorder="1" applyAlignment="1">
      <alignment horizontal="center"/>
    </xf>
    <xf numFmtId="16" fontId="0" fillId="0" borderId="11" xfId="0" applyNumberFormat="1" applyBorder="1"/>
    <xf numFmtId="0" fontId="4" fillId="0" borderId="1" xfId="0" applyFont="1" applyBorder="1" applyAlignment="1">
      <alignment horizontal="center" vertical="center"/>
    </xf>
    <xf numFmtId="16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64" fontId="4" fillId="0" borderId="13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16" fontId="0" fillId="0" borderId="0" xfId="0" applyNumberFormat="1" applyBorder="1"/>
    <xf numFmtId="0" fontId="5" fillId="0" borderId="15" xfId="0" applyFont="1" applyBorder="1" applyAlignment="1">
      <alignment horizontal="left" vertical="center"/>
    </xf>
    <xf numFmtId="164" fontId="4" fillId="0" borderId="1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right"/>
    </xf>
    <xf numFmtId="164" fontId="7" fillId="0" borderId="6" xfId="0" applyNumberFormat="1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4" fontId="7" fillId="3" borderId="6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16" fontId="0" fillId="0" borderId="0" xfId="0" applyNumberForma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164" fontId="7" fillId="4" borderId="6" xfId="0" applyNumberFormat="1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workbookViewId="0">
      <selection sqref="A1:XFD1048576"/>
    </sheetView>
  </sheetViews>
  <sheetFormatPr baseColWidth="10" defaultRowHeight="15" x14ac:dyDescent="0.25"/>
  <cols>
    <col min="1" max="1" width="5.28515625" style="2" customWidth="1"/>
    <col min="2" max="3" width="16.42578125" style="2" customWidth="1"/>
    <col min="4" max="5" width="29.5703125" style="2" bestFit="1" customWidth="1"/>
    <col min="6" max="6" width="27.5703125" style="2" customWidth="1"/>
    <col min="7" max="7" width="14.5703125" style="2" customWidth="1"/>
    <col min="8" max="8" width="11.42578125" style="1"/>
    <col min="9" max="9" width="11.85546875" style="2" bestFit="1" customWidth="1"/>
    <col min="10" max="10" width="11.42578125" style="1"/>
  </cols>
  <sheetData>
    <row r="1" spans="1:10" x14ac:dyDescent="0.25">
      <c r="A1" s="6" t="s">
        <v>26</v>
      </c>
      <c r="B1" s="6" t="s">
        <v>25</v>
      </c>
      <c r="C1" s="6" t="s">
        <v>24</v>
      </c>
      <c r="D1" s="6" t="s">
        <v>23</v>
      </c>
      <c r="E1" s="6" t="s">
        <v>22</v>
      </c>
      <c r="F1" s="24" t="s">
        <v>31</v>
      </c>
      <c r="G1" s="24" t="s">
        <v>21</v>
      </c>
      <c r="H1" s="25" t="s">
        <v>18</v>
      </c>
      <c r="I1" s="6" t="s">
        <v>20</v>
      </c>
      <c r="J1" s="5" t="s">
        <v>19</v>
      </c>
    </row>
    <row r="2" spans="1:10" s="4" customFormat="1" x14ac:dyDescent="0.25">
      <c r="A2" s="21">
        <v>12</v>
      </c>
      <c r="B2" s="21" t="s">
        <v>2</v>
      </c>
      <c r="C2" s="21" t="s">
        <v>1</v>
      </c>
      <c r="D2" s="21" t="s">
        <v>2</v>
      </c>
      <c r="E2" s="21" t="s">
        <v>2</v>
      </c>
      <c r="F2" s="26" t="str">
        <f>IF(E2=D2,""&amp;IF(B2=E2,B2,B2&amp;"_"&amp;E2),D2&amp;"_"&amp;IF(B2=E2,B2,B2&amp;"_"&amp;E2))</f>
        <v>Notesdefrais</v>
      </c>
      <c r="G2" s="22">
        <v>41670</v>
      </c>
      <c r="H2" s="23">
        <f>J2*1.2</f>
        <v>1200</v>
      </c>
      <c r="I2" s="22">
        <f>G2</f>
        <v>41670</v>
      </c>
      <c r="J2" s="23">
        <v>1000</v>
      </c>
    </row>
    <row r="3" spans="1:10" s="4" customFormat="1" x14ac:dyDescent="0.25">
      <c r="A3" s="21">
        <v>24</v>
      </c>
      <c r="B3" s="21" t="s">
        <v>44</v>
      </c>
      <c r="C3" s="21" t="s">
        <v>1</v>
      </c>
      <c r="D3" s="21" t="s">
        <v>44</v>
      </c>
      <c r="E3" s="21" t="s">
        <v>44</v>
      </c>
      <c r="F3" s="26" t="str">
        <f>IF(E3=D3,""&amp;IF(B3=E3,B3,B3&amp;"_"&amp;E3),D3&amp;"_"&amp;IF(B3=E3,B3,B3&amp;"_"&amp;E3))</f>
        <v>jalou consulting</v>
      </c>
      <c r="G3" s="22">
        <v>41670</v>
      </c>
      <c r="H3" s="23">
        <f>J3*1.2</f>
        <v>2640</v>
      </c>
      <c r="I3" s="22">
        <f>G3-10</f>
        <v>41660</v>
      </c>
      <c r="J3" s="23">
        <v>2200</v>
      </c>
    </row>
    <row r="4" spans="1:10" s="4" customFormat="1" x14ac:dyDescent="0.25">
      <c r="A4" s="21">
        <v>43</v>
      </c>
      <c r="B4" s="21" t="s">
        <v>17</v>
      </c>
      <c r="C4" s="21" t="s">
        <v>5</v>
      </c>
      <c r="D4" s="21" t="s">
        <v>42</v>
      </c>
      <c r="E4" s="21" t="s">
        <v>29</v>
      </c>
      <c r="F4" s="26" t="str">
        <f>IF(E4=D4,""&amp;IF(B4=E4,B4,B4&amp;"_"&amp;E4),D4&amp;"_"&amp;IF(B4=E4,B4,B4&amp;"_"&amp;E4))</f>
        <v>Jog sousou_Peysson_promotion</v>
      </c>
      <c r="G4" s="22">
        <v>41670</v>
      </c>
      <c r="H4" s="23">
        <f>J4*1.2</f>
        <v>3000</v>
      </c>
      <c r="I4" s="22">
        <v>41670</v>
      </c>
      <c r="J4" s="23">
        <v>2500</v>
      </c>
    </row>
    <row r="5" spans="1:10" x14ac:dyDescent="0.25">
      <c r="A5" s="2">
        <v>38</v>
      </c>
      <c r="B5" s="2" t="s">
        <v>45</v>
      </c>
      <c r="C5" s="2" t="s">
        <v>5</v>
      </c>
      <c r="D5" s="2" t="s">
        <v>42</v>
      </c>
      <c r="E5" s="2" t="s">
        <v>16</v>
      </c>
      <c r="F5" s="26" t="str">
        <f>IF(E5=D5,""&amp;IF(B5=E5,B5,B5&amp;"_"&amp;E5),D5&amp;"_"&amp;IF(B5=E5,B5,B5&amp;"_"&amp;E5))</f>
        <v>Jog sousou_zazi_Subvention communication</v>
      </c>
      <c r="G5" s="3">
        <f>30+I5</f>
        <v>41684</v>
      </c>
      <c r="H5" s="1">
        <f>J5*1</f>
        <v>-10000</v>
      </c>
      <c r="I5" s="3">
        <v>41654</v>
      </c>
      <c r="J5" s="1">
        <v>-10000</v>
      </c>
    </row>
    <row r="6" spans="1:10" x14ac:dyDescent="0.25">
      <c r="A6" s="2">
        <v>1</v>
      </c>
      <c r="B6" s="2" t="s">
        <v>41</v>
      </c>
      <c r="C6" s="2" t="s">
        <v>1</v>
      </c>
      <c r="D6" s="2" t="s">
        <v>30</v>
      </c>
      <c r="E6" s="2" t="s">
        <v>3</v>
      </c>
      <c r="F6" s="26" t="str">
        <f>IF(E6=D6,""&amp;IF(B6=E6,B6,B6&amp;"_"&amp;E6),D6&amp;"_"&amp;IF(B6=E6,B6,B6&amp;"_"&amp;E6))</f>
        <v>CT.fr_memohug_Developpement</v>
      </c>
      <c r="G6" s="3">
        <v>41685</v>
      </c>
      <c r="H6" s="1">
        <f>J6*1.2</f>
        <v>3600</v>
      </c>
      <c r="I6" s="3">
        <f>G6</f>
        <v>41685</v>
      </c>
      <c r="J6" s="1">
        <v>3000</v>
      </c>
    </row>
    <row r="7" spans="1:10" x14ac:dyDescent="0.25">
      <c r="A7" s="2">
        <v>13</v>
      </c>
      <c r="B7" s="2" t="s">
        <v>2</v>
      </c>
      <c r="C7" s="2" t="s">
        <v>1</v>
      </c>
      <c r="D7" s="2" t="s">
        <v>2</v>
      </c>
      <c r="E7" s="2" t="s">
        <v>2</v>
      </c>
      <c r="F7" s="26" t="str">
        <f>IF(E7=D7,""&amp;IF(B7=E7,B7,B7&amp;"_"&amp;E7),D7&amp;"_"&amp;IF(B7=E7,B7,B7&amp;"_"&amp;E7))</f>
        <v>Notesdefrais</v>
      </c>
      <c r="G7" s="3">
        <v>41698</v>
      </c>
      <c r="H7" s="1">
        <f>J7*1.2</f>
        <v>1200</v>
      </c>
      <c r="I7" s="3">
        <f>G7</f>
        <v>41698</v>
      </c>
      <c r="J7" s="1">
        <v>1000</v>
      </c>
    </row>
    <row r="8" spans="1:10" x14ac:dyDescent="0.25">
      <c r="A8" s="2">
        <v>25</v>
      </c>
      <c r="B8" s="2" t="s">
        <v>44</v>
      </c>
      <c r="C8" s="2" t="s">
        <v>1</v>
      </c>
      <c r="D8" s="2" t="s">
        <v>44</v>
      </c>
      <c r="E8" s="2" t="s">
        <v>44</v>
      </c>
      <c r="F8" s="26" t="str">
        <f>IF(E8=D8,""&amp;IF(B8=E8,B8,B8&amp;"_"&amp;E8),D8&amp;"_"&amp;IF(B8=E8,B8,B8&amp;"_"&amp;E8))</f>
        <v>jalou consulting</v>
      </c>
      <c r="G8" s="3">
        <v>41698</v>
      </c>
      <c r="H8" s="1">
        <f>J8*1.2</f>
        <v>2640</v>
      </c>
      <c r="I8" s="3">
        <f>G8-10</f>
        <v>41688</v>
      </c>
      <c r="J8" s="1">
        <v>2200</v>
      </c>
    </row>
    <row r="9" spans="1:10" x14ac:dyDescent="0.25">
      <c r="A9" s="2">
        <v>44</v>
      </c>
      <c r="B9" s="2" t="s">
        <v>43</v>
      </c>
      <c r="C9" s="2" t="s">
        <v>5</v>
      </c>
      <c r="D9" s="2" t="s">
        <v>42</v>
      </c>
      <c r="E9" s="2" t="s">
        <v>15</v>
      </c>
      <c r="F9" s="26" t="str">
        <f>IF(E9=D9,""&amp;IF(B9=E9,B9,B9&amp;"_"&amp;E9),D9&amp;"_"&amp;IF(B9=E9,B9,B9&amp;"_"&amp;E9))</f>
        <v>Jog sousou_sousou_Couts communications</v>
      </c>
      <c r="G9" s="3">
        <v>41698</v>
      </c>
      <c r="H9" s="1">
        <f>J9*1.2</f>
        <v>9000</v>
      </c>
      <c r="I9" s="3">
        <v>41672</v>
      </c>
      <c r="J9" s="1">
        <v>7500</v>
      </c>
    </row>
    <row r="10" spans="1:10" x14ac:dyDescent="0.25">
      <c r="A10" s="2">
        <v>47</v>
      </c>
      <c r="B10" s="2" t="s">
        <v>10</v>
      </c>
      <c r="C10" s="2" t="s">
        <v>5</v>
      </c>
      <c r="D10" s="2" t="s">
        <v>42</v>
      </c>
      <c r="E10" s="2" t="s">
        <v>9</v>
      </c>
      <c r="F10" s="26" t="str">
        <f>IF(E10=D10,""&amp;IF(B10=E10,B10,B10&amp;"_"&amp;E10),D10&amp;"_"&amp;IF(B10=E10,B10,B10&amp;"_"&amp;E10))</f>
        <v>Jog sousou_Divers_Frais (avions FF et autres)</v>
      </c>
      <c r="G10" s="3">
        <f>I10</f>
        <v>41698</v>
      </c>
      <c r="H10" s="1">
        <f>J10*1.2</f>
        <v>1200</v>
      </c>
      <c r="I10" s="3">
        <v>41698</v>
      </c>
      <c r="J10" s="1">
        <v>1000</v>
      </c>
    </row>
    <row r="11" spans="1:10" x14ac:dyDescent="0.25">
      <c r="A11" s="2">
        <v>36</v>
      </c>
      <c r="B11" s="2" t="s">
        <v>14</v>
      </c>
      <c r="C11" s="2" t="s">
        <v>5</v>
      </c>
      <c r="D11" s="2" t="s">
        <v>40</v>
      </c>
      <c r="E11" s="2" t="s">
        <v>4</v>
      </c>
      <c r="F11" s="26" t="str">
        <f>IF(E11=D11,""&amp;IF(B11=E11,B11,B11&amp;"_"&amp;E11),D11&amp;"_"&amp;IF(B11=E11,B11,B11&amp;"_"&amp;E11))</f>
        <v>Jog SV1_Mondadori_Commission sur vente</v>
      </c>
      <c r="G11" s="3">
        <f>I11+44</f>
        <v>41698</v>
      </c>
      <c r="H11" s="1">
        <f>J11*1</f>
        <v>-10000</v>
      </c>
      <c r="I11" s="3">
        <v>41654</v>
      </c>
      <c r="J11" s="1">
        <v>-10000</v>
      </c>
    </row>
    <row r="12" spans="1:10" x14ac:dyDescent="0.25">
      <c r="A12" s="2">
        <v>39</v>
      </c>
      <c r="B12" s="2" t="s">
        <v>45</v>
      </c>
      <c r="C12" s="2" t="s">
        <v>5</v>
      </c>
      <c r="D12" s="2" t="s">
        <v>42</v>
      </c>
      <c r="E12" s="2" t="s">
        <v>13</v>
      </c>
      <c r="F12" s="26" t="str">
        <f>IF(E12=D12,""&amp;IF(B12=E12,B12,B12&amp;"_"&amp;E12),D12&amp;"_"&amp;IF(B12=E12,B12,B12&amp;"_"&amp;E12))</f>
        <v>Jog sousou_zazi_Frais com' et fulfilment (réduit)</v>
      </c>
      <c r="G12" s="3">
        <f>29+I12</f>
        <v>41698</v>
      </c>
      <c r="H12" s="1">
        <f>J12*1</f>
        <v>-8000</v>
      </c>
      <c r="I12" s="3">
        <v>41669</v>
      </c>
      <c r="J12" s="1">
        <v>-8000</v>
      </c>
    </row>
    <row r="13" spans="1:10" x14ac:dyDescent="0.25">
      <c r="A13" s="2">
        <v>37</v>
      </c>
      <c r="B13" s="2" t="s">
        <v>47</v>
      </c>
      <c r="C13" s="2" t="s">
        <v>5</v>
      </c>
      <c r="D13" s="2" t="s">
        <v>39</v>
      </c>
      <c r="E13" s="2" t="s">
        <v>4</v>
      </c>
      <c r="F13" s="26" t="str">
        <f>IF(E13=D13,""&amp;IF(B13=E13,B13,B13&amp;"_"&amp;E13),D13&amp;"_"&amp;IF(B13=E13,B13,B13&amp;"_"&amp;E13))</f>
        <v>Jog NT Histoire_bos_Commission sur vente</v>
      </c>
      <c r="G13" s="3">
        <f>40+I13</f>
        <v>41710</v>
      </c>
      <c r="H13" s="1">
        <f>J13*1</f>
        <v>-8000</v>
      </c>
      <c r="I13" s="3">
        <v>41670</v>
      </c>
      <c r="J13" s="1">
        <v>-8000</v>
      </c>
    </row>
    <row r="14" spans="1:10" x14ac:dyDescent="0.25">
      <c r="A14" s="2">
        <v>51</v>
      </c>
      <c r="B14" s="2" t="s">
        <v>12</v>
      </c>
      <c r="C14" s="2" t="s">
        <v>5</v>
      </c>
      <c r="D14" s="2" t="s">
        <v>42</v>
      </c>
      <c r="E14" s="2" t="s">
        <v>11</v>
      </c>
      <c r="F14" s="26" t="str">
        <f>IF(E14=D14,""&amp;IF(B14=E14,B14,B14&amp;"_"&amp;E14),D14&amp;"_"&amp;IF(B14=E14,B14,B14&amp;"_"&amp;E14))</f>
        <v>Jog sousou_CGV_Fulfilment</v>
      </c>
      <c r="G14" s="3">
        <v>41713</v>
      </c>
      <c r="H14" s="1">
        <f>J14*1.2</f>
        <v>1800</v>
      </c>
      <c r="I14" s="3">
        <v>41713</v>
      </c>
      <c r="J14" s="1">
        <v>1500</v>
      </c>
    </row>
    <row r="15" spans="1:10" x14ac:dyDescent="0.25">
      <c r="A15" s="2">
        <v>40</v>
      </c>
      <c r="B15" s="2" t="s">
        <v>45</v>
      </c>
      <c r="C15" s="2" t="s">
        <v>5</v>
      </c>
      <c r="D15" s="2" t="s">
        <v>42</v>
      </c>
      <c r="E15" s="2" t="s">
        <v>6</v>
      </c>
      <c r="F15" s="26" t="str">
        <f>IF(E15=D15,""&amp;IF(B15=E15,B15,B15&amp;"_"&amp;E15),D15&amp;"_"&amp;IF(B15=E15,B15,B15&amp;"_"&amp;E15))</f>
        <v>Jog sousou_zazi_Frais de plateau et encadrement</v>
      </c>
      <c r="G15" s="3">
        <f>30+I15</f>
        <v>41715</v>
      </c>
      <c r="H15" s="1">
        <f>J15*1</f>
        <v>-10000</v>
      </c>
      <c r="I15" s="3">
        <v>41685</v>
      </c>
      <c r="J15" s="1">
        <v>-10000</v>
      </c>
    </row>
    <row r="16" spans="1:10" x14ac:dyDescent="0.25">
      <c r="A16" s="2">
        <v>48</v>
      </c>
      <c r="B16" s="2" t="s">
        <v>10</v>
      </c>
      <c r="C16" s="2" t="s">
        <v>5</v>
      </c>
      <c r="D16" s="2" t="s">
        <v>42</v>
      </c>
      <c r="E16" s="2" t="s">
        <v>9</v>
      </c>
      <c r="F16" s="26" t="str">
        <f>IF(E16=D16,""&amp;IF(B16=E16,B16,B16&amp;"_"&amp;E16),D16&amp;"_"&amp;IF(B16=E16,B16,B16&amp;"_"&amp;E16))</f>
        <v>Jog sousou_Divers_Frais (avions FF et autres)</v>
      </c>
      <c r="G16" s="3">
        <f>I16</f>
        <v>41723</v>
      </c>
      <c r="H16" s="1">
        <f>J16*1.2</f>
        <v>1200</v>
      </c>
      <c r="I16" s="3">
        <v>41723</v>
      </c>
      <c r="J16" s="1">
        <v>1000</v>
      </c>
    </row>
    <row r="17" spans="1:10" x14ac:dyDescent="0.25">
      <c r="A17" s="2">
        <v>2</v>
      </c>
      <c r="B17" s="2" t="s">
        <v>41</v>
      </c>
      <c r="C17" s="2" t="s">
        <v>1</v>
      </c>
      <c r="D17" s="2" t="s">
        <v>30</v>
      </c>
      <c r="E17" s="2" t="s">
        <v>3</v>
      </c>
      <c r="F17" s="26" t="str">
        <f>IF(E17=D17,""&amp;IF(B17=E17,B17,B17&amp;"_"&amp;E17),D17&amp;"_"&amp;IF(B17=E17,B17,B17&amp;"_"&amp;E17))</f>
        <v>CT.fr_memohug_Developpement</v>
      </c>
      <c r="G17" s="3">
        <v>41729</v>
      </c>
      <c r="H17" s="1">
        <f>J17*1.2</f>
        <v>3600</v>
      </c>
      <c r="I17" s="3">
        <f>G17</f>
        <v>41729</v>
      </c>
      <c r="J17" s="1">
        <v>3000</v>
      </c>
    </row>
    <row r="18" spans="1:10" x14ac:dyDescent="0.25">
      <c r="A18" s="2">
        <v>14</v>
      </c>
      <c r="B18" s="2" t="s">
        <v>2</v>
      </c>
      <c r="C18" s="2" t="s">
        <v>1</v>
      </c>
      <c r="D18" s="2" t="s">
        <v>2</v>
      </c>
      <c r="E18" s="2" t="s">
        <v>2</v>
      </c>
      <c r="F18" s="26" t="str">
        <f>IF(E18=D18,""&amp;IF(B18=E18,B18,B18&amp;"_"&amp;E18),D18&amp;"_"&amp;IF(B18=E18,B18,B18&amp;"_"&amp;E18))</f>
        <v>Notesdefrais</v>
      </c>
      <c r="G18" s="3">
        <v>41729</v>
      </c>
      <c r="H18" s="1">
        <f>J18*1.2</f>
        <v>1200</v>
      </c>
      <c r="I18" s="3">
        <f>G18</f>
        <v>41729</v>
      </c>
      <c r="J18" s="1">
        <v>1000</v>
      </c>
    </row>
    <row r="19" spans="1:10" x14ac:dyDescent="0.25">
      <c r="A19" s="2">
        <v>26</v>
      </c>
      <c r="B19" s="2" t="s">
        <v>44</v>
      </c>
      <c r="C19" s="2" t="s">
        <v>1</v>
      </c>
      <c r="D19" s="2" t="s">
        <v>44</v>
      </c>
      <c r="E19" s="2" t="s">
        <v>44</v>
      </c>
      <c r="F19" s="26" t="str">
        <f>IF(E19=D19,""&amp;IF(B19=E19,B19,B19&amp;"_"&amp;E19),D19&amp;"_"&amp;IF(B19=E19,B19,B19&amp;"_"&amp;E19))</f>
        <v>jalou consulting</v>
      </c>
      <c r="G19" s="3">
        <v>41729</v>
      </c>
      <c r="H19" s="1">
        <f>J19*1.2</f>
        <v>2640</v>
      </c>
      <c r="I19" s="3">
        <f>G19-10</f>
        <v>41719</v>
      </c>
      <c r="J19" s="1">
        <v>2200</v>
      </c>
    </row>
    <row r="20" spans="1:10" x14ac:dyDescent="0.25">
      <c r="A20" s="2">
        <v>49</v>
      </c>
      <c r="B20" s="2" t="s">
        <v>10</v>
      </c>
      <c r="C20" s="2" t="s">
        <v>5</v>
      </c>
      <c r="D20" s="2" t="s">
        <v>42</v>
      </c>
      <c r="E20" s="2" t="s">
        <v>9</v>
      </c>
      <c r="F20" s="26" t="str">
        <f>IF(E20=D20,""&amp;IF(B20=E20,B20,B20&amp;"_"&amp;E20),D20&amp;"_"&amp;IF(B20=E20,B20,B20&amp;"_"&amp;E20))</f>
        <v>Jog sousou_Divers_Frais (avions FF et autres)</v>
      </c>
      <c r="G20" s="3">
        <f>I20</f>
        <v>41734</v>
      </c>
      <c r="H20" s="1">
        <f>J20*1.2</f>
        <v>1200</v>
      </c>
      <c r="I20" s="3">
        <v>41734</v>
      </c>
      <c r="J20" s="1">
        <v>1000</v>
      </c>
    </row>
    <row r="21" spans="1:10" x14ac:dyDescent="0.25">
      <c r="A21" s="2">
        <v>50</v>
      </c>
      <c r="B21" s="2" t="s">
        <v>8</v>
      </c>
      <c r="C21" s="2" t="s">
        <v>5</v>
      </c>
      <c r="D21" s="2" t="s">
        <v>42</v>
      </c>
      <c r="E21" s="2" t="s">
        <v>7</v>
      </c>
      <c r="F21" s="26" t="str">
        <f>IF(E21=D21,""&amp;IF(B21=E21,B21,B21&amp;"_"&amp;E21),D21&amp;"_"&amp;IF(B21=E21,B21,B21&amp;"_"&amp;E21))</f>
        <v>Jog sousou_JC Thillays_Encadrement</v>
      </c>
      <c r="G21" s="3">
        <v>41734</v>
      </c>
      <c r="H21" s="1">
        <f>J21*1.2</f>
        <v>2520</v>
      </c>
      <c r="I21" s="3">
        <v>41734</v>
      </c>
      <c r="J21" s="1">
        <v>2100</v>
      </c>
    </row>
    <row r="22" spans="1:10" x14ac:dyDescent="0.25">
      <c r="A22" s="2">
        <v>45</v>
      </c>
      <c r="B22" s="2" t="s">
        <v>46</v>
      </c>
      <c r="C22" s="2" t="s">
        <v>5</v>
      </c>
      <c r="D22" s="2" t="s">
        <v>42</v>
      </c>
      <c r="E22" s="2" t="s">
        <v>46</v>
      </c>
      <c r="F22" s="26" t="str">
        <f>IF(E22=D22,""&amp;IF(B22=E22,B22,B22&amp;"_"&amp;E22),D22&amp;"_"&amp;IF(B22=E22,B22,B22&amp;"_"&amp;E22))</f>
        <v>Jog sousou_Franck feru</v>
      </c>
      <c r="G22" s="3">
        <v>41736</v>
      </c>
      <c r="H22" s="1">
        <f>J22*1.2</f>
        <v>4800</v>
      </c>
      <c r="I22" s="3">
        <v>41736</v>
      </c>
      <c r="J22" s="1">
        <v>4000</v>
      </c>
    </row>
    <row r="23" spans="1:10" x14ac:dyDescent="0.25">
      <c r="A23" s="2">
        <v>3</v>
      </c>
      <c r="B23" s="2" t="s">
        <v>41</v>
      </c>
      <c r="C23" s="2" t="s">
        <v>1</v>
      </c>
      <c r="D23" s="2" t="s">
        <v>30</v>
      </c>
      <c r="E23" s="2" t="s">
        <v>3</v>
      </c>
      <c r="F23" s="26" t="str">
        <f>IF(E23=D23,""&amp;IF(B23=E23,B23,B23&amp;"_"&amp;E23),D23&amp;"_"&amp;IF(B23=E23,B23,B23&amp;"_"&amp;E23))</f>
        <v>CT.fr_memohug_Developpement</v>
      </c>
      <c r="G23" s="3">
        <v>41759</v>
      </c>
      <c r="H23" s="1">
        <f>J23*1.2</f>
        <v>3600</v>
      </c>
      <c r="I23" s="3">
        <f>G23</f>
        <v>41759</v>
      </c>
      <c r="J23" s="1">
        <v>3000</v>
      </c>
    </row>
    <row r="24" spans="1:10" x14ac:dyDescent="0.25">
      <c r="A24" s="2">
        <v>15</v>
      </c>
      <c r="B24" s="2" t="s">
        <v>2</v>
      </c>
      <c r="C24" s="2" t="s">
        <v>1</v>
      </c>
      <c r="D24" s="2" t="s">
        <v>2</v>
      </c>
      <c r="E24" s="2" t="s">
        <v>2</v>
      </c>
      <c r="F24" s="26" t="str">
        <f>IF(E24=D24,""&amp;IF(B24=E24,B24,B24&amp;"_"&amp;E24),D24&amp;"_"&amp;IF(B24=E24,B24,B24&amp;"_"&amp;E24))</f>
        <v>Notesdefrais</v>
      </c>
      <c r="G24" s="3">
        <v>41759</v>
      </c>
      <c r="H24" s="1">
        <f>J24*1.2</f>
        <v>1200</v>
      </c>
      <c r="I24" s="3">
        <f>G24</f>
        <v>41759</v>
      </c>
      <c r="J24" s="1">
        <v>1000</v>
      </c>
    </row>
    <row r="25" spans="1:10" x14ac:dyDescent="0.25">
      <c r="A25" s="2">
        <v>27</v>
      </c>
      <c r="B25" s="2" t="s">
        <v>44</v>
      </c>
      <c r="C25" s="2" t="s">
        <v>1</v>
      </c>
      <c r="D25" s="2" t="s">
        <v>44</v>
      </c>
      <c r="E25" s="2" t="s">
        <v>44</v>
      </c>
      <c r="F25" s="26" t="str">
        <f>IF(E25=D25,""&amp;IF(B25=E25,B25,B25&amp;"_"&amp;E25),D25&amp;"_"&amp;IF(B25=E25,B25,B25&amp;"_"&amp;E25))</f>
        <v>jalou consulting</v>
      </c>
      <c r="G25" s="3">
        <v>41759</v>
      </c>
      <c r="H25" s="1">
        <f>J25*1.2</f>
        <v>2640</v>
      </c>
      <c r="I25" s="3">
        <f>G25-10</f>
        <v>41749</v>
      </c>
      <c r="J25" s="1">
        <v>2200</v>
      </c>
    </row>
    <row r="26" spans="1:10" x14ac:dyDescent="0.25">
      <c r="A26" s="2">
        <v>41</v>
      </c>
      <c r="B26" s="2" t="s">
        <v>45</v>
      </c>
      <c r="C26" s="2" t="s">
        <v>5</v>
      </c>
      <c r="D26" s="2" t="s">
        <v>42</v>
      </c>
      <c r="E26" s="2" t="s">
        <v>6</v>
      </c>
      <c r="F26" s="26" t="str">
        <f>IF(E26=D26,""&amp;IF(B26=E26,B26,B26&amp;"_"&amp;E26),D26&amp;"_"&amp;IF(B26=E26,B26,B26&amp;"_"&amp;E26))</f>
        <v>Jog sousou_zazi_Frais de plateau et encadrement</v>
      </c>
      <c r="G26" s="3">
        <f>30+I26</f>
        <v>41770</v>
      </c>
      <c r="H26" s="1">
        <f>J26*1</f>
        <v>-10000</v>
      </c>
      <c r="I26" s="3">
        <v>41740</v>
      </c>
      <c r="J26" s="1">
        <v>-10000</v>
      </c>
    </row>
    <row r="27" spans="1:10" x14ac:dyDescent="0.25">
      <c r="A27" s="2">
        <v>46</v>
      </c>
      <c r="B27" s="2" t="s">
        <v>43</v>
      </c>
      <c r="C27" s="2" t="s">
        <v>5</v>
      </c>
      <c r="D27" s="2" t="s">
        <v>42</v>
      </c>
      <c r="E27" s="2" t="s">
        <v>4</v>
      </c>
      <c r="F27" s="26" t="str">
        <f>IF(E27=D27,""&amp;IF(B27=E27,B27,B27&amp;"_"&amp;E27),D27&amp;"_"&amp;IF(B27=E27,B27,B27&amp;"_"&amp;E27))</f>
        <v>Jog sousou_sousou_Commission sur vente</v>
      </c>
      <c r="G27" s="3">
        <f>I27</f>
        <v>41787</v>
      </c>
      <c r="H27" s="1">
        <f>J27*1.2</f>
        <v>-2400</v>
      </c>
      <c r="I27" s="3">
        <v>41787</v>
      </c>
      <c r="J27" s="1">
        <f>-J23/1.5</f>
        <v>-2000</v>
      </c>
    </row>
    <row r="28" spans="1:10" x14ac:dyDescent="0.25">
      <c r="A28" s="2">
        <v>4</v>
      </c>
      <c r="B28" s="2" t="s">
        <v>41</v>
      </c>
      <c r="C28" s="2" t="s">
        <v>1</v>
      </c>
      <c r="D28" s="2" t="s">
        <v>30</v>
      </c>
      <c r="E28" s="2" t="s">
        <v>3</v>
      </c>
      <c r="F28" s="26" t="str">
        <f>IF(E28=D28,""&amp;IF(B28=E28,B28,B28&amp;"_"&amp;E28),D28&amp;"_"&amp;IF(B28=E28,B28,B28&amp;"_"&amp;E28))</f>
        <v>CT.fr_memohug_Developpement</v>
      </c>
      <c r="G28" s="3">
        <v>41790</v>
      </c>
      <c r="H28" s="1">
        <f>J28*1.2</f>
        <v>3600</v>
      </c>
      <c r="I28" s="3">
        <f>G28</f>
        <v>41790</v>
      </c>
      <c r="J28" s="1">
        <v>3000</v>
      </c>
    </row>
    <row r="29" spans="1:10" x14ac:dyDescent="0.25">
      <c r="A29" s="2">
        <v>16</v>
      </c>
      <c r="B29" s="2" t="s">
        <v>2</v>
      </c>
      <c r="C29" s="2" t="s">
        <v>1</v>
      </c>
      <c r="D29" s="2" t="s">
        <v>2</v>
      </c>
      <c r="E29" s="2" t="s">
        <v>2</v>
      </c>
      <c r="F29" s="26" t="str">
        <f>IF(E29=D29,""&amp;IF(B29=E29,B29,B29&amp;"_"&amp;E29),D29&amp;"_"&amp;IF(B29=E29,B29,B29&amp;"_"&amp;E29))</f>
        <v>Notesdefrais</v>
      </c>
      <c r="G29" s="3">
        <v>41790</v>
      </c>
      <c r="H29" s="1">
        <f>J29*1.2</f>
        <v>1200</v>
      </c>
      <c r="I29" s="3">
        <f>G29</f>
        <v>41790</v>
      </c>
      <c r="J29" s="1">
        <v>1000</v>
      </c>
    </row>
    <row r="30" spans="1:10" x14ac:dyDescent="0.25">
      <c r="A30" s="2">
        <v>28</v>
      </c>
      <c r="B30" s="2" t="s">
        <v>44</v>
      </c>
      <c r="C30" s="2" t="s">
        <v>1</v>
      </c>
      <c r="D30" s="2" t="s">
        <v>44</v>
      </c>
      <c r="E30" s="2" t="s">
        <v>44</v>
      </c>
      <c r="F30" s="26" t="str">
        <f>IF(E30=D30,""&amp;IF(B30=E30,B30,B30&amp;"_"&amp;E30),D30&amp;"_"&amp;IF(B30=E30,B30,B30&amp;"_"&amp;E30))</f>
        <v>jalou consulting</v>
      </c>
      <c r="G30" s="3">
        <v>41790</v>
      </c>
      <c r="H30" s="1">
        <f>J30*1.2</f>
        <v>2640</v>
      </c>
      <c r="I30" s="3">
        <f>G30-10</f>
        <v>41780</v>
      </c>
      <c r="J30" s="1">
        <v>2200</v>
      </c>
    </row>
    <row r="31" spans="1:10" x14ac:dyDescent="0.25">
      <c r="A31" s="2">
        <v>42</v>
      </c>
      <c r="B31" s="2" t="s">
        <v>45</v>
      </c>
      <c r="C31" s="2" t="s">
        <v>5</v>
      </c>
      <c r="D31" s="2" t="s">
        <v>42</v>
      </c>
      <c r="E31" s="2" t="s">
        <v>4</v>
      </c>
      <c r="F31" s="26" t="str">
        <f>IF(E31=D31,""&amp;IF(B31=E31,B31,B31&amp;"_"&amp;E31),D31&amp;"_"&amp;IF(B31=E31,B31,B31&amp;"_"&amp;E31))</f>
        <v>Jog sousou_zazi_Commission sur vente</v>
      </c>
      <c r="G31" s="3">
        <f>30+I31</f>
        <v>41817</v>
      </c>
      <c r="H31" s="1">
        <f>J31*1</f>
        <v>-20250</v>
      </c>
      <c r="I31" s="3">
        <v>41787</v>
      </c>
      <c r="J31" s="1">
        <f>-15%*1500*90</f>
        <v>-20250</v>
      </c>
    </row>
    <row r="32" spans="1:10" x14ac:dyDescent="0.25">
      <c r="A32" s="2">
        <v>5</v>
      </c>
      <c r="B32" s="2" t="s">
        <v>41</v>
      </c>
      <c r="C32" s="2" t="s">
        <v>1</v>
      </c>
      <c r="D32" s="2" t="s">
        <v>30</v>
      </c>
      <c r="E32" s="2" t="s">
        <v>3</v>
      </c>
      <c r="F32" s="26" t="str">
        <f>IF(E32=D32,""&amp;IF(B32=E32,B32,B32&amp;"_"&amp;E32),D32&amp;"_"&amp;IF(B32=E32,B32,B32&amp;"_"&amp;E32))</f>
        <v>CT.fr_memohug_Developpement</v>
      </c>
      <c r="G32" s="3">
        <v>41820</v>
      </c>
      <c r="H32" s="1">
        <f>J32*1.2</f>
        <v>3600</v>
      </c>
      <c r="I32" s="3">
        <f>G32</f>
        <v>41820</v>
      </c>
      <c r="J32" s="1">
        <v>3000</v>
      </c>
    </row>
    <row r="33" spans="1:10" x14ac:dyDescent="0.25">
      <c r="A33" s="2">
        <v>17</v>
      </c>
      <c r="B33" s="2" t="s">
        <v>2</v>
      </c>
      <c r="C33" s="2" t="s">
        <v>1</v>
      </c>
      <c r="D33" s="2" t="s">
        <v>2</v>
      </c>
      <c r="E33" s="2" t="s">
        <v>2</v>
      </c>
      <c r="F33" s="26" t="str">
        <f>IF(E33=D33,""&amp;IF(B33=E33,B33,B33&amp;"_"&amp;E33),D33&amp;"_"&amp;IF(B33=E33,B33,B33&amp;"_"&amp;E33))</f>
        <v>Notesdefrais</v>
      </c>
      <c r="G33" s="3">
        <v>41820</v>
      </c>
      <c r="H33" s="1">
        <f>J33*1.2</f>
        <v>1200</v>
      </c>
      <c r="I33" s="3">
        <f>G33</f>
        <v>41820</v>
      </c>
      <c r="J33" s="1">
        <v>1000</v>
      </c>
    </row>
    <row r="34" spans="1:10" x14ac:dyDescent="0.25">
      <c r="A34" s="2">
        <v>29</v>
      </c>
      <c r="B34" s="2" t="s">
        <v>44</v>
      </c>
      <c r="C34" s="2" t="s">
        <v>1</v>
      </c>
      <c r="D34" s="2" t="s">
        <v>44</v>
      </c>
      <c r="E34" s="2" t="s">
        <v>44</v>
      </c>
      <c r="F34" s="26" t="str">
        <f>IF(E34=D34,""&amp;IF(B34=E34,B34,B34&amp;"_"&amp;E34),D34&amp;"_"&amp;IF(B34=E34,B34,B34&amp;"_"&amp;E34))</f>
        <v>jalou consulting</v>
      </c>
      <c r="G34" s="3">
        <v>41820</v>
      </c>
      <c r="H34" s="1">
        <f>J34*1.2</f>
        <v>2640</v>
      </c>
      <c r="I34" s="3">
        <f>G34-10</f>
        <v>41810</v>
      </c>
      <c r="J34" s="1">
        <v>2200</v>
      </c>
    </row>
    <row r="35" spans="1:10" x14ac:dyDescent="0.25">
      <c r="A35" s="2">
        <v>6</v>
      </c>
      <c r="B35" s="2" t="s">
        <v>41</v>
      </c>
      <c r="C35" s="2" t="s">
        <v>1</v>
      </c>
      <c r="D35" s="2" t="s">
        <v>30</v>
      </c>
      <c r="E35" s="2" t="s">
        <v>3</v>
      </c>
      <c r="F35" s="26" t="str">
        <f>IF(E35=D35,""&amp;IF(B35=E35,B35,B35&amp;"_"&amp;E35),D35&amp;"_"&amp;IF(B35=E35,B35,B35&amp;"_"&amp;E35))</f>
        <v>CT.fr_memohug_Developpement</v>
      </c>
      <c r="G35" s="3">
        <v>41851</v>
      </c>
      <c r="H35" s="1">
        <f>J35*1.2</f>
        <v>3600</v>
      </c>
      <c r="I35" s="3">
        <f>G35</f>
        <v>41851</v>
      </c>
      <c r="J35" s="1">
        <v>3000</v>
      </c>
    </row>
    <row r="36" spans="1:10" x14ac:dyDescent="0.25">
      <c r="A36" s="2">
        <v>18</v>
      </c>
      <c r="B36" s="2" t="s">
        <v>2</v>
      </c>
      <c r="C36" s="2" t="s">
        <v>1</v>
      </c>
      <c r="D36" s="2" t="s">
        <v>2</v>
      </c>
      <c r="E36" s="2" t="s">
        <v>2</v>
      </c>
      <c r="F36" s="26" t="str">
        <f>IF(E36=D36,""&amp;IF(B36=E36,B36,B36&amp;"_"&amp;E36),D36&amp;"_"&amp;IF(B36=E36,B36,B36&amp;"_"&amp;E36))</f>
        <v>Notesdefrais</v>
      </c>
      <c r="G36" s="3">
        <v>41851</v>
      </c>
      <c r="H36" s="1">
        <f>J36*1.2</f>
        <v>1200</v>
      </c>
      <c r="I36" s="3">
        <f>G36</f>
        <v>41851</v>
      </c>
      <c r="J36" s="1">
        <v>1000</v>
      </c>
    </row>
    <row r="37" spans="1:10" x14ac:dyDescent="0.25">
      <c r="A37" s="2">
        <v>30</v>
      </c>
      <c r="B37" s="2" t="s">
        <v>44</v>
      </c>
      <c r="C37" s="2" t="s">
        <v>1</v>
      </c>
      <c r="D37" s="2" t="s">
        <v>44</v>
      </c>
      <c r="E37" s="2" t="s">
        <v>44</v>
      </c>
      <c r="F37" s="26" t="str">
        <f>IF(E37=D37,""&amp;IF(B37=E37,B37,B37&amp;"_"&amp;E37),D37&amp;"_"&amp;IF(B37=E37,B37,B37&amp;"_"&amp;E37))</f>
        <v>jalou consulting</v>
      </c>
      <c r="G37" s="3">
        <v>41851</v>
      </c>
      <c r="H37" s="1">
        <f>J37*1.2</f>
        <v>2640</v>
      </c>
      <c r="I37" s="3">
        <f>G37-10</f>
        <v>41841</v>
      </c>
      <c r="J37" s="1">
        <v>2200</v>
      </c>
    </row>
    <row r="38" spans="1:10" x14ac:dyDescent="0.25">
      <c r="A38" s="2">
        <v>7</v>
      </c>
      <c r="B38" s="2" t="s">
        <v>41</v>
      </c>
      <c r="C38" s="2" t="s">
        <v>1</v>
      </c>
      <c r="D38" s="2" t="s">
        <v>30</v>
      </c>
      <c r="E38" s="2" t="s">
        <v>3</v>
      </c>
      <c r="F38" s="26" t="str">
        <f>IF(E38=D38,""&amp;IF(B38=E38,B38,B38&amp;"_"&amp;E38),D38&amp;"_"&amp;IF(B38=E38,B38,B38&amp;"_"&amp;E38))</f>
        <v>CT.fr_memohug_Developpement</v>
      </c>
      <c r="G38" s="3">
        <v>41882</v>
      </c>
      <c r="H38" s="1">
        <f>J38*1.2</f>
        <v>3600</v>
      </c>
      <c r="I38" s="3">
        <f>G38</f>
        <v>41882</v>
      </c>
      <c r="J38" s="1">
        <v>3000</v>
      </c>
    </row>
    <row r="39" spans="1:10" x14ac:dyDescent="0.25">
      <c r="A39" s="2">
        <v>19</v>
      </c>
      <c r="B39" s="2" t="s">
        <v>2</v>
      </c>
      <c r="C39" s="2" t="s">
        <v>1</v>
      </c>
      <c r="D39" s="2" t="s">
        <v>2</v>
      </c>
      <c r="E39" s="2" t="s">
        <v>2</v>
      </c>
      <c r="F39" s="26" t="str">
        <f>IF(E39=D39,""&amp;IF(B39=E39,B39,B39&amp;"_"&amp;E39),D39&amp;"_"&amp;IF(B39=E39,B39,B39&amp;"_"&amp;E39))</f>
        <v>Notesdefrais</v>
      </c>
      <c r="G39" s="3">
        <v>41882</v>
      </c>
      <c r="H39" s="1">
        <f>J39*1.2</f>
        <v>1200</v>
      </c>
      <c r="I39" s="3">
        <f>G39</f>
        <v>41882</v>
      </c>
      <c r="J39" s="1">
        <v>1000</v>
      </c>
    </row>
    <row r="40" spans="1:10" x14ac:dyDescent="0.25">
      <c r="A40" s="2">
        <v>31</v>
      </c>
      <c r="B40" s="2" t="s">
        <v>44</v>
      </c>
      <c r="C40" s="2" t="s">
        <v>1</v>
      </c>
      <c r="D40" s="2" t="s">
        <v>44</v>
      </c>
      <c r="E40" s="2" t="s">
        <v>44</v>
      </c>
      <c r="F40" s="26" t="str">
        <f>IF(E40=D40,""&amp;IF(B40=E40,B40,B40&amp;"_"&amp;E40),D40&amp;"_"&amp;IF(B40=E40,B40,B40&amp;"_"&amp;E40))</f>
        <v>jalou consulting</v>
      </c>
      <c r="G40" s="3">
        <v>41882</v>
      </c>
      <c r="H40" s="1">
        <f>J40*1.2</f>
        <v>2640</v>
      </c>
      <c r="I40" s="3">
        <f>G40-10</f>
        <v>41872</v>
      </c>
      <c r="J40" s="1">
        <v>2200</v>
      </c>
    </row>
    <row r="41" spans="1:10" x14ac:dyDescent="0.25">
      <c r="A41" s="2">
        <v>8</v>
      </c>
      <c r="B41" s="2" t="s">
        <v>41</v>
      </c>
      <c r="C41" s="2" t="s">
        <v>1</v>
      </c>
      <c r="D41" s="2" t="s">
        <v>30</v>
      </c>
      <c r="E41" s="2" t="s">
        <v>3</v>
      </c>
      <c r="F41" s="26" t="str">
        <f>IF(E41=D41,""&amp;IF(B41=E41,B41,B41&amp;"_"&amp;E41),D41&amp;"_"&amp;IF(B41=E41,B41,B41&amp;"_"&amp;E41))</f>
        <v>CT.fr_memohug_Developpement</v>
      </c>
      <c r="G41" s="3">
        <v>41912</v>
      </c>
      <c r="H41" s="1">
        <f>J41*1.2</f>
        <v>3600</v>
      </c>
      <c r="I41" s="3">
        <f>G41</f>
        <v>41912</v>
      </c>
      <c r="J41" s="1">
        <v>3000</v>
      </c>
    </row>
    <row r="42" spans="1:10" x14ac:dyDescent="0.25">
      <c r="A42" s="2">
        <v>20</v>
      </c>
      <c r="B42" s="2" t="s">
        <v>2</v>
      </c>
      <c r="C42" s="2" t="s">
        <v>1</v>
      </c>
      <c r="D42" s="2" t="s">
        <v>2</v>
      </c>
      <c r="E42" s="2" t="s">
        <v>2</v>
      </c>
      <c r="F42" s="26" t="str">
        <f>IF(E42=D42,""&amp;IF(B42=E42,B42,B42&amp;"_"&amp;E42),D42&amp;"_"&amp;IF(B42=E42,B42,B42&amp;"_"&amp;E42))</f>
        <v>Notesdefrais</v>
      </c>
      <c r="G42" s="3">
        <v>41912</v>
      </c>
      <c r="H42" s="1">
        <f>J42*1.2</f>
        <v>1200</v>
      </c>
      <c r="I42" s="3">
        <f>G42</f>
        <v>41912</v>
      </c>
      <c r="J42" s="1">
        <v>1000</v>
      </c>
    </row>
    <row r="43" spans="1:10" x14ac:dyDescent="0.25">
      <c r="A43" s="2">
        <v>32</v>
      </c>
      <c r="B43" s="2" t="s">
        <v>44</v>
      </c>
      <c r="C43" s="2" t="s">
        <v>1</v>
      </c>
      <c r="D43" s="2" t="s">
        <v>44</v>
      </c>
      <c r="E43" s="2" t="s">
        <v>44</v>
      </c>
      <c r="F43" s="26" t="str">
        <f>IF(E43=D43,""&amp;IF(B43=E43,B43,B43&amp;"_"&amp;E43),D43&amp;"_"&amp;IF(B43=E43,B43,B43&amp;"_"&amp;E43))</f>
        <v>jalou consulting</v>
      </c>
      <c r="G43" s="3">
        <v>41912</v>
      </c>
      <c r="H43" s="1">
        <f>J43*1.2</f>
        <v>2640</v>
      </c>
      <c r="I43" s="3">
        <f>G43-10</f>
        <v>41902</v>
      </c>
      <c r="J43" s="1">
        <v>2200</v>
      </c>
    </row>
    <row r="44" spans="1:10" x14ac:dyDescent="0.25">
      <c r="A44" s="2">
        <v>9</v>
      </c>
      <c r="B44" s="2" t="s">
        <v>41</v>
      </c>
      <c r="C44" s="2" t="s">
        <v>1</v>
      </c>
      <c r="D44" s="2" t="s">
        <v>30</v>
      </c>
      <c r="E44" s="2" t="s">
        <v>3</v>
      </c>
      <c r="F44" s="26" t="str">
        <f>IF(E44=D44,""&amp;IF(B44=E44,B44,B44&amp;"_"&amp;E44),D44&amp;"_"&amp;IF(B44=E44,B44,B44&amp;"_"&amp;E44))</f>
        <v>CT.fr_memohug_Developpement</v>
      </c>
      <c r="G44" s="3">
        <v>41943</v>
      </c>
      <c r="H44" s="1">
        <f>J44*1.2</f>
        <v>3600</v>
      </c>
      <c r="I44" s="3">
        <f>G44</f>
        <v>41943</v>
      </c>
      <c r="J44" s="1">
        <v>3000</v>
      </c>
    </row>
    <row r="45" spans="1:10" x14ac:dyDescent="0.25">
      <c r="A45" s="2">
        <v>21</v>
      </c>
      <c r="B45" s="2" t="s">
        <v>2</v>
      </c>
      <c r="C45" s="2" t="s">
        <v>1</v>
      </c>
      <c r="D45" s="2" t="s">
        <v>2</v>
      </c>
      <c r="E45" s="2" t="s">
        <v>2</v>
      </c>
      <c r="F45" s="26" t="str">
        <f>IF(E45=D45,""&amp;IF(B45=E45,B45,B45&amp;"_"&amp;E45),D45&amp;"_"&amp;IF(B45=E45,B45,B45&amp;"_"&amp;E45))</f>
        <v>Notesdefrais</v>
      </c>
      <c r="G45" s="3">
        <v>41943</v>
      </c>
      <c r="H45" s="1">
        <f>J45*1.2</f>
        <v>1200</v>
      </c>
      <c r="I45" s="3">
        <f>G45</f>
        <v>41943</v>
      </c>
      <c r="J45" s="1">
        <v>1000</v>
      </c>
    </row>
    <row r="46" spans="1:10" x14ac:dyDescent="0.25">
      <c r="A46" s="2">
        <v>33</v>
      </c>
      <c r="B46" s="2" t="s">
        <v>44</v>
      </c>
      <c r="C46" s="2" t="s">
        <v>1</v>
      </c>
      <c r="D46" s="2" t="s">
        <v>44</v>
      </c>
      <c r="E46" s="2" t="s">
        <v>44</v>
      </c>
      <c r="F46" s="26" t="str">
        <f>IF(E46=D46,""&amp;IF(B46=E46,B46,B46&amp;"_"&amp;E46),D46&amp;"_"&amp;IF(B46=E46,B46,B46&amp;"_"&amp;E46))</f>
        <v>jalou consulting</v>
      </c>
      <c r="G46" s="3">
        <v>41943</v>
      </c>
      <c r="H46" s="1">
        <f>J46*1.2</f>
        <v>2640</v>
      </c>
      <c r="I46" s="3">
        <f>G46-10</f>
        <v>41933</v>
      </c>
      <c r="J46" s="1">
        <v>2200</v>
      </c>
    </row>
    <row r="47" spans="1:10" x14ac:dyDescent="0.25">
      <c r="A47" s="2">
        <v>10</v>
      </c>
      <c r="B47" s="2" t="s">
        <v>41</v>
      </c>
      <c r="C47" s="2" t="s">
        <v>1</v>
      </c>
      <c r="D47" s="2" t="s">
        <v>30</v>
      </c>
      <c r="E47" s="2" t="s">
        <v>3</v>
      </c>
      <c r="F47" s="26" t="str">
        <f>IF(E47=D47,""&amp;IF(B47=E47,B47,B47&amp;"_"&amp;E47),D47&amp;"_"&amp;IF(B47=E47,B47,B47&amp;"_"&amp;E47))</f>
        <v>CT.fr_memohug_Developpement</v>
      </c>
      <c r="G47" s="3">
        <v>41973</v>
      </c>
      <c r="H47" s="1">
        <f>J47*1.2</f>
        <v>3600</v>
      </c>
      <c r="I47" s="3">
        <f>G47</f>
        <v>41973</v>
      </c>
      <c r="J47" s="1">
        <v>3000</v>
      </c>
    </row>
    <row r="48" spans="1:10" x14ac:dyDescent="0.25">
      <c r="A48" s="2">
        <v>22</v>
      </c>
      <c r="B48" s="2" t="s">
        <v>2</v>
      </c>
      <c r="C48" s="2" t="s">
        <v>1</v>
      </c>
      <c r="D48" s="2" t="s">
        <v>2</v>
      </c>
      <c r="E48" s="2" t="s">
        <v>2</v>
      </c>
      <c r="F48" s="26" t="str">
        <f>IF(E48=D48,""&amp;IF(B48=E48,B48,B48&amp;"_"&amp;E48),D48&amp;"_"&amp;IF(B48=E48,B48,B48&amp;"_"&amp;E48))</f>
        <v>Notesdefrais</v>
      </c>
      <c r="G48" s="3">
        <v>41973</v>
      </c>
      <c r="H48" s="1">
        <f>J48*1.2</f>
        <v>1200</v>
      </c>
      <c r="I48" s="3">
        <f>G48</f>
        <v>41973</v>
      </c>
      <c r="J48" s="1">
        <v>1000</v>
      </c>
    </row>
    <row r="49" spans="1:10" x14ac:dyDescent="0.25">
      <c r="A49" s="2">
        <v>34</v>
      </c>
      <c r="B49" s="2" t="s">
        <v>44</v>
      </c>
      <c r="C49" s="2" t="s">
        <v>1</v>
      </c>
      <c r="D49" s="2" t="s">
        <v>44</v>
      </c>
      <c r="E49" s="2" t="s">
        <v>44</v>
      </c>
      <c r="F49" s="26" t="str">
        <f>IF(E49=D49,""&amp;IF(B49=E49,B49,B49&amp;"_"&amp;E49),D49&amp;"_"&amp;IF(B49=E49,B49,B49&amp;"_"&amp;E49))</f>
        <v>jalou consulting</v>
      </c>
      <c r="G49" s="3">
        <v>41973</v>
      </c>
      <c r="H49" s="1">
        <f>J49*1.2</f>
        <v>2640</v>
      </c>
      <c r="I49" s="3">
        <f>G49-10</f>
        <v>41963</v>
      </c>
      <c r="J49" s="1">
        <v>2200</v>
      </c>
    </row>
    <row r="50" spans="1:10" x14ac:dyDescent="0.25">
      <c r="A50" s="2">
        <v>11</v>
      </c>
      <c r="B50" s="2" t="s">
        <v>41</v>
      </c>
      <c r="C50" s="2" t="s">
        <v>1</v>
      </c>
      <c r="D50" s="2" t="s">
        <v>30</v>
      </c>
      <c r="E50" s="2" t="s">
        <v>3</v>
      </c>
      <c r="F50" s="26" t="str">
        <f>IF(E50=D50,""&amp;IF(B50=E50,B50,B50&amp;"_"&amp;E50),D50&amp;"_"&amp;IF(B50=E50,B50,B50&amp;"_"&amp;E50))</f>
        <v>CT.fr_memohug_Developpement</v>
      </c>
      <c r="G50" s="3">
        <v>42004</v>
      </c>
      <c r="H50" s="1">
        <f>J50*1.2</f>
        <v>3600</v>
      </c>
      <c r="I50" s="3">
        <f>G50</f>
        <v>42004</v>
      </c>
      <c r="J50" s="1">
        <v>3000</v>
      </c>
    </row>
    <row r="51" spans="1:10" x14ac:dyDescent="0.25">
      <c r="A51" s="2">
        <v>23</v>
      </c>
      <c r="B51" s="2" t="s">
        <v>2</v>
      </c>
      <c r="C51" s="2" t="s">
        <v>1</v>
      </c>
      <c r="D51" s="2" t="s">
        <v>2</v>
      </c>
      <c r="E51" s="2" t="s">
        <v>2</v>
      </c>
      <c r="F51" s="26" t="str">
        <f>IF(E51=D51,""&amp;IF(B51=E51,B51,B51&amp;"_"&amp;E51),D51&amp;"_"&amp;IF(B51=E51,B51,B51&amp;"_"&amp;E51))</f>
        <v>Notesdefrais</v>
      </c>
      <c r="G51" s="3">
        <v>42004</v>
      </c>
      <c r="H51" s="1">
        <f>J51*1.2</f>
        <v>1200</v>
      </c>
      <c r="I51" s="3">
        <f>G51</f>
        <v>42004</v>
      </c>
      <c r="J51" s="1">
        <v>1000</v>
      </c>
    </row>
    <row r="52" spans="1:10" x14ac:dyDescent="0.25">
      <c r="A52" s="2">
        <v>35</v>
      </c>
      <c r="B52" s="2" t="s">
        <v>44</v>
      </c>
      <c r="C52" s="2" t="s">
        <v>1</v>
      </c>
      <c r="D52" s="2" t="s">
        <v>44</v>
      </c>
      <c r="E52" s="2" t="s">
        <v>44</v>
      </c>
      <c r="F52" s="26" t="str">
        <f>IF(E52=D52,""&amp;IF(B52=E52,B52,B52&amp;"_"&amp;E52),D52&amp;"_"&amp;IF(B52=E52,B52,B52&amp;"_"&amp;E52))</f>
        <v>jalou consulting</v>
      </c>
      <c r="G52" s="3">
        <v>42004</v>
      </c>
      <c r="H52" s="1">
        <f>J52*1.2</f>
        <v>2640</v>
      </c>
      <c r="I52" s="3">
        <f>G52-10</f>
        <v>41994</v>
      </c>
      <c r="J52" s="1">
        <v>2200</v>
      </c>
    </row>
  </sheetData>
  <autoFilter ref="A1:J52">
    <sortState ref="A2:J52">
      <sortCondition ref="G1:G52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Y36"/>
  <sheetViews>
    <sheetView showGridLines="0" workbookViewId="0">
      <selection activeCell="D7" sqref="D7"/>
    </sheetView>
  </sheetViews>
  <sheetFormatPr baseColWidth="10" defaultRowHeight="15" x14ac:dyDescent="0.25"/>
  <cols>
    <col min="1" max="1" width="8.42578125" customWidth="1"/>
    <col min="2" max="2" width="22.42578125" customWidth="1"/>
    <col min="5" max="5" width="25.140625" customWidth="1"/>
    <col min="8" max="8" width="25.85546875" style="8" customWidth="1"/>
    <col min="9" max="9" width="11.42578125" style="9"/>
    <col min="10" max="10" width="11.42578125" style="10"/>
    <col min="11" max="11" width="23" customWidth="1"/>
    <col min="14" max="14" width="24.42578125" customWidth="1"/>
    <col min="17" max="17" width="24.28515625" customWidth="1"/>
  </cols>
  <sheetData>
    <row r="1" spans="1:73" s="20" customFormat="1" ht="15.75" thickBot="1" x14ac:dyDescent="0.3">
      <c r="A1" s="16"/>
      <c r="B1" s="17">
        <v>41654</v>
      </c>
      <c r="C1" s="18"/>
      <c r="D1" s="19"/>
      <c r="E1" s="17">
        <v>41670</v>
      </c>
      <c r="F1" s="18">
        <v>41670</v>
      </c>
      <c r="G1" s="19">
        <v>41670</v>
      </c>
      <c r="H1" s="17">
        <v>41685</v>
      </c>
      <c r="I1" s="18">
        <v>41685</v>
      </c>
      <c r="J1" s="19">
        <v>41685</v>
      </c>
      <c r="K1" s="17">
        <v>41698</v>
      </c>
      <c r="L1" s="18">
        <v>41698</v>
      </c>
      <c r="M1" s="19">
        <v>41698</v>
      </c>
      <c r="N1" s="17">
        <v>41713</v>
      </c>
      <c r="O1" s="18">
        <v>41713</v>
      </c>
      <c r="P1" s="19">
        <v>41713</v>
      </c>
      <c r="Q1" s="17">
        <v>41729</v>
      </c>
      <c r="R1" s="18">
        <v>41729</v>
      </c>
      <c r="S1" s="19">
        <v>41729</v>
      </c>
      <c r="T1" s="17">
        <v>41744</v>
      </c>
      <c r="U1" s="18">
        <v>41744</v>
      </c>
      <c r="V1" s="19">
        <v>41744</v>
      </c>
      <c r="W1" s="17">
        <v>41759</v>
      </c>
      <c r="X1" s="18">
        <v>41759</v>
      </c>
      <c r="Y1" s="19">
        <v>41759</v>
      </c>
      <c r="Z1" s="17">
        <v>41774</v>
      </c>
      <c r="AA1" s="18">
        <v>41774</v>
      </c>
      <c r="AB1" s="19">
        <v>41774</v>
      </c>
      <c r="AC1" s="17">
        <v>41790</v>
      </c>
      <c r="AD1" s="18">
        <v>41790</v>
      </c>
      <c r="AE1" s="19">
        <v>41790</v>
      </c>
      <c r="AF1" s="17">
        <v>41805</v>
      </c>
      <c r="AG1" s="18">
        <v>41805</v>
      </c>
      <c r="AH1" s="19">
        <v>41805</v>
      </c>
      <c r="AI1" s="17">
        <v>41820</v>
      </c>
      <c r="AJ1" s="18">
        <v>41820</v>
      </c>
      <c r="AK1" s="19">
        <v>41820</v>
      </c>
      <c r="AL1" s="17">
        <v>41835</v>
      </c>
      <c r="AM1" s="18">
        <v>41835</v>
      </c>
      <c r="AN1" s="19">
        <v>41835</v>
      </c>
      <c r="AO1" s="17">
        <v>41851</v>
      </c>
      <c r="AP1" s="18">
        <v>41851</v>
      </c>
      <c r="AQ1" s="19">
        <v>41851</v>
      </c>
      <c r="AR1" s="17">
        <v>41866</v>
      </c>
      <c r="AS1" s="18">
        <v>41866</v>
      </c>
      <c r="AT1" s="19">
        <v>41866</v>
      </c>
      <c r="AU1" s="17">
        <v>41882</v>
      </c>
      <c r="AV1" s="18">
        <v>41882</v>
      </c>
      <c r="AW1" s="19">
        <v>41882</v>
      </c>
      <c r="AX1" s="17">
        <v>41897</v>
      </c>
      <c r="AY1" s="18">
        <v>41897</v>
      </c>
      <c r="AZ1" s="19">
        <v>41897</v>
      </c>
      <c r="BA1" s="17">
        <v>41912</v>
      </c>
      <c r="BB1" s="18">
        <v>41912</v>
      </c>
      <c r="BC1" s="19">
        <v>41912</v>
      </c>
      <c r="BD1" s="17">
        <v>41927</v>
      </c>
      <c r="BE1" s="18">
        <v>41927</v>
      </c>
      <c r="BF1" s="19">
        <v>41927</v>
      </c>
      <c r="BG1" s="17">
        <v>41943</v>
      </c>
      <c r="BH1" s="18">
        <v>41943</v>
      </c>
      <c r="BI1" s="19">
        <v>41943</v>
      </c>
      <c r="BJ1" s="17">
        <v>41958</v>
      </c>
      <c r="BK1" s="18">
        <v>41958</v>
      </c>
      <c r="BL1" s="19">
        <v>41958</v>
      </c>
      <c r="BM1" s="17">
        <v>41973</v>
      </c>
      <c r="BN1" s="18">
        <v>41973</v>
      </c>
      <c r="BO1" s="19">
        <v>41973</v>
      </c>
      <c r="BP1" s="17">
        <v>41988</v>
      </c>
      <c r="BQ1" s="18">
        <v>41988</v>
      </c>
      <c r="BR1" s="19">
        <v>41988</v>
      </c>
      <c r="BS1" s="17">
        <v>42004</v>
      </c>
      <c r="BT1" s="18">
        <v>42004</v>
      </c>
      <c r="BU1" s="19">
        <v>42004</v>
      </c>
    </row>
    <row r="2" spans="1:73" s="42" customFormat="1" x14ac:dyDescent="0.25">
      <c r="A2" s="41"/>
      <c r="B2" s="41"/>
      <c r="D2" s="43"/>
      <c r="E2" s="41"/>
      <c r="H2" s="41"/>
      <c r="J2" s="43"/>
      <c r="M2" s="43"/>
      <c r="N2" s="41"/>
      <c r="P2" s="43"/>
      <c r="Q2" s="41"/>
      <c r="S2" s="43"/>
      <c r="T2" s="41"/>
      <c r="V2" s="43"/>
      <c r="W2" s="41"/>
      <c r="Y2" s="43"/>
      <c r="Z2" s="41"/>
      <c r="AB2" s="43"/>
      <c r="AC2" s="41"/>
      <c r="AE2" s="43"/>
      <c r="AF2" s="41"/>
      <c r="AH2" s="43"/>
      <c r="AI2" s="41"/>
      <c r="AK2" s="43"/>
      <c r="AL2" s="41"/>
      <c r="AN2" s="43"/>
      <c r="AO2" s="41"/>
      <c r="AQ2" s="43"/>
      <c r="AR2" s="41"/>
      <c r="AT2" s="43"/>
      <c r="AU2" s="41"/>
      <c r="AW2" s="43"/>
      <c r="AX2" s="41"/>
      <c r="AZ2" s="43"/>
      <c r="BA2" s="41"/>
      <c r="BC2" s="43"/>
      <c r="BD2" s="41"/>
      <c r="BF2" s="43"/>
      <c r="BG2" s="41"/>
      <c r="BI2" s="43"/>
      <c r="BJ2" s="41"/>
      <c r="BL2" s="43"/>
      <c r="BM2" s="41"/>
      <c r="BO2" s="43"/>
      <c r="BP2" s="41"/>
      <c r="BR2" s="43"/>
      <c r="BS2" s="41"/>
      <c r="BU2" s="43"/>
    </row>
    <row r="3" spans="1:73" s="9" customFormat="1" x14ac:dyDescent="0.25">
      <c r="A3" s="8" t="s">
        <v>28</v>
      </c>
      <c r="B3" s="8"/>
      <c r="D3" s="10"/>
      <c r="E3" s="8"/>
      <c r="H3" s="8"/>
      <c r="J3" s="40">
        <f>SUM(J5:J11)</f>
        <v>10000</v>
      </c>
      <c r="M3" s="40">
        <f>SUM(M5:M11)</f>
        <v>18000</v>
      </c>
      <c r="N3" s="8"/>
      <c r="P3" s="10"/>
      <c r="Q3" s="8"/>
      <c r="S3" s="10"/>
      <c r="T3" s="8"/>
      <c r="V3" s="10"/>
      <c r="W3" s="8"/>
      <c r="Y3" s="10"/>
      <c r="Z3" s="8"/>
      <c r="AB3" s="10"/>
      <c r="AC3" s="8"/>
      <c r="AE3" s="10"/>
      <c r="AF3" s="8"/>
      <c r="AH3" s="10"/>
      <c r="AI3" s="8"/>
      <c r="AK3" s="10"/>
      <c r="AL3" s="8"/>
      <c r="AN3" s="10"/>
      <c r="AO3" s="8"/>
      <c r="AQ3" s="10"/>
      <c r="AR3" s="8"/>
      <c r="AT3" s="10"/>
      <c r="AU3" s="8"/>
      <c r="AW3" s="10"/>
      <c r="AX3" s="8"/>
      <c r="AZ3" s="10"/>
      <c r="BA3" s="8"/>
      <c r="BC3" s="10"/>
      <c r="BD3" s="8"/>
      <c r="BF3" s="10"/>
      <c r="BG3" s="8"/>
      <c r="BI3" s="10"/>
      <c r="BJ3" s="8"/>
      <c r="BL3" s="10"/>
      <c r="BM3" s="8"/>
      <c r="BO3" s="10"/>
      <c r="BP3" s="8"/>
      <c r="BR3" s="10"/>
      <c r="BS3" s="8"/>
      <c r="BU3" s="10"/>
    </row>
    <row r="4" spans="1:73" s="9" customFormat="1" x14ac:dyDescent="0.25">
      <c r="A4" s="8"/>
      <c r="B4" s="8"/>
      <c r="D4" s="10"/>
      <c r="E4" s="8"/>
      <c r="H4" s="8"/>
      <c r="J4" s="10"/>
      <c r="M4" s="10"/>
      <c r="N4" s="8"/>
      <c r="P4" s="10"/>
      <c r="Q4" s="8"/>
      <c r="S4" s="10"/>
      <c r="T4" s="8"/>
      <c r="V4" s="10"/>
      <c r="W4" s="8"/>
      <c r="Y4" s="10"/>
      <c r="Z4" s="8"/>
      <c r="AB4" s="10"/>
      <c r="AC4" s="8"/>
      <c r="AE4" s="10"/>
      <c r="AF4" s="8"/>
      <c r="AH4" s="10"/>
      <c r="AI4" s="8"/>
      <c r="AK4" s="10"/>
      <c r="AL4" s="8"/>
      <c r="AN4" s="10"/>
      <c r="AO4" s="8"/>
      <c r="AQ4" s="10"/>
      <c r="AR4" s="8"/>
      <c r="AT4" s="10"/>
      <c r="AU4" s="8"/>
      <c r="AW4" s="10"/>
      <c r="AX4" s="8"/>
      <c r="AZ4" s="10"/>
      <c r="BA4" s="8"/>
      <c r="BC4" s="10"/>
      <c r="BD4" s="8"/>
      <c r="BF4" s="10"/>
      <c r="BG4" s="8"/>
      <c r="BI4" s="10"/>
      <c r="BJ4" s="8"/>
      <c r="BL4" s="10"/>
      <c r="BM4" s="8"/>
      <c r="BO4" s="10"/>
      <c r="BP4" s="8"/>
      <c r="BR4" s="10"/>
      <c r="BS4" s="8"/>
      <c r="BU4" s="10"/>
    </row>
    <row r="5" spans="1:73" s="9" customFormat="1" x14ac:dyDescent="0.25">
      <c r="A5" s="8"/>
      <c r="B5" s="8"/>
      <c r="D5" s="10"/>
      <c r="E5" s="8"/>
      <c r="H5" s="26" t="s">
        <v>36</v>
      </c>
      <c r="I5" s="3">
        <v>41684</v>
      </c>
      <c r="J5" s="1">
        <v>10000</v>
      </c>
      <c r="K5" s="26" t="s">
        <v>37</v>
      </c>
      <c r="L5" s="3">
        <v>41698</v>
      </c>
      <c r="M5" s="1">
        <v>10000</v>
      </c>
      <c r="N5" s="8"/>
      <c r="P5" s="10"/>
      <c r="Q5" s="8"/>
      <c r="S5" s="10"/>
      <c r="T5" s="8"/>
      <c r="V5" s="10"/>
      <c r="W5" s="8"/>
      <c r="Y5" s="10"/>
      <c r="Z5" s="8"/>
      <c r="AB5" s="10"/>
      <c r="AC5" s="8"/>
      <c r="AE5" s="10"/>
      <c r="AF5" s="8"/>
      <c r="AH5" s="10"/>
      <c r="AI5" s="8"/>
      <c r="AK5" s="10"/>
      <c r="AL5" s="8"/>
      <c r="AN5" s="10"/>
      <c r="AO5" s="8"/>
      <c r="AQ5" s="10"/>
      <c r="AR5" s="8"/>
      <c r="AT5" s="10"/>
      <c r="AU5" s="8"/>
      <c r="AW5" s="10"/>
      <c r="AX5" s="8"/>
      <c r="AZ5" s="10"/>
      <c r="BA5" s="8"/>
      <c r="BC5" s="10"/>
      <c r="BD5" s="8"/>
      <c r="BF5" s="10"/>
      <c r="BG5" s="8"/>
      <c r="BI5" s="10"/>
      <c r="BJ5" s="8"/>
      <c r="BL5" s="10"/>
      <c r="BM5" s="8"/>
      <c r="BO5" s="10"/>
      <c r="BP5" s="8"/>
      <c r="BR5" s="10"/>
      <c r="BS5" s="8"/>
      <c r="BU5" s="10"/>
    </row>
    <row r="6" spans="1:73" s="9" customFormat="1" x14ac:dyDescent="0.25">
      <c r="A6" s="8"/>
      <c r="B6" s="8"/>
      <c r="D6" s="10"/>
      <c r="E6" s="8"/>
      <c r="H6" s="8"/>
      <c r="J6" s="10"/>
      <c r="K6" s="26" t="s">
        <v>38</v>
      </c>
      <c r="L6" s="3">
        <v>41698</v>
      </c>
      <c r="M6" s="1">
        <v>8000</v>
      </c>
      <c r="N6" s="8"/>
      <c r="P6" s="10"/>
      <c r="Q6" s="8"/>
      <c r="S6" s="10"/>
      <c r="T6" s="8"/>
      <c r="V6" s="10"/>
      <c r="W6" s="8"/>
      <c r="Y6" s="10"/>
      <c r="Z6" s="8"/>
      <c r="AB6" s="10"/>
      <c r="AC6" s="8"/>
      <c r="AE6" s="10"/>
      <c r="AF6" s="8"/>
      <c r="AH6" s="10"/>
      <c r="AI6" s="8"/>
      <c r="AK6" s="10"/>
      <c r="AL6" s="8"/>
      <c r="AN6" s="10"/>
      <c r="AO6" s="8"/>
      <c r="AQ6" s="10"/>
      <c r="AR6" s="8"/>
      <c r="AT6" s="10"/>
      <c r="AU6" s="8"/>
      <c r="AW6" s="10"/>
      <c r="AX6" s="8"/>
      <c r="AZ6" s="10"/>
      <c r="BA6" s="8"/>
      <c r="BC6" s="10"/>
      <c r="BD6" s="8"/>
      <c r="BF6" s="10"/>
      <c r="BG6" s="8"/>
      <c r="BI6" s="10"/>
      <c r="BJ6" s="8"/>
      <c r="BL6" s="10"/>
      <c r="BM6" s="8"/>
      <c r="BO6" s="10"/>
      <c r="BP6" s="8"/>
      <c r="BR6" s="10"/>
      <c r="BS6" s="8"/>
      <c r="BU6" s="10"/>
    </row>
    <row r="7" spans="1:73" s="9" customFormat="1" x14ac:dyDescent="0.25">
      <c r="A7" s="8"/>
      <c r="B7" s="8"/>
      <c r="D7" s="10"/>
      <c r="E7" s="8"/>
      <c r="H7" s="8"/>
      <c r="J7" s="10"/>
      <c r="K7" s="37"/>
      <c r="L7" s="38"/>
      <c r="M7" s="39"/>
      <c r="N7" s="8"/>
      <c r="P7" s="10"/>
      <c r="Q7" s="8"/>
      <c r="S7" s="10"/>
      <c r="T7" s="8"/>
      <c r="V7" s="10"/>
      <c r="W7" s="8"/>
      <c r="Y7" s="10"/>
      <c r="Z7" s="8"/>
      <c r="AB7" s="10"/>
      <c r="AC7" s="8"/>
      <c r="AE7" s="10"/>
      <c r="AF7" s="8"/>
      <c r="AH7" s="10"/>
      <c r="AI7" s="8"/>
      <c r="AK7" s="10"/>
      <c r="AL7" s="8"/>
      <c r="AN7" s="10"/>
      <c r="AO7" s="8"/>
      <c r="AQ7" s="10"/>
      <c r="AR7" s="8"/>
      <c r="AT7" s="10"/>
      <c r="AU7" s="8"/>
      <c r="AW7" s="10"/>
      <c r="AX7" s="8"/>
      <c r="AZ7" s="10"/>
      <c r="BA7" s="8"/>
      <c r="BC7" s="10"/>
      <c r="BD7" s="8"/>
      <c r="BF7" s="10"/>
      <c r="BG7" s="8"/>
      <c r="BI7" s="10"/>
      <c r="BJ7" s="8"/>
      <c r="BL7" s="10"/>
      <c r="BM7" s="8"/>
      <c r="BO7" s="10"/>
      <c r="BP7" s="8"/>
      <c r="BR7" s="10"/>
      <c r="BS7" s="8"/>
      <c r="BU7" s="10"/>
    </row>
    <row r="8" spans="1:73" s="9" customFormat="1" x14ac:dyDescent="0.25">
      <c r="A8" s="8"/>
      <c r="B8" s="8"/>
      <c r="D8" s="10"/>
      <c r="E8" s="8"/>
      <c r="H8" s="8"/>
      <c r="J8" s="10"/>
      <c r="K8" s="37"/>
      <c r="L8" s="38"/>
      <c r="M8" s="39"/>
      <c r="N8" s="8"/>
      <c r="P8" s="10"/>
      <c r="Q8" s="8"/>
      <c r="S8" s="10"/>
      <c r="T8" s="8"/>
      <c r="V8" s="10"/>
      <c r="W8" s="8"/>
      <c r="Y8" s="10"/>
      <c r="Z8" s="8"/>
      <c r="AB8" s="10"/>
      <c r="AC8" s="8"/>
      <c r="AE8" s="10"/>
      <c r="AF8" s="8"/>
      <c r="AH8" s="10"/>
      <c r="AI8" s="8"/>
      <c r="AK8" s="10"/>
      <c r="AL8" s="8"/>
      <c r="AN8" s="10"/>
      <c r="AO8" s="8"/>
      <c r="AQ8" s="10"/>
      <c r="AR8" s="8"/>
      <c r="AT8" s="10"/>
      <c r="AU8" s="8"/>
      <c r="AW8" s="10"/>
      <c r="AX8" s="8"/>
      <c r="AZ8" s="10"/>
      <c r="BA8" s="8"/>
      <c r="BC8" s="10"/>
      <c r="BD8" s="8"/>
      <c r="BF8" s="10"/>
      <c r="BG8" s="8"/>
      <c r="BI8" s="10"/>
      <c r="BJ8" s="8"/>
      <c r="BL8" s="10"/>
      <c r="BM8" s="8"/>
      <c r="BO8" s="10"/>
      <c r="BP8" s="8"/>
      <c r="BR8" s="10"/>
      <c r="BS8" s="8"/>
      <c r="BU8" s="10"/>
    </row>
    <row r="9" spans="1:73" s="9" customFormat="1" x14ac:dyDescent="0.25">
      <c r="A9" s="8"/>
      <c r="B9" s="8"/>
      <c r="D9" s="10"/>
      <c r="E9" s="8"/>
      <c r="H9" s="8"/>
      <c r="J9" s="10"/>
      <c r="K9" s="37"/>
      <c r="L9" s="38"/>
      <c r="M9" s="39"/>
      <c r="N9" s="8"/>
      <c r="P9" s="10"/>
      <c r="Q9" s="8"/>
      <c r="S9" s="10"/>
      <c r="T9" s="8"/>
      <c r="V9" s="10"/>
      <c r="W9" s="8"/>
      <c r="Y9" s="10"/>
      <c r="Z9" s="8"/>
      <c r="AB9" s="10"/>
      <c r="AC9" s="8"/>
      <c r="AE9" s="10"/>
      <c r="AF9" s="8"/>
      <c r="AH9" s="10"/>
      <c r="AI9" s="8"/>
      <c r="AK9" s="10"/>
      <c r="AL9" s="8"/>
      <c r="AN9" s="10"/>
      <c r="AO9" s="8"/>
      <c r="AQ9" s="10"/>
      <c r="AR9" s="8"/>
      <c r="AT9" s="10"/>
      <c r="AU9" s="8"/>
      <c r="AW9" s="10"/>
      <c r="AX9" s="8"/>
      <c r="AZ9" s="10"/>
      <c r="BA9" s="8"/>
      <c r="BC9" s="10"/>
      <c r="BD9" s="8"/>
      <c r="BF9" s="10"/>
      <c r="BG9" s="8"/>
      <c r="BI9" s="10"/>
      <c r="BJ9" s="8"/>
      <c r="BL9" s="10"/>
      <c r="BM9" s="8"/>
      <c r="BO9" s="10"/>
      <c r="BP9" s="8"/>
      <c r="BR9" s="10"/>
      <c r="BS9" s="8"/>
      <c r="BU9" s="10"/>
    </row>
    <row r="10" spans="1:73" s="9" customFormat="1" x14ac:dyDescent="0.25">
      <c r="A10" s="8"/>
      <c r="B10" s="8"/>
      <c r="D10" s="10"/>
      <c r="E10" s="8"/>
      <c r="H10" s="8"/>
      <c r="J10" s="10"/>
      <c r="K10" s="37"/>
      <c r="L10" s="38"/>
      <c r="M10" s="39"/>
      <c r="N10" s="8"/>
      <c r="P10" s="10"/>
      <c r="Q10" s="8"/>
      <c r="S10" s="10"/>
      <c r="T10" s="8"/>
      <c r="V10" s="10"/>
      <c r="W10" s="8"/>
      <c r="Y10" s="10"/>
      <c r="Z10" s="8"/>
      <c r="AB10" s="10"/>
      <c r="AC10" s="8"/>
      <c r="AE10" s="10"/>
      <c r="AF10" s="8"/>
      <c r="AH10" s="10"/>
      <c r="AI10" s="8"/>
      <c r="AK10" s="10"/>
      <c r="AL10" s="8"/>
      <c r="AN10" s="10"/>
      <c r="AO10" s="8"/>
      <c r="AQ10" s="10"/>
      <c r="AR10" s="8"/>
      <c r="AT10" s="10"/>
      <c r="AU10" s="8"/>
      <c r="AW10" s="10"/>
      <c r="AX10" s="8"/>
      <c r="AZ10" s="10"/>
      <c r="BA10" s="8"/>
      <c r="BC10" s="10"/>
      <c r="BD10" s="8"/>
      <c r="BF10" s="10"/>
      <c r="BG10" s="8"/>
      <c r="BI10" s="10"/>
      <c r="BJ10" s="8"/>
      <c r="BL10" s="10"/>
      <c r="BM10" s="8"/>
      <c r="BO10" s="10"/>
      <c r="BP10" s="8"/>
      <c r="BR10" s="10"/>
      <c r="BS10" s="8"/>
      <c r="BU10" s="10"/>
    </row>
    <row r="11" spans="1:73" s="14" customFormat="1" ht="15.75" thickBot="1" x14ac:dyDescent="0.3">
      <c r="A11" s="13"/>
      <c r="B11" s="13"/>
      <c r="D11" s="15"/>
      <c r="E11" s="13"/>
      <c r="H11" s="13"/>
      <c r="J11" s="15"/>
      <c r="M11" s="15"/>
      <c r="N11" s="13"/>
      <c r="P11" s="15"/>
      <c r="Q11" s="13"/>
      <c r="S11" s="15"/>
      <c r="T11" s="13"/>
      <c r="V11" s="15"/>
      <c r="W11" s="13"/>
      <c r="Y11" s="15"/>
      <c r="Z11" s="13"/>
      <c r="AB11" s="15"/>
      <c r="AC11" s="13"/>
      <c r="AE11" s="15"/>
      <c r="AF11" s="13"/>
      <c r="AH11" s="15"/>
      <c r="AI11" s="13"/>
      <c r="AK11" s="15"/>
      <c r="AL11" s="13"/>
      <c r="AN11" s="15"/>
      <c r="AO11" s="13"/>
      <c r="AQ11" s="15"/>
      <c r="AR11" s="13"/>
      <c r="AT11" s="15"/>
      <c r="AU11" s="13"/>
      <c r="AW11" s="15"/>
      <c r="AX11" s="13"/>
      <c r="AZ11" s="15"/>
      <c r="BA11" s="13"/>
      <c r="BC11" s="15"/>
      <c r="BD11" s="13"/>
      <c r="BF11" s="15"/>
      <c r="BG11" s="13"/>
      <c r="BI11" s="15"/>
      <c r="BJ11" s="13"/>
      <c r="BL11" s="15"/>
      <c r="BM11" s="13"/>
      <c r="BO11" s="15"/>
      <c r="BP11" s="13"/>
      <c r="BR11" s="15"/>
      <c r="BS11" s="13"/>
      <c r="BU11" s="15"/>
    </row>
    <row r="12" spans="1:73" x14ac:dyDescent="0.25">
      <c r="B12" s="8"/>
      <c r="C12" s="9"/>
      <c r="D12" s="10"/>
      <c r="E12" s="8"/>
      <c r="F12" s="9"/>
      <c r="G12" s="9"/>
      <c r="K12" s="9"/>
      <c r="L12" s="9"/>
      <c r="M12" s="10"/>
      <c r="N12" s="8"/>
      <c r="O12" s="9"/>
      <c r="P12" s="10"/>
      <c r="Q12" s="8"/>
      <c r="R12" s="9"/>
      <c r="S12" s="10"/>
      <c r="T12" s="8"/>
      <c r="U12" s="9"/>
      <c r="V12" s="10"/>
      <c r="W12" s="8"/>
      <c r="X12" s="9"/>
      <c r="Y12" s="10"/>
      <c r="Z12" s="8"/>
      <c r="AA12" s="9"/>
      <c r="AB12" s="10"/>
      <c r="AC12" s="8"/>
      <c r="AD12" s="9"/>
      <c r="AE12" s="10"/>
      <c r="AF12" s="8"/>
      <c r="AG12" s="9"/>
      <c r="AH12" s="10"/>
      <c r="AI12" s="8"/>
      <c r="AJ12" s="9"/>
      <c r="AK12" s="10"/>
      <c r="AL12" s="8"/>
      <c r="AM12" s="9"/>
      <c r="AN12" s="10"/>
      <c r="AO12" s="8"/>
      <c r="AP12" s="9"/>
      <c r="AQ12" s="10"/>
      <c r="AR12" s="8"/>
      <c r="AS12" s="9"/>
      <c r="AT12" s="10"/>
      <c r="AU12" s="8"/>
      <c r="AV12" s="9"/>
      <c r="AW12" s="10"/>
      <c r="AX12" s="8"/>
      <c r="AY12" s="9"/>
      <c r="AZ12" s="10"/>
      <c r="BA12" s="8"/>
      <c r="BB12" s="9"/>
      <c r="BC12" s="10"/>
      <c r="BD12" s="8"/>
      <c r="BE12" s="9"/>
      <c r="BF12" s="10"/>
      <c r="BG12" s="8"/>
      <c r="BH12" s="9"/>
      <c r="BI12" s="10"/>
      <c r="BJ12" s="8"/>
      <c r="BK12" s="9"/>
      <c r="BL12" s="10"/>
      <c r="BM12" s="8"/>
      <c r="BN12" s="9"/>
      <c r="BO12" s="10"/>
      <c r="BP12" s="8"/>
      <c r="BQ12" s="9"/>
      <c r="BR12" s="10"/>
      <c r="BS12" s="8"/>
      <c r="BT12" s="9"/>
      <c r="BU12" s="10"/>
    </row>
    <row r="13" spans="1:73" x14ac:dyDescent="0.25">
      <c r="A13" t="s">
        <v>27</v>
      </c>
      <c r="B13" s="8"/>
      <c r="C13" s="9"/>
      <c r="D13" s="10"/>
      <c r="E13" s="33"/>
      <c r="F13" s="9"/>
      <c r="G13" s="36">
        <f>SUM(G15:G36)</f>
        <v>6840</v>
      </c>
      <c r="H13" s="33"/>
      <c r="J13" s="36">
        <f>SUM(J15:J36)</f>
        <v>3600</v>
      </c>
      <c r="K13" s="33"/>
      <c r="L13" s="9"/>
      <c r="M13" s="36">
        <f>SUM(M15:M36)</f>
        <v>14040</v>
      </c>
      <c r="N13" s="8"/>
      <c r="O13" s="9"/>
      <c r="P13" s="10"/>
      <c r="Q13" s="8"/>
      <c r="R13" s="9"/>
      <c r="S13" s="10"/>
      <c r="T13" s="8"/>
      <c r="U13" s="9"/>
      <c r="V13" s="10"/>
      <c r="W13" s="8"/>
      <c r="X13" s="9"/>
      <c r="Y13" s="10"/>
      <c r="Z13" s="8"/>
      <c r="AA13" s="9"/>
      <c r="AB13" s="10"/>
      <c r="AC13" s="8"/>
      <c r="AD13" s="9"/>
      <c r="AE13" s="10"/>
      <c r="AF13" s="8"/>
      <c r="AG13" s="9"/>
      <c r="AH13" s="10"/>
      <c r="AI13" s="8"/>
      <c r="AJ13" s="9"/>
      <c r="AK13" s="10"/>
      <c r="AL13" s="8"/>
      <c r="AM13" s="9"/>
      <c r="AN13" s="10"/>
      <c r="AO13" s="8"/>
      <c r="AP13" s="9"/>
      <c r="AQ13" s="10"/>
      <c r="AR13" s="8"/>
      <c r="AS13" s="9"/>
      <c r="AT13" s="10"/>
      <c r="AU13" s="8"/>
      <c r="AV13" s="9"/>
      <c r="AW13" s="10"/>
      <c r="AX13" s="8"/>
      <c r="AY13" s="9"/>
      <c r="AZ13" s="10"/>
      <c r="BA13" s="8"/>
      <c r="BB13" s="9"/>
      <c r="BC13" s="10"/>
      <c r="BD13" s="8"/>
      <c r="BE13" s="9"/>
      <c r="BF13" s="10"/>
      <c r="BG13" s="8"/>
      <c r="BH13" s="9"/>
      <c r="BI13" s="10"/>
      <c r="BJ13" s="8"/>
      <c r="BK13" s="9"/>
      <c r="BL13" s="10"/>
      <c r="BM13" s="8"/>
      <c r="BN13" s="9"/>
      <c r="BO13" s="10"/>
      <c r="BP13" s="8"/>
      <c r="BQ13" s="9"/>
      <c r="BR13" s="10"/>
      <c r="BS13" s="8"/>
      <c r="BT13" s="9"/>
      <c r="BU13" s="10"/>
    </row>
    <row r="14" spans="1:73" x14ac:dyDescent="0.25">
      <c r="B14" s="8"/>
      <c r="C14" s="9"/>
      <c r="D14" s="10"/>
      <c r="E14" s="8"/>
      <c r="F14" s="9"/>
      <c r="G14" s="9"/>
      <c r="K14" s="9"/>
      <c r="L14" s="9"/>
      <c r="M14" s="10"/>
      <c r="N14" s="8"/>
      <c r="O14" s="9"/>
      <c r="P14" s="10"/>
      <c r="Q14" s="8"/>
      <c r="R14" s="9"/>
      <c r="S14" s="10"/>
      <c r="T14" s="8"/>
      <c r="U14" s="9"/>
      <c r="V14" s="10"/>
      <c r="W14" s="8"/>
      <c r="X14" s="9"/>
      <c r="Y14" s="10"/>
      <c r="Z14" s="8"/>
      <c r="AA14" s="9"/>
      <c r="AB14" s="10"/>
      <c r="AC14" s="8"/>
      <c r="AD14" s="9"/>
      <c r="AE14" s="10"/>
      <c r="AF14" s="8"/>
      <c r="AG14" s="9"/>
      <c r="AH14" s="10"/>
      <c r="AI14" s="8"/>
      <c r="AJ14" s="9"/>
      <c r="AK14" s="10"/>
      <c r="AL14" s="8"/>
      <c r="AM14" s="9"/>
      <c r="AN14" s="10"/>
      <c r="AO14" s="8"/>
      <c r="AP14" s="9"/>
      <c r="AQ14" s="10"/>
      <c r="AR14" s="8"/>
      <c r="AS14" s="9"/>
      <c r="AT14" s="10"/>
      <c r="AU14" s="8"/>
      <c r="AV14" s="9"/>
      <c r="AW14" s="10"/>
      <c r="AX14" s="8"/>
      <c r="AY14" s="9"/>
      <c r="AZ14" s="10"/>
      <c r="BA14" s="8"/>
      <c r="BB14" s="9"/>
      <c r="BC14" s="10"/>
      <c r="BD14" s="8"/>
      <c r="BE14" s="9"/>
      <c r="BF14" s="10"/>
      <c r="BG14" s="8"/>
      <c r="BH14" s="9"/>
      <c r="BI14" s="10"/>
      <c r="BJ14" s="8"/>
      <c r="BK14" s="9"/>
      <c r="BL14" s="10"/>
      <c r="BM14" s="8"/>
      <c r="BN14" s="9"/>
      <c r="BO14" s="10"/>
      <c r="BP14" s="8"/>
      <c r="BQ14" s="9"/>
      <c r="BR14" s="10"/>
      <c r="BS14" s="8"/>
      <c r="BT14" s="9"/>
      <c r="BU14" s="10"/>
    </row>
    <row r="15" spans="1:73" x14ac:dyDescent="0.25">
      <c r="B15" s="8"/>
      <c r="C15" s="9"/>
      <c r="D15" s="10"/>
      <c r="E15" s="27" t="s">
        <v>2</v>
      </c>
      <c r="F15" s="22">
        <v>41670</v>
      </c>
      <c r="G15" s="28">
        <v>1200</v>
      </c>
      <c r="H15" s="31" t="s">
        <v>33</v>
      </c>
      <c r="I15" s="22">
        <v>41685</v>
      </c>
      <c r="J15" s="32">
        <v>3600</v>
      </c>
      <c r="K15" s="29" t="s">
        <v>2</v>
      </c>
      <c r="L15" s="22">
        <v>41698</v>
      </c>
      <c r="M15" s="23">
        <v>1200</v>
      </c>
      <c r="N15" s="8"/>
      <c r="O15" s="9"/>
      <c r="P15" s="10"/>
      <c r="Q15" s="8"/>
      <c r="R15" s="9"/>
      <c r="S15" s="10"/>
      <c r="T15" s="8"/>
      <c r="U15" s="9"/>
      <c r="V15" s="10"/>
      <c r="W15" s="8"/>
      <c r="X15" s="9"/>
      <c r="Y15" s="10"/>
      <c r="Z15" s="8"/>
      <c r="AA15" s="9"/>
      <c r="AB15" s="10"/>
      <c r="AC15" s="8"/>
      <c r="AD15" s="9"/>
      <c r="AE15" s="10"/>
      <c r="AF15" s="8"/>
      <c r="AG15" s="9"/>
      <c r="AH15" s="10"/>
      <c r="AI15" s="8"/>
      <c r="AJ15" s="9"/>
      <c r="AK15" s="10"/>
      <c r="AL15" s="8"/>
      <c r="AM15" s="9"/>
      <c r="AN15" s="10"/>
      <c r="AO15" s="8"/>
      <c r="AP15" s="9"/>
      <c r="AQ15" s="10"/>
      <c r="AR15" s="8"/>
      <c r="AS15" s="9"/>
      <c r="AT15" s="10"/>
      <c r="AU15" s="8"/>
      <c r="AV15" s="9"/>
      <c r="AW15" s="10"/>
      <c r="AX15" s="8"/>
      <c r="AY15" s="9"/>
      <c r="AZ15" s="10"/>
      <c r="BA15" s="8"/>
      <c r="BB15" s="9"/>
      <c r="BC15" s="10"/>
      <c r="BD15" s="8"/>
      <c r="BE15" s="9"/>
      <c r="BF15" s="10"/>
      <c r="BG15" s="8"/>
      <c r="BH15" s="9"/>
      <c r="BI15" s="10"/>
      <c r="BJ15" s="8"/>
      <c r="BK15" s="9"/>
      <c r="BL15" s="10"/>
      <c r="BM15" s="8"/>
      <c r="BN15" s="9"/>
      <c r="BO15" s="10"/>
      <c r="BP15" s="8"/>
      <c r="BQ15" s="9"/>
      <c r="BR15" s="10"/>
      <c r="BS15" s="8"/>
      <c r="BT15" s="9"/>
      <c r="BU15" s="10"/>
    </row>
    <row r="16" spans="1:73" x14ac:dyDescent="0.25">
      <c r="B16" s="8"/>
      <c r="C16" s="9"/>
      <c r="D16" s="10"/>
      <c r="E16" s="27" t="s">
        <v>0</v>
      </c>
      <c r="F16" s="22">
        <v>41670</v>
      </c>
      <c r="G16" s="28">
        <v>2640</v>
      </c>
      <c r="K16" s="29" t="s">
        <v>0</v>
      </c>
      <c r="L16" s="22">
        <v>41698</v>
      </c>
      <c r="M16" s="23">
        <v>2640</v>
      </c>
      <c r="N16" s="8"/>
      <c r="O16" s="9"/>
      <c r="P16" s="10"/>
      <c r="Q16" s="8"/>
      <c r="R16" s="9"/>
      <c r="S16" s="10"/>
      <c r="T16" s="8"/>
      <c r="U16" s="9"/>
      <c r="V16" s="10"/>
      <c r="W16" s="8"/>
      <c r="X16" s="9"/>
      <c r="Y16" s="10"/>
      <c r="Z16" s="8"/>
      <c r="AA16" s="9"/>
      <c r="AB16" s="10"/>
      <c r="AC16" s="8"/>
      <c r="AD16" s="9"/>
      <c r="AE16" s="10"/>
      <c r="AF16" s="8"/>
      <c r="AG16" s="9"/>
      <c r="AH16" s="10"/>
      <c r="AI16" s="8"/>
      <c r="AJ16" s="9"/>
      <c r="AK16" s="10"/>
      <c r="AL16" s="8"/>
      <c r="AM16" s="9"/>
      <c r="AN16" s="10"/>
      <c r="AO16" s="8"/>
      <c r="AP16" s="9"/>
      <c r="AQ16" s="10"/>
      <c r="AR16" s="8"/>
      <c r="AS16" s="9"/>
      <c r="AT16" s="10"/>
      <c r="AU16" s="8"/>
      <c r="AV16" s="9"/>
      <c r="AW16" s="10"/>
      <c r="AX16" s="8"/>
      <c r="AY16" s="9"/>
      <c r="AZ16" s="10"/>
      <c r="BA16" s="8"/>
      <c r="BB16" s="9"/>
      <c r="BC16" s="10"/>
      <c r="BD16" s="8"/>
      <c r="BE16" s="9"/>
      <c r="BF16" s="10"/>
      <c r="BG16" s="8"/>
      <c r="BH16" s="9"/>
      <c r="BI16" s="10"/>
      <c r="BJ16" s="8"/>
      <c r="BK16" s="9"/>
      <c r="BL16" s="10"/>
      <c r="BM16" s="8"/>
      <c r="BN16" s="9"/>
      <c r="BO16" s="10"/>
      <c r="BP16" s="8"/>
      <c r="BQ16" s="9"/>
      <c r="BR16" s="10"/>
      <c r="BS16" s="8"/>
      <c r="BT16" s="9"/>
      <c r="BU16" s="10"/>
    </row>
    <row r="17" spans="2:77" x14ac:dyDescent="0.25">
      <c r="B17" s="8"/>
      <c r="C17" s="9"/>
      <c r="D17" s="10"/>
      <c r="E17" s="27" t="s">
        <v>32</v>
      </c>
      <c r="F17" s="22">
        <v>41670</v>
      </c>
      <c r="G17" s="28">
        <v>3000</v>
      </c>
      <c r="K17" s="29" t="s">
        <v>34</v>
      </c>
      <c r="L17" s="22">
        <v>41698</v>
      </c>
      <c r="M17" s="23">
        <v>9000</v>
      </c>
      <c r="N17" s="8"/>
      <c r="O17" s="9"/>
      <c r="P17" s="10"/>
      <c r="Q17" s="8"/>
      <c r="R17" s="9"/>
      <c r="S17" s="10"/>
      <c r="T17" s="8"/>
      <c r="U17" s="9"/>
      <c r="V17" s="10"/>
      <c r="W17" s="8"/>
      <c r="X17" s="9"/>
      <c r="Y17" s="10"/>
      <c r="Z17" s="8"/>
      <c r="AA17" s="9"/>
      <c r="AB17" s="10"/>
      <c r="AC17" s="8"/>
      <c r="AD17" s="9"/>
      <c r="AE17" s="10"/>
      <c r="AF17" s="8"/>
      <c r="AG17" s="9"/>
      <c r="AH17" s="10"/>
      <c r="AI17" s="8"/>
      <c r="AJ17" s="9"/>
      <c r="AK17" s="10"/>
      <c r="AL17" s="8"/>
      <c r="AM17" s="9"/>
      <c r="AN17" s="10"/>
      <c r="AO17" s="8"/>
      <c r="AP17" s="9"/>
      <c r="AQ17" s="10"/>
      <c r="AR17" s="8"/>
      <c r="AS17" s="9"/>
      <c r="AT17" s="10"/>
      <c r="AU17" s="8"/>
      <c r="AV17" s="9"/>
      <c r="AW17" s="10"/>
      <c r="AX17" s="8"/>
      <c r="AY17" s="9"/>
      <c r="AZ17" s="10"/>
      <c r="BA17" s="8"/>
      <c r="BB17" s="9"/>
      <c r="BC17" s="10"/>
      <c r="BD17" s="8"/>
      <c r="BE17" s="9"/>
      <c r="BF17" s="10"/>
      <c r="BG17" s="8"/>
      <c r="BH17" s="9"/>
      <c r="BI17" s="10"/>
      <c r="BJ17" s="8"/>
      <c r="BK17" s="9"/>
      <c r="BL17" s="10"/>
      <c r="BM17" s="8"/>
      <c r="BN17" s="9"/>
      <c r="BO17" s="10"/>
      <c r="BP17" s="8"/>
      <c r="BQ17" s="9"/>
      <c r="BR17" s="10"/>
      <c r="BS17" s="8"/>
      <c r="BT17" s="9"/>
      <c r="BU17" s="10"/>
    </row>
    <row r="18" spans="2:77" x14ac:dyDescent="0.25">
      <c r="B18" s="11"/>
      <c r="C18" s="9"/>
      <c r="D18" s="10"/>
      <c r="E18" s="11"/>
      <c r="F18" s="9"/>
      <c r="G18" s="9"/>
      <c r="K18" s="29" t="s">
        <v>35</v>
      </c>
      <c r="L18" s="22">
        <v>41698</v>
      </c>
      <c r="M18" s="23">
        <v>1200</v>
      </c>
      <c r="N18" s="11"/>
      <c r="O18" s="9"/>
      <c r="P18" s="10"/>
      <c r="Q18" s="11"/>
      <c r="R18" s="9"/>
      <c r="S18" s="10"/>
      <c r="T18" s="11"/>
      <c r="U18" s="9"/>
      <c r="V18" s="10"/>
      <c r="W18" s="11"/>
      <c r="X18" s="9"/>
      <c r="Y18" s="10"/>
      <c r="Z18" s="11"/>
      <c r="AA18" s="9"/>
      <c r="AB18" s="10"/>
      <c r="AC18" s="11"/>
      <c r="AD18" s="9"/>
      <c r="AE18" s="10"/>
      <c r="AF18" s="11"/>
      <c r="AG18" s="9"/>
      <c r="AH18" s="10"/>
      <c r="AI18" s="11"/>
      <c r="AJ18" s="9"/>
      <c r="AK18" s="10"/>
      <c r="AL18" s="11"/>
      <c r="AM18" s="9"/>
      <c r="AN18" s="10"/>
      <c r="AO18" s="11"/>
      <c r="AP18" s="9"/>
      <c r="AQ18" s="10"/>
      <c r="AR18" s="11"/>
      <c r="AS18" s="9"/>
      <c r="AT18" s="10"/>
      <c r="AU18" s="11"/>
      <c r="AV18" s="9"/>
      <c r="AW18" s="10"/>
      <c r="AX18" s="11"/>
      <c r="AY18" s="9"/>
      <c r="AZ18" s="10"/>
      <c r="BA18" s="11"/>
      <c r="BB18" s="9"/>
      <c r="BC18" s="10"/>
      <c r="BD18" s="11"/>
      <c r="BE18" s="9"/>
      <c r="BF18" s="10"/>
      <c r="BG18" s="11"/>
      <c r="BH18" s="9"/>
      <c r="BI18" s="10"/>
      <c r="BJ18" s="11"/>
      <c r="BK18" s="9"/>
      <c r="BL18" s="10"/>
      <c r="BM18" s="11"/>
      <c r="BN18" s="9"/>
      <c r="BO18" s="10"/>
      <c r="BP18" s="11"/>
      <c r="BQ18" s="9"/>
      <c r="BR18" s="10"/>
      <c r="BS18" s="11"/>
      <c r="BT18" s="9"/>
      <c r="BU18" s="10"/>
      <c r="BV18" s="7"/>
      <c r="BY18" s="7"/>
    </row>
    <row r="19" spans="2:77" x14ac:dyDescent="0.25">
      <c r="B19" s="8"/>
      <c r="C19" s="9"/>
      <c r="D19" s="10"/>
      <c r="E19" s="8"/>
      <c r="F19" s="9"/>
      <c r="G19" s="9"/>
      <c r="K19" s="9"/>
      <c r="L19" s="9"/>
      <c r="M19" s="10"/>
      <c r="N19" s="8"/>
      <c r="O19" s="9"/>
      <c r="P19" s="10"/>
      <c r="Q19" s="8"/>
      <c r="R19" s="9"/>
      <c r="S19" s="10"/>
      <c r="T19" s="8"/>
      <c r="U19" s="9"/>
      <c r="V19" s="10"/>
      <c r="W19" s="8"/>
      <c r="X19" s="9"/>
      <c r="Y19" s="10"/>
      <c r="Z19" s="8"/>
      <c r="AA19" s="9"/>
      <c r="AB19" s="10"/>
      <c r="AC19" s="8"/>
      <c r="AD19" s="9"/>
      <c r="AE19" s="10"/>
      <c r="AF19" s="8"/>
      <c r="AG19" s="9"/>
      <c r="AH19" s="10"/>
      <c r="AI19" s="8"/>
      <c r="AJ19" s="9"/>
      <c r="AK19" s="10"/>
      <c r="AL19" s="8"/>
      <c r="AM19" s="9"/>
      <c r="AN19" s="10"/>
      <c r="AO19" s="8"/>
      <c r="AP19" s="9"/>
      <c r="AQ19" s="10"/>
      <c r="AR19" s="8"/>
      <c r="AS19" s="9"/>
      <c r="AT19" s="10"/>
      <c r="AU19" s="8"/>
      <c r="AV19" s="9"/>
      <c r="AW19" s="10"/>
      <c r="AX19" s="8"/>
      <c r="AY19" s="9"/>
      <c r="AZ19" s="10"/>
      <c r="BA19" s="8"/>
      <c r="BB19" s="9"/>
      <c r="BC19" s="10"/>
      <c r="BD19" s="8"/>
      <c r="BE19" s="9"/>
      <c r="BF19" s="10"/>
      <c r="BG19" s="8"/>
      <c r="BH19" s="9"/>
      <c r="BI19" s="10"/>
      <c r="BJ19" s="8"/>
      <c r="BK19" s="9"/>
      <c r="BL19" s="10"/>
      <c r="BM19" s="8"/>
      <c r="BN19" s="9"/>
      <c r="BO19" s="10"/>
      <c r="BP19" s="8"/>
      <c r="BQ19" s="9"/>
      <c r="BR19" s="10"/>
      <c r="BS19" s="8"/>
      <c r="BT19" s="9"/>
      <c r="BU19" s="10"/>
    </row>
    <row r="20" spans="2:77" x14ac:dyDescent="0.25">
      <c r="B20" s="8"/>
      <c r="C20" s="9"/>
      <c r="D20" s="10"/>
      <c r="E20" s="8"/>
      <c r="F20" s="9"/>
      <c r="G20" s="34"/>
      <c r="H20" s="35"/>
      <c r="K20" s="9"/>
      <c r="L20" s="9"/>
      <c r="M20" s="10"/>
      <c r="N20" s="8"/>
      <c r="O20" s="9"/>
      <c r="P20" s="10"/>
      <c r="Q20" s="8"/>
      <c r="R20" s="9"/>
      <c r="S20" s="10"/>
      <c r="T20" s="8"/>
      <c r="U20" s="9"/>
      <c r="V20" s="10"/>
      <c r="W20" s="8"/>
      <c r="X20" s="9"/>
      <c r="Y20" s="10"/>
      <c r="Z20" s="8"/>
      <c r="AA20" s="9"/>
      <c r="AB20" s="10"/>
      <c r="AC20" s="8"/>
      <c r="AD20" s="9"/>
      <c r="AE20" s="10"/>
      <c r="AF20" s="8"/>
      <c r="AG20" s="9"/>
      <c r="AH20" s="10"/>
      <c r="AI20" s="8"/>
      <c r="AJ20" s="9"/>
      <c r="AK20" s="10"/>
      <c r="AL20" s="8"/>
      <c r="AM20" s="9"/>
      <c r="AN20" s="10"/>
      <c r="AO20" s="8"/>
      <c r="AP20" s="9"/>
      <c r="AQ20" s="10"/>
      <c r="AR20" s="8"/>
      <c r="AS20" s="9"/>
      <c r="AT20" s="10"/>
      <c r="AU20" s="8"/>
      <c r="AV20" s="9"/>
      <c r="AW20" s="10"/>
      <c r="AX20" s="8"/>
      <c r="AY20" s="9"/>
      <c r="AZ20" s="10"/>
      <c r="BA20" s="8"/>
      <c r="BB20" s="9"/>
      <c r="BC20" s="10"/>
      <c r="BD20" s="8"/>
      <c r="BE20" s="9"/>
      <c r="BF20" s="10"/>
      <c r="BG20" s="8"/>
      <c r="BH20" s="9"/>
      <c r="BI20" s="10"/>
      <c r="BJ20" s="8"/>
      <c r="BK20" s="9"/>
      <c r="BL20" s="10"/>
      <c r="BM20" s="8"/>
      <c r="BN20" s="9"/>
      <c r="BO20" s="10"/>
      <c r="BP20" s="8"/>
      <c r="BQ20" s="9"/>
      <c r="BR20" s="10"/>
      <c r="BS20" s="8"/>
      <c r="BT20" s="9"/>
      <c r="BU20" s="10"/>
    </row>
    <row r="21" spans="2:77" x14ac:dyDescent="0.25">
      <c r="B21" s="8"/>
      <c r="C21" s="9"/>
      <c r="D21" s="10"/>
      <c r="E21" s="8"/>
      <c r="F21" s="9"/>
      <c r="G21" s="9"/>
      <c r="K21" s="9"/>
      <c r="L21" s="9"/>
      <c r="M21" s="10"/>
      <c r="N21" s="8"/>
      <c r="O21" s="9"/>
      <c r="P21" s="10"/>
      <c r="Q21" s="8"/>
      <c r="R21" s="9"/>
      <c r="S21" s="10"/>
      <c r="T21" s="8"/>
      <c r="U21" s="9"/>
      <c r="V21" s="10"/>
      <c r="W21" s="8"/>
      <c r="X21" s="9"/>
      <c r="Y21" s="10"/>
      <c r="Z21" s="8"/>
      <c r="AA21" s="9"/>
      <c r="AB21" s="10"/>
      <c r="AC21" s="8"/>
      <c r="AD21" s="9"/>
      <c r="AE21" s="10"/>
      <c r="AF21" s="8"/>
      <c r="AG21" s="9"/>
      <c r="AH21" s="10"/>
      <c r="AI21" s="8"/>
      <c r="AJ21" s="9"/>
      <c r="AK21" s="10"/>
      <c r="AL21" s="8"/>
      <c r="AM21" s="9"/>
      <c r="AN21" s="10"/>
      <c r="AO21" s="8"/>
      <c r="AP21" s="9"/>
      <c r="AQ21" s="10"/>
      <c r="AR21" s="8"/>
      <c r="AS21" s="9"/>
      <c r="AT21" s="10"/>
      <c r="AU21" s="8"/>
      <c r="AV21" s="9"/>
      <c r="AW21" s="10"/>
      <c r="AX21" s="8"/>
      <c r="AY21" s="9"/>
      <c r="AZ21" s="10"/>
      <c r="BA21" s="8"/>
      <c r="BB21" s="9"/>
      <c r="BC21" s="10"/>
      <c r="BD21" s="8"/>
      <c r="BE21" s="9"/>
      <c r="BF21" s="10"/>
      <c r="BG21" s="8"/>
      <c r="BH21" s="9"/>
      <c r="BI21" s="10"/>
      <c r="BJ21" s="8"/>
      <c r="BK21" s="9"/>
      <c r="BL21" s="10"/>
      <c r="BM21" s="8"/>
      <c r="BN21" s="9"/>
      <c r="BO21" s="10"/>
      <c r="BP21" s="8"/>
      <c r="BQ21" s="9"/>
      <c r="BR21" s="10"/>
      <c r="BS21" s="8"/>
      <c r="BT21" s="9"/>
      <c r="BU21" s="10"/>
    </row>
    <row r="22" spans="2:77" x14ac:dyDescent="0.25">
      <c r="B22" s="8"/>
      <c r="C22" s="9"/>
      <c r="D22" s="10"/>
      <c r="E22" s="8"/>
      <c r="F22" s="9"/>
      <c r="G22" s="9"/>
      <c r="K22" s="9"/>
      <c r="L22" s="9"/>
      <c r="M22" s="10"/>
      <c r="N22" s="8"/>
      <c r="O22" s="9"/>
      <c r="P22" s="10"/>
      <c r="Q22" s="8"/>
      <c r="R22" s="9"/>
      <c r="S22" s="10"/>
      <c r="T22" s="8"/>
      <c r="U22" s="9"/>
      <c r="V22" s="10"/>
      <c r="W22" s="8"/>
      <c r="X22" s="9"/>
      <c r="Y22" s="10"/>
      <c r="Z22" s="8"/>
      <c r="AA22" s="9"/>
      <c r="AB22" s="10"/>
      <c r="AC22" s="8"/>
      <c r="AD22" s="9"/>
      <c r="AE22" s="10"/>
      <c r="AF22" s="8"/>
      <c r="AG22" s="9"/>
      <c r="AH22" s="10"/>
      <c r="AI22" s="8"/>
      <c r="AJ22" s="9"/>
      <c r="AK22" s="10"/>
      <c r="AL22" s="8"/>
      <c r="AM22" s="9"/>
      <c r="AN22" s="10"/>
      <c r="AO22" s="8"/>
      <c r="AP22" s="9"/>
      <c r="AQ22" s="10"/>
      <c r="AR22" s="8"/>
      <c r="AS22" s="9"/>
      <c r="AT22" s="10"/>
      <c r="AU22" s="8"/>
      <c r="AV22" s="9"/>
      <c r="AW22" s="10"/>
      <c r="AX22" s="8"/>
      <c r="AY22" s="9"/>
      <c r="AZ22" s="10"/>
      <c r="BA22" s="8"/>
      <c r="BB22" s="9"/>
      <c r="BC22" s="10"/>
      <c r="BD22" s="8"/>
      <c r="BE22" s="9"/>
      <c r="BF22" s="10"/>
      <c r="BG22" s="8"/>
      <c r="BH22" s="9"/>
      <c r="BI22" s="10"/>
      <c r="BJ22" s="8"/>
      <c r="BK22" s="9"/>
      <c r="BL22" s="10"/>
      <c r="BM22" s="8"/>
      <c r="BN22" s="9"/>
      <c r="BO22" s="10"/>
      <c r="BP22" s="8"/>
      <c r="BQ22" s="9"/>
      <c r="BR22" s="10"/>
      <c r="BS22" s="8"/>
      <c r="BT22" s="9"/>
      <c r="BU22" s="10"/>
    </row>
    <row r="23" spans="2:77" x14ac:dyDescent="0.25">
      <c r="B23" s="8"/>
      <c r="C23" s="9"/>
      <c r="D23" s="10"/>
      <c r="E23" s="8"/>
      <c r="F23" s="9"/>
      <c r="G23" s="9"/>
      <c r="K23" s="9"/>
      <c r="L23" s="9"/>
      <c r="M23" s="10"/>
      <c r="N23" s="8"/>
      <c r="O23" s="9"/>
      <c r="P23" s="10"/>
      <c r="Q23" s="8"/>
      <c r="R23" s="9"/>
      <c r="S23" s="10"/>
      <c r="T23" s="8"/>
      <c r="U23" s="9"/>
      <c r="V23" s="10"/>
      <c r="W23" s="8"/>
      <c r="X23" s="9"/>
      <c r="Y23" s="10"/>
      <c r="Z23" s="8"/>
      <c r="AA23" s="9"/>
      <c r="AB23" s="10"/>
      <c r="AC23" s="8"/>
      <c r="AD23" s="9"/>
      <c r="AE23" s="10"/>
      <c r="AF23" s="8"/>
      <c r="AG23" s="9"/>
      <c r="AH23" s="10"/>
      <c r="AI23" s="8"/>
      <c r="AJ23" s="9"/>
      <c r="AK23" s="10"/>
      <c r="AL23" s="8"/>
      <c r="AM23" s="9"/>
      <c r="AN23" s="10"/>
      <c r="AO23" s="8"/>
      <c r="AP23" s="9"/>
      <c r="AQ23" s="10"/>
      <c r="AR23" s="8"/>
      <c r="AS23" s="9"/>
      <c r="AT23" s="10"/>
      <c r="AU23" s="8"/>
      <c r="AV23" s="9"/>
      <c r="AW23" s="10"/>
      <c r="AX23" s="8"/>
      <c r="AY23" s="9"/>
      <c r="AZ23" s="10"/>
      <c r="BA23" s="8"/>
      <c r="BB23" s="9"/>
      <c r="BC23" s="10"/>
      <c r="BD23" s="8"/>
      <c r="BE23" s="9"/>
      <c r="BF23" s="10"/>
      <c r="BG23" s="8"/>
      <c r="BH23" s="9"/>
      <c r="BI23" s="10"/>
      <c r="BJ23" s="8"/>
      <c r="BK23" s="9"/>
      <c r="BL23" s="10"/>
      <c r="BM23" s="8"/>
      <c r="BN23" s="9"/>
      <c r="BO23" s="10"/>
      <c r="BP23" s="8"/>
      <c r="BQ23" s="9"/>
      <c r="BR23" s="10"/>
      <c r="BS23" s="8"/>
      <c r="BT23" s="9"/>
      <c r="BU23" s="10"/>
    </row>
    <row r="24" spans="2:77" x14ac:dyDescent="0.25">
      <c r="B24" s="8"/>
      <c r="C24" s="9"/>
      <c r="D24" s="10"/>
      <c r="E24" s="8"/>
      <c r="F24" s="9"/>
      <c r="G24" s="9"/>
      <c r="K24" s="9"/>
      <c r="L24" s="9"/>
      <c r="M24" s="10"/>
      <c r="N24" s="8"/>
      <c r="O24" s="9"/>
      <c r="P24" s="10"/>
      <c r="Q24" s="8"/>
      <c r="R24" s="9"/>
      <c r="S24" s="10"/>
      <c r="T24" s="8"/>
      <c r="U24" s="9"/>
      <c r="V24" s="10"/>
      <c r="W24" s="8"/>
      <c r="X24" s="9"/>
      <c r="Y24" s="10"/>
      <c r="Z24" s="8"/>
      <c r="AA24" s="9"/>
      <c r="AB24" s="10"/>
      <c r="AC24" s="8"/>
      <c r="AD24" s="9"/>
      <c r="AE24" s="10"/>
      <c r="AF24" s="8"/>
      <c r="AG24" s="9"/>
      <c r="AH24" s="10"/>
      <c r="AI24" s="8"/>
      <c r="AJ24" s="9"/>
      <c r="AK24" s="10"/>
      <c r="AL24" s="8"/>
      <c r="AM24" s="9"/>
      <c r="AN24" s="10"/>
      <c r="AO24" s="8"/>
      <c r="AP24" s="9"/>
      <c r="AQ24" s="10"/>
      <c r="AR24" s="8"/>
      <c r="AS24" s="9"/>
      <c r="AT24" s="10"/>
      <c r="AU24" s="8"/>
      <c r="AV24" s="9"/>
      <c r="AW24" s="10"/>
      <c r="AX24" s="8"/>
      <c r="AY24" s="9"/>
      <c r="AZ24" s="10"/>
      <c r="BA24" s="8"/>
      <c r="BB24" s="9"/>
      <c r="BC24" s="10"/>
      <c r="BD24" s="8"/>
      <c r="BE24" s="9"/>
      <c r="BF24" s="10"/>
      <c r="BG24" s="8"/>
      <c r="BH24" s="9"/>
      <c r="BI24" s="10"/>
      <c r="BJ24" s="8"/>
      <c r="BK24" s="9"/>
      <c r="BL24" s="10"/>
      <c r="BM24" s="8"/>
      <c r="BN24" s="9"/>
      <c r="BO24" s="10"/>
      <c r="BP24" s="8"/>
      <c r="BQ24" s="9"/>
      <c r="BR24" s="10"/>
      <c r="BS24" s="8"/>
      <c r="BT24" s="9"/>
      <c r="BU24" s="10"/>
    </row>
    <row r="25" spans="2:77" x14ac:dyDescent="0.25">
      <c r="B25" s="8"/>
      <c r="C25" s="9"/>
      <c r="D25" s="10"/>
      <c r="E25" s="8"/>
      <c r="F25" s="9"/>
      <c r="G25" s="9"/>
      <c r="K25" s="9"/>
      <c r="L25" s="9"/>
      <c r="M25" s="10"/>
      <c r="N25" s="8"/>
      <c r="O25" s="9"/>
      <c r="P25" s="10"/>
      <c r="Q25" s="8"/>
      <c r="R25" s="9"/>
      <c r="S25" s="10"/>
      <c r="T25" s="8"/>
      <c r="U25" s="9"/>
      <c r="V25" s="10"/>
      <c r="W25" s="8"/>
      <c r="X25" s="9"/>
      <c r="Y25" s="10"/>
      <c r="Z25" s="8"/>
      <c r="AA25" s="9"/>
      <c r="AB25" s="10"/>
      <c r="AC25" s="8"/>
      <c r="AD25" s="9"/>
      <c r="AE25" s="10"/>
      <c r="AF25" s="8"/>
      <c r="AG25" s="9"/>
      <c r="AH25" s="10"/>
      <c r="AI25" s="8"/>
      <c r="AJ25" s="9"/>
      <c r="AK25" s="10"/>
      <c r="AL25" s="8"/>
      <c r="AM25" s="9"/>
      <c r="AN25" s="10"/>
      <c r="AO25" s="8"/>
      <c r="AP25" s="9"/>
      <c r="AQ25" s="10"/>
      <c r="AR25" s="8"/>
      <c r="AS25" s="9"/>
      <c r="AT25" s="10"/>
      <c r="AU25" s="8"/>
      <c r="AV25" s="9"/>
      <c r="AW25" s="10"/>
      <c r="AX25" s="8"/>
      <c r="AY25" s="9"/>
      <c r="AZ25" s="10"/>
      <c r="BA25" s="8"/>
      <c r="BB25" s="9"/>
      <c r="BC25" s="10"/>
      <c r="BD25" s="8"/>
      <c r="BE25" s="9"/>
      <c r="BF25" s="10"/>
      <c r="BG25" s="8"/>
      <c r="BH25" s="9"/>
      <c r="BI25" s="10"/>
      <c r="BJ25" s="8"/>
      <c r="BK25" s="9"/>
      <c r="BL25" s="10"/>
      <c r="BM25" s="8"/>
      <c r="BN25" s="9"/>
      <c r="BO25" s="10"/>
      <c r="BP25" s="8"/>
      <c r="BQ25" s="9"/>
      <c r="BR25" s="10"/>
      <c r="BS25" s="8"/>
      <c r="BT25" s="9"/>
      <c r="BU25" s="10"/>
    </row>
    <row r="26" spans="2:77" x14ac:dyDescent="0.25">
      <c r="B26" s="8"/>
      <c r="C26" s="9"/>
      <c r="D26" s="10"/>
      <c r="E26" s="8"/>
      <c r="F26" s="9"/>
      <c r="G26" s="9"/>
      <c r="K26" s="9"/>
      <c r="L26" s="9"/>
      <c r="M26" s="10"/>
      <c r="N26" s="8"/>
      <c r="O26" s="9"/>
      <c r="P26" s="10"/>
      <c r="Q26" s="8"/>
      <c r="R26" s="9"/>
      <c r="S26" s="10"/>
      <c r="T26" s="8"/>
      <c r="U26" s="9"/>
      <c r="V26" s="10"/>
      <c r="W26" s="8"/>
      <c r="X26" s="9"/>
      <c r="Y26" s="10"/>
      <c r="Z26" s="8"/>
      <c r="AA26" s="9"/>
      <c r="AB26" s="10"/>
      <c r="AC26" s="8"/>
      <c r="AD26" s="9"/>
      <c r="AE26" s="10"/>
      <c r="AF26" s="8"/>
      <c r="AG26" s="9"/>
      <c r="AH26" s="10"/>
      <c r="AI26" s="8"/>
      <c r="AJ26" s="9"/>
      <c r="AK26" s="10"/>
      <c r="AL26" s="8"/>
      <c r="AM26" s="9"/>
      <c r="AN26" s="10"/>
      <c r="AO26" s="8"/>
      <c r="AP26" s="9"/>
      <c r="AQ26" s="10"/>
      <c r="AR26" s="8"/>
      <c r="AS26" s="9"/>
      <c r="AT26" s="10"/>
      <c r="AU26" s="8"/>
      <c r="AV26" s="9"/>
      <c r="AW26" s="10"/>
      <c r="AX26" s="8"/>
      <c r="AY26" s="9"/>
      <c r="AZ26" s="10"/>
      <c r="BA26" s="8"/>
      <c r="BB26" s="9"/>
      <c r="BC26" s="10"/>
      <c r="BD26" s="8"/>
      <c r="BE26" s="9"/>
      <c r="BF26" s="10"/>
      <c r="BG26" s="8"/>
      <c r="BH26" s="9"/>
      <c r="BI26" s="10"/>
      <c r="BJ26" s="8"/>
      <c r="BK26" s="9"/>
      <c r="BL26" s="10"/>
      <c r="BM26" s="8"/>
      <c r="BN26" s="9"/>
      <c r="BO26" s="10"/>
      <c r="BP26" s="8"/>
      <c r="BQ26" s="9"/>
      <c r="BR26" s="10"/>
      <c r="BS26" s="8"/>
      <c r="BT26" s="9"/>
      <c r="BU26" s="10"/>
    </row>
    <row r="27" spans="2:77" x14ac:dyDescent="0.25">
      <c r="B27" s="8"/>
      <c r="C27" s="9"/>
      <c r="D27" s="10"/>
      <c r="E27" s="8"/>
      <c r="F27" s="9"/>
      <c r="G27" s="9"/>
      <c r="K27" s="9"/>
      <c r="L27" s="9"/>
      <c r="M27" s="10"/>
      <c r="N27" s="8"/>
      <c r="O27" s="9"/>
      <c r="P27" s="10"/>
      <c r="Q27" s="8"/>
      <c r="R27" s="9"/>
      <c r="S27" s="10"/>
      <c r="T27" s="8"/>
      <c r="U27" s="9"/>
      <c r="V27" s="10"/>
      <c r="W27" s="8"/>
      <c r="X27" s="9"/>
      <c r="Y27" s="10"/>
      <c r="Z27" s="8"/>
      <c r="AA27" s="9"/>
      <c r="AB27" s="10"/>
      <c r="AC27" s="8"/>
      <c r="AD27" s="9"/>
      <c r="AE27" s="10"/>
      <c r="AF27" s="8"/>
      <c r="AG27" s="9"/>
      <c r="AH27" s="10"/>
      <c r="AI27" s="8"/>
      <c r="AJ27" s="9"/>
      <c r="AK27" s="10"/>
      <c r="AL27" s="8"/>
      <c r="AM27" s="9"/>
      <c r="AN27" s="10"/>
      <c r="AO27" s="8"/>
      <c r="AP27" s="9"/>
      <c r="AQ27" s="10"/>
      <c r="AR27" s="8"/>
      <c r="AS27" s="9"/>
      <c r="AT27" s="10"/>
      <c r="AU27" s="8"/>
      <c r="AV27" s="9"/>
      <c r="AW27" s="10"/>
      <c r="AX27" s="8"/>
      <c r="AY27" s="9"/>
      <c r="AZ27" s="10"/>
      <c r="BA27" s="8"/>
      <c r="BB27" s="9"/>
      <c r="BC27" s="10"/>
      <c r="BD27" s="8"/>
      <c r="BE27" s="9"/>
      <c r="BF27" s="10"/>
      <c r="BG27" s="8"/>
      <c r="BH27" s="9"/>
      <c r="BI27" s="10"/>
      <c r="BJ27" s="8"/>
      <c r="BK27" s="9"/>
      <c r="BL27" s="10"/>
      <c r="BM27" s="8"/>
      <c r="BN27" s="9"/>
      <c r="BO27" s="10"/>
      <c r="BP27" s="8"/>
      <c r="BQ27" s="9"/>
      <c r="BR27" s="10"/>
      <c r="BS27" s="8"/>
      <c r="BT27" s="9"/>
      <c r="BU27" s="10"/>
    </row>
    <row r="28" spans="2:77" x14ac:dyDescent="0.25">
      <c r="B28" s="8"/>
      <c r="C28" s="9"/>
      <c r="D28" s="10"/>
      <c r="E28" s="8"/>
      <c r="F28" s="9"/>
      <c r="G28" s="9"/>
      <c r="K28" s="9"/>
      <c r="L28" s="9"/>
      <c r="M28" s="10"/>
      <c r="N28" s="8"/>
      <c r="O28" s="9"/>
      <c r="P28" s="10"/>
      <c r="Q28" s="8"/>
      <c r="R28" s="9"/>
      <c r="S28" s="10"/>
      <c r="T28" s="8"/>
      <c r="U28" s="9"/>
      <c r="V28" s="10"/>
      <c r="W28" s="8"/>
      <c r="X28" s="9"/>
      <c r="Y28" s="10"/>
      <c r="Z28" s="8"/>
      <c r="AA28" s="9"/>
      <c r="AB28" s="10"/>
      <c r="AC28" s="8"/>
      <c r="AD28" s="9"/>
      <c r="AE28" s="10"/>
      <c r="AF28" s="8"/>
      <c r="AG28" s="9"/>
      <c r="AH28" s="10"/>
      <c r="AI28" s="8"/>
      <c r="AJ28" s="9"/>
      <c r="AK28" s="10"/>
      <c r="AL28" s="8"/>
      <c r="AM28" s="9"/>
      <c r="AN28" s="10"/>
      <c r="AO28" s="8"/>
      <c r="AP28" s="9"/>
      <c r="AQ28" s="10"/>
      <c r="AR28" s="8"/>
      <c r="AS28" s="9"/>
      <c r="AT28" s="10"/>
      <c r="AU28" s="8"/>
      <c r="AV28" s="9"/>
      <c r="AW28" s="10"/>
      <c r="AX28" s="8"/>
      <c r="AY28" s="9"/>
      <c r="AZ28" s="10"/>
      <c r="BA28" s="8"/>
      <c r="BB28" s="9"/>
      <c r="BC28" s="10"/>
      <c r="BD28" s="8"/>
      <c r="BE28" s="9"/>
      <c r="BF28" s="10"/>
      <c r="BG28" s="8"/>
      <c r="BH28" s="9"/>
      <c r="BI28" s="10"/>
      <c r="BJ28" s="8"/>
      <c r="BK28" s="9"/>
      <c r="BL28" s="10"/>
      <c r="BM28" s="8"/>
      <c r="BN28" s="9"/>
      <c r="BO28" s="10"/>
      <c r="BP28" s="8"/>
      <c r="BQ28" s="9"/>
      <c r="BR28" s="10"/>
      <c r="BS28" s="8"/>
      <c r="BT28" s="9"/>
      <c r="BU28" s="10"/>
    </row>
    <row r="29" spans="2:77" x14ac:dyDescent="0.25">
      <c r="B29" s="12"/>
      <c r="C29" s="9"/>
      <c r="D29" s="10"/>
      <c r="E29" s="12"/>
      <c r="F29" s="9"/>
      <c r="G29" s="9"/>
      <c r="H29" s="12"/>
      <c r="K29" s="30"/>
      <c r="L29" s="9"/>
      <c r="M29" s="10"/>
      <c r="N29" s="12"/>
      <c r="O29" s="9"/>
      <c r="P29" s="10"/>
      <c r="Q29" s="12"/>
      <c r="R29" s="9"/>
      <c r="S29" s="10"/>
      <c r="T29" s="12"/>
      <c r="U29" s="9"/>
      <c r="V29" s="10"/>
      <c r="W29" s="12"/>
      <c r="X29" s="9"/>
      <c r="Y29" s="10"/>
      <c r="Z29" s="12"/>
      <c r="AA29" s="9"/>
      <c r="AB29" s="10"/>
      <c r="AC29" s="12"/>
      <c r="AD29" s="9"/>
      <c r="AE29" s="10"/>
      <c r="AF29" s="12"/>
      <c r="AG29" s="9"/>
      <c r="AH29" s="10"/>
      <c r="AI29" s="12"/>
      <c r="AJ29" s="9"/>
      <c r="AK29" s="10"/>
      <c r="AL29" s="12"/>
      <c r="AM29" s="9"/>
      <c r="AN29" s="10"/>
      <c r="AO29" s="12"/>
      <c r="AP29" s="9"/>
      <c r="AQ29" s="10"/>
      <c r="AR29" s="12"/>
      <c r="AS29" s="9"/>
      <c r="AT29" s="10"/>
      <c r="AU29" s="12"/>
      <c r="AV29" s="9"/>
      <c r="AW29" s="10"/>
      <c r="AX29" s="12"/>
      <c r="AY29" s="9"/>
      <c r="AZ29" s="10"/>
      <c r="BA29" s="12"/>
      <c r="BB29" s="9"/>
      <c r="BC29" s="10"/>
      <c r="BD29" s="12"/>
      <c r="BE29" s="9"/>
      <c r="BF29" s="10"/>
      <c r="BG29" s="12"/>
      <c r="BH29" s="9"/>
      <c r="BI29" s="10"/>
      <c r="BJ29" s="12"/>
      <c r="BK29" s="9"/>
      <c r="BL29" s="10"/>
      <c r="BM29" s="12"/>
      <c r="BN29" s="9"/>
      <c r="BO29" s="10"/>
      <c r="BP29" s="12"/>
      <c r="BQ29" s="9"/>
      <c r="BR29" s="10"/>
      <c r="BS29" s="12"/>
      <c r="BT29" s="9"/>
      <c r="BU29" s="10"/>
    </row>
    <row r="30" spans="2:77" x14ac:dyDescent="0.25">
      <c r="B30" s="8"/>
      <c r="C30" s="9"/>
      <c r="D30" s="10"/>
      <c r="E30" s="8"/>
      <c r="F30" s="9"/>
      <c r="G30" s="9"/>
      <c r="K30" s="9"/>
      <c r="L30" s="9"/>
      <c r="M30" s="10"/>
      <c r="N30" s="8"/>
      <c r="O30" s="9"/>
      <c r="P30" s="10"/>
      <c r="Q30" s="8"/>
      <c r="R30" s="9"/>
      <c r="S30" s="10"/>
      <c r="T30" s="8"/>
      <c r="U30" s="9"/>
      <c r="V30" s="10"/>
      <c r="W30" s="8"/>
      <c r="X30" s="9"/>
      <c r="Y30" s="10"/>
      <c r="Z30" s="8"/>
      <c r="AA30" s="9"/>
      <c r="AB30" s="10"/>
      <c r="AC30" s="8"/>
      <c r="AD30" s="9"/>
      <c r="AE30" s="10"/>
      <c r="AF30" s="8"/>
      <c r="AG30" s="9"/>
      <c r="AH30" s="10"/>
      <c r="AI30" s="8"/>
      <c r="AJ30" s="9"/>
      <c r="AK30" s="10"/>
      <c r="AL30" s="8"/>
      <c r="AM30" s="9"/>
      <c r="AN30" s="10"/>
      <c r="AO30" s="8"/>
      <c r="AP30" s="9"/>
      <c r="AQ30" s="10"/>
      <c r="AR30" s="8"/>
      <c r="AS30" s="9"/>
      <c r="AT30" s="10"/>
      <c r="AU30" s="8"/>
      <c r="AV30" s="9"/>
      <c r="AW30" s="10"/>
      <c r="AX30" s="8"/>
      <c r="AY30" s="9"/>
      <c r="AZ30" s="10"/>
      <c r="BA30" s="8"/>
      <c r="BB30" s="9"/>
      <c r="BC30" s="10"/>
      <c r="BD30" s="8"/>
      <c r="BE30" s="9"/>
      <c r="BF30" s="10"/>
      <c r="BG30" s="8"/>
      <c r="BH30" s="9"/>
      <c r="BI30" s="10"/>
      <c r="BJ30" s="8"/>
      <c r="BK30" s="9"/>
      <c r="BL30" s="10"/>
      <c r="BM30" s="8"/>
      <c r="BN30" s="9"/>
      <c r="BO30" s="10"/>
      <c r="BP30" s="8"/>
      <c r="BQ30" s="9"/>
      <c r="BR30" s="10"/>
      <c r="BS30" s="8"/>
      <c r="BT30" s="9"/>
      <c r="BU30" s="10"/>
    </row>
    <row r="31" spans="2:77" x14ac:dyDescent="0.25">
      <c r="B31" s="8"/>
      <c r="C31" s="9"/>
      <c r="D31" s="10"/>
      <c r="E31" s="8"/>
      <c r="F31" s="9"/>
      <c r="G31" s="9"/>
      <c r="K31" s="9"/>
      <c r="L31" s="9"/>
      <c r="M31" s="10"/>
      <c r="N31" s="8"/>
      <c r="O31" s="9"/>
      <c r="P31" s="10"/>
      <c r="Q31" s="8"/>
      <c r="R31" s="9"/>
      <c r="S31" s="10"/>
      <c r="T31" s="8"/>
      <c r="U31" s="9"/>
      <c r="V31" s="10"/>
      <c r="W31" s="8"/>
      <c r="X31" s="9"/>
      <c r="Y31" s="10"/>
      <c r="Z31" s="8"/>
      <c r="AA31" s="9"/>
      <c r="AB31" s="10"/>
      <c r="AC31" s="8"/>
      <c r="AD31" s="9"/>
      <c r="AE31" s="10"/>
      <c r="AF31" s="8"/>
      <c r="AG31" s="9"/>
      <c r="AH31" s="10"/>
      <c r="AI31" s="8"/>
      <c r="AJ31" s="9"/>
      <c r="AK31" s="10"/>
      <c r="AL31" s="8"/>
      <c r="AM31" s="9"/>
      <c r="AN31" s="10"/>
      <c r="AO31" s="8"/>
      <c r="AP31" s="9"/>
      <c r="AQ31" s="10"/>
      <c r="AR31" s="8"/>
      <c r="AS31" s="9"/>
      <c r="AT31" s="10"/>
      <c r="AU31" s="8"/>
      <c r="AV31" s="9"/>
      <c r="AW31" s="10"/>
      <c r="AX31" s="8"/>
      <c r="AY31" s="9"/>
      <c r="AZ31" s="10"/>
      <c r="BA31" s="8"/>
      <c r="BB31" s="9"/>
      <c r="BC31" s="10"/>
      <c r="BD31" s="8"/>
      <c r="BE31" s="9"/>
      <c r="BF31" s="10"/>
      <c r="BG31" s="8"/>
      <c r="BH31" s="9"/>
      <c r="BI31" s="10"/>
      <c r="BJ31" s="8"/>
      <c r="BK31" s="9"/>
      <c r="BL31" s="10"/>
      <c r="BM31" s="8"/>
      <c r="BN31" s="9"/>
      <c r="BO31" s="10"/>
      <c r="BP31" s="8"/>
      <c r="BQ31" s="9"/>
      <c r="BR31" s="10"/>
      <c r="BS31" s="8"/>
      <c r="BT31" s="9"/>
      <c r="BU31" s="10"/>
    </row>
    <row r="32" spans="2:77" x14ac:dyDescent="0.25">
      <c r="B32" s="8"/>
      <c r="C32" s="9"/>
      <c r="D32" s="10"/>
      <c r="E32" s="8"/>
      <c r="F32" s="9"/>
      <c r="G32" s="9"/>
      <c r="K32" s="9"/>
      <c r="L32" s="9"/>
      <c r="M32" s="10"/>
      <c r="N32" s="8"/>
      <c r="O32" s="9"/>
      <c r="P32" s="10"/>
      <c r="Q32" s="8"/>
      <c r="R32" s="9"/>
      <c r="S32" s="10"/>
      <c r="T32" s="8"/>
      <c r="U32" s="9"/>
      <c r="V32" s="10"/>
      <c r="W32" s="8"/>
      <c r="X32" s="9"/>
      <c r="Y32" s="10"/>
      <c r="Z32" s="8"/>
      <c r="AA32" s="9"/>
      <c r="AB32" s="10"/>
      <c r="AC32" s="8"/>
      <c r="AD32" s="9"/>
      <c r="AE32" s="10"/>
      <c r="AF32" s="8"/>
      <c r="AG32" s="9"/>
      <c r="AH32" s="10"/>
      <c r="AI32" s="8"/>
      <c r="AJ32" s="9"/>
      <c r="AK32" s="10"/>
      <c r="AL32" s="8"/>
      <c r="AM32" s="9"/>
      <c r="AN32" s="10"/>
      <c r="AO32" s="8"/>
      <c r="AP32" s="9"/>
      <c r="AQ32" s="10"/>
      <c r="AR32" s="8"/>
      <c r="AS32" s="9"/>
      <c r="AT32" s="10"/>
      <c r="AU32" s="8"/>
      <c r="AV32" s="9"/>
      <c r="AW32" s="10"/>
      <c r="AX32" s="8"/>
      <c r="AY32" s="9"/>
      <c r="AZ32" s="10"/>
      <c r="BA32" s="8"/>
      <c r="BB32" s="9"/>
      <c r="BC32" s="10"/>
      <c r="BD32" s="8"/>
      <c r="BE32" s="9"/>
      <c r="BF32" s="10"/>
      <c r="BG32" s="8"/>
      <c r="BH32" s="9"/>
      <c r="BI32" s="10"/>
      <c r="BJ32" s="8"/>
      <c r="BK32" s="9"/>
      <c r="BL32" s="10"/>
      <c r="BM32" s="8"/>
      <c r="BN32" s="9"/>
      <c r="BO32" s="10"/>
      <c r="BP32" s="8"/>
      <c r="BQ32" s="9"/>
      <c r="BR32" s="10"/>
      <c r="BS32" s="8"/>
      <c r="BT32" s="9"/>
      <c r="BU32" s="10"/>
    </row>
    <row r="33" spans="2:73" x14ac:dyDescent="0.25">
      <c r="B33" s="8"/>
      <c r="C33" s="9"/>
      <c r="D33" s="10"/>
      <c r="E33" s="8"/>
      <c r="F33" s="9"/>
      <c r="G33" s="9"/>
      <c r="K33" s="9"/>
      <c r="L33" s="9"/>
      <c r="M33" s="10"/>
      <c r="N33" s="8"/>
      <c r="O33" s="9"/>
      <c r="P33" s="10"/>
      <c r="Q33" s="8"/>
      <c r="R33" s="9"/>
      <c r="S33" s="10"/>
      <c r="T33" s="8"/>
      <c r="U33" s="9"/>
      <c r="V33" s="10"/>
      <c r="W33" s="8"/>
      <c r="X33" s="9"/>
      <c r="Y33" s="10"/>
      <c r="Z33" s="8"/>
      <c r="AA33" s="9"/>
      <c r="AB33" s="10"/>
      <c r="AC33" s="8"/>
      <c r="AD33" s="9"/>
      <c r="AE33" s="10"/>
      <c r="AF33" s="8"/>
      <c r="AG33" s="9"/>
      <c r="AH33" s="10"/>
      <c r="AI33" s="8"/>
      <c r="AJ33" s="9"/>
      <c r="AK33" s="10"/>
      <c r="AL33" s="8"/>
      <c r="AM33" s="9"/>
      <c r="AN33" s="10"/>
      <c r="AO33" s="8"/>
      <c r="AP33" s="9"/>
      <c r="AQ33" s="10"/>
      <c r="AR33" s="8"/>
      <c r="AS33" s="9"/>
      <c r="AT33" s="10"/>
      <c r="AU33" s="8"/>
      <c r="AV33" s="9"/>
      <c r="AW33" s="10"/>
      <c r="AX33" s="8"/>
      <c r="AY33" s="9"/>
      <c r="AZ33" s="10"/>
      <c r="BA33" s="8"/>
      <c r="BB33" s="9"/>
      <c r="BC33" s="10"/>
      <c r="BD33" s="8"/>
      <c r="BE33" s="9"/>
      <c r="BF33" s="10"/>
      <c r="BG33" s="8"/>
      <c r="BH33" s="9"/>
      <c r="BI33" s="10"/>
      <c r="BJ33" s="8"/>
      <c r="BK33" s="9"/>
      <c r="BL33" s="10"/>
      <c r="BM33" s="8"/>
      <c r="BN33" s="9"/>
      <c r="BO33" s="10"/>
      <c r="BP33" s="8"/>
      <c r="BQ33" s="9"/>
      <c r="BR33" s="10"/>
      <c r="BS33" s="8"/>
      <c r="BT33" s="9"/>
      <c r="BU33" s="10"/>
    </row>
    <row r="34" spans="2:73" x14ac:dyDescent="0.25">
      <c r="B34" s="8"/>
      <c r="C34" s="9"/>
      <c r="D34" s="10"/>
      <c r="E34" s="8"/>
      <c r="F34" s="9"/>
      <c r="G34" s="9"/>
      <c r="K34" s="9"/>
      <c r="L34" s="9"/>
      <c r="M34" s="10"/>
      <c r="N34" s="8"/>
      <c r="O34" s="9"/>
      <c r="P34" s="10"/>
      <c r="Q34" s="8"/>
      <c r="R34" s="9"/>
      <c r="S34" s="10"/>
      <c r="T34" s="8"/>
      <c r="U34" s="9"/>
      <c r="V34" s="10"/>
      <c r="W34" s="8"/>
      <c r="X34" s="9"/>
      <c r="Y34" s="10"/>
      <c r="Z34" s="8"/>
      <c r="AA34" s="9"/>
      <c r="AB34" s="10"/>
      <c r="AC34" s="8"/>
      <c r="AD34" s="9"/>
      <c r="AE34" s="10"/>
      <c r="AF34" s="8"/>
      <c r="AG34" s="9"/>
      <c r="AH34" s="10"/>
      <c r="AI34" s="8"/>
      <c r="AJ34" s="9"/>
      <c r="AK34" s="10"/>
      <c r="AL34" s="8"/>
      <c r="AM34" s="9"/>
      <c r="AN34" s="10"/>
      <c r="AO34" s="8"/>
      <c r="AP34" s="9"/>
      <c r="AQ34" s="10"/>
      <c r="AR34" s="8"/>
      <c r="AS34" s="9"/>
      <c r="AT34" s="10"/>
      <c r="AU34" s="8"/>
      <c r="AV34" s="9"/>
      <c r="AW34" s="10"/>
      <c r="AX34" s="8"/>
      <c r="AY34" s="9"/>
      <c r="AZ34" s="10"/>
      <c r="BA34" s="8"/>
      <c r="BB34" s="9"/>
      <c r="BC34" s="10"/>
      <c r="BD34" s="8"/>
      <c r="BE34" s="9"/>
      <c r="BF34" s="10"/>
      <c r="BG34" s="8"/>
      <c r="BH34" s="9"/>
      <c r="BI34" s="10"/>
      <c r="BJ34" s="8"/>
      <c r="BK34" s="9"/>
      <c r="BL34" s="10"/>
      <c r="BM34" s="8"/>
      <c r="BN34" s="9"/>
      <c r="BO34" s="10"/>
      <c r="BP34" s="8"/>
      <c r="BQ34" s="9"/>
      <c r="BR34" s="10"/>
      <c r="BS34" s="8"/>
      <c r="BT34" s="9"/>
      <c r="BU34" s="10"/>
    </row>
    <row r="35" spans="2:73" x14ac:dyDescent="0.25">
      <c r="B35" s="8"/>
      <c r="C35" s="9"/>
      <c r="D35" s="10"/>
      <c r="E35" s="8"/>
      <c r="F35" s="9"/>
      <c r="G35" s="9"/>
      <c r="K35" s="9"/>
      <c r="L35" s="9"/>
      <c r="M35" s="10"/>
      <c r="N35" s="8"/>
      <c r="O35" s="9"/>
      <c r="P35" s="10"/>
      <c r="Q35" s="8"/>
      <c r="R35" s="9"/>
      <c r="S35" s="10"/>
      <c r="T35" s="8"/>
      <c r="U35" s="9"/>
      <c r="V35" s="10"/>
      <c r="W35" s="8"/>
      <c r="X35" s="9"/>
      <c r="Y35" s="10"/>
      <c r="Z35" s="8"/>
      <c r="AA35" s="9"/>
      <c r="AB35" s="10"/>
      <c r="AC35" s="8"/>
      <c r="AD35" s="9"/>
      <c r="AE35" s="10"/>
      <c r="AF35" s="8"/>
      <c r="AG35" s="9"/>
      <c r="AH35" s="10"/>
      <c r="AI35" s="8"/>
      <c r="AJ35" s="9"/>
      <c r="AK35" s="10"/>
      <c r="AL35" s="8"/>
      <c r="AM35" s="9"/>
      <c r="AN35" s="10"/>
      <c r="AO35" s="8"/>
      <c r="AP35" s="9"/>
      <c r="AQ35" s="10"/>
      <c r="AR35" s="8"/>
      <c r="AS35" s="9"/>
      <c r="AT35" s="10"/>
      <c r="AU35" s="8"/>
      <c r="AV35" s="9"/>
      <c r="AW35" s="10"/>
      <c r="AX35" s="8"/>
      <c r="AY35" s="9"/>
      <c r="AZ35" s="10"/>
      <c r="BA35" s="8"/>
      <c r="BB35" s="9"/>
      <c r="BC35" s="10"/>
      <c r="BD35" s="8"/>
      <c r="BE35" s="9"/>
      <c r="BF35" s="10"/>
      <c r="BG35" s="8"/>
      <c r="BH35" s="9"/>
      <c r="BI35" s="10"/>
      <c r="BJ35" s="8"/>
      <c r="BK35" s="9"/>
      <c r="BL35" s="10"/>
      <c r="BM35" s="8"/>
      <c r="BN35" s="9"/>
      <c r="BO35" s="10"/>
      <c r="BP35" s="8"/>
      <c r="BQ35" s="9"/>
      <c r="BR35" s="10"/>
      <c r="BS35" s="8"/>
      <c r="BT35" s="9"/>
      <c r="BU35" s="10"/>
    </row>
    <row r="36" spans="2:73" ht="15.75" thickBot="1" x14ac:dyDescent="0.3">
      <c r="B36" s="13"/>
      <c r="C36" s="14"/>
      <c r="D36" s="15"/>
      <c r="E36" s="13"/>
      <c r="F36" s="14"/>
      <c r="G36" s="14"/>
      <c r="H36" s="13"/>
      <c r="I36" s="14"/>
      <c r="J36" s="15"/>
      <c r="K36" s="14"/>
      <c r="L36" s="14"/>
      <c r="M36" s="15"/>
      <c r="N36" s="13"/>
      <c r="O36" s="14"/>
      <c r="P36" s="15"/>
      <c r="Q36" s="13"/>
      <c r="R36" s="14"/>
      <c r="S36" s="15"/>
      <c r="T36" s="13"/>
      <c r="U36" s="14"/>
      <c r="V36" s="15"/>
      <c r="W36" s="13"/>
      <c r="X36" s="14"/>
      <c r="Y36" s="15"/>
      <c r="Z36" s="13"/>
      <c r="AA36" s="14"/>
      <c r="AB36" s="15"/>
      <c r="AC36" s="13"/>
      <c r="AD36" s="14"/>
      <c r="AE36" s="15"/>
      <c r="AF36" s="13"/>
      <c r="AG36" s="14"/>
      <c r="AH36" s="15"/>
      <c r="AI36" s="13"/>
      <c r="AJ36" s="14"/>
      <c r="AK36" s="15"/>
      <c r="AL36" s="13"/>
      <c r="AM36" s="14"/>
      <c r="AN36" s="15"/>
      <c r="AO36" s="13"/>
      <c r="AP36" s="14"/>
      <c r="AQ36" s="15"/>
      <c r="AR36" s="13"/>
      <c r="AS36" s="14"/>
      <c r="AT36" s="15"/>
      <c r="AU36" s="13"/>
      <c r="AV36" s="14"/>
      <c r="AW36" s="15"/>
      <c r="AX36" s="13"/>
      <c r="AY36" s="14"/>
      <c r="AZ36" s="15"/>
      <c r="BA36" s="13"/>
      <c r="BB36" s="14"/>
      <c r="BC36" s="15"/>
      <c r="BD36" s="13"/>
      <c r="BE36" s="14"/>
      <c r="BF36" s="15"/>
      <c r="BG36" s="13"/>
      <c r="BH36" s="14"/>
      <c r="BI36" s="15"/>
      <c r="BJ36" s="13"/>
      <c r="BK36" s="14"/>
      <c r="BL36" s="15"/>
      <c r="BM36" s="13"/>
      <c r="BN36" s="14"/>
      <c r="BO36" s="15"/>
      <c r="BP36" s="13"/>
      <c r="BQ36" s="14"/>
      <c r="BR36" s="15"/>
      <c r="BS36" s="13"/>
      <c r="BT36" s="14"/>
      <c r="BU36" s="15"/>
    </row>
  </sheetData>
  <mergeCells count="24">
    <mergeCell ref="BD1:BF1"/>
    <mergeCell ref="BG1:BI1"/>
    <mergeCell ref="BJ1:BL1"/>
    <mergeCell ref="BM1:BO1"/>
    <mergeCell ref="BP1:BR1"/>
    <mergeCell ref="BS1:BU1"/>
    <mergeCell ref="AL1:AN1"/>
    <mergeCell ref="AO1:AQ1"/>
    <mergeCell ref="AR1:AT1"/>
    <mergeCell ref="AU1:AW1"/>
    <mergeCell ref="AX1:AZ1"/>
    <mergeCell ref="BA1:BC1"/>
    <mergeCell ref="T1:V1"/>
    <mergeCell ref="W1:Y1"/>
    <mergeCell ref="Z1:AB1"/>
    <mergeCell ref="AC1:AE1"/>
    <mergeCell ref="AF1:AH1"/>
    <mergeCell ref="AI1:AK1"/>
    <mergeCell ref="B1:D1"/>
    <mergeCell ref="E1:G1"/>
    <mergeCell ref="H1:J1"/>
    <mergeCell ref="K1:M1"/>
    <mergeCell ref="N1:P1"/>
    <mergeCell ref="Q1:S1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factures et paiements</vt:lpstr>
      <vt:lpstr>Flux paiement</vt:lpstr>
      <vt:lpstr>'Liste factures et paiements'!_FilterDatabase</vt:lpstr>
      <vt:lpstr>'Liste factures et paiements'!liste_des_flux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</dc:creator>
  <cp:lastModifiedBy>myriam</cp:lastModifiedBy>
  <dcterms:created xsi:type="dcterms:W3CDTF">2014-02-03T22:01:08Z</dcterms:created>
  <dcterms:modified xsi:type="dcterms:W3CDTF">2014-02-03T22:51:27Z</dcterms:modified>
</cp:coreProperties>
</file>