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5" i="1"/>
  <c r="M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24"/>
  <c r="H4"/>
  <c r="I4"/>
  <c r="J4"/>
  <c r="H14"/>
  <c r="I14" s="1"/>
  <c r="J14" s="1"/>
  <c r="H15"/>
  <c r="I15" s="1"/>
  <c r="J15" s="1"/>
  <c r="H16"/>
  <c r="I16" s="1"/>
  <c r="J16" s="1"/>
  <c r="H17"/>
  <c r="I17" s="1"/>
  <c r="J17" s="1"/>
  <c r="H18"/>
  <c r="I18" s="1"/>
  <c r="J18" s="1"/>
  <c r="H19"/>
  <c r="I19" s="1"/>
  <c r="J19" s="1"/>
  <c r="H20"/>
  <c r="I20" s="1"/>
  <c r="J20" s="1"/>
  <c r="H21"/>
  <c r="I21" s="1"/>
  <c r="J21" s="1"/>
  <c r="H22"/>
  <c r="I22" s="1"/>
  <c r="J22" s="1"/>
  <c r="H23"/>
  <c r="I23" s="1"/>
  <c r="J23" s="1"/>
  <c r="H5"/>
  <c r="I5" s="1"/>
  <c r="J5" s="1"/>
  <c r="H6"/>
  <c r="I6" s="1"/>
  <c r="J6" s="1"/>
  <c r="H7"/>
  <c r="I7" s="1"/>
  <c r="J7" s="1"/>
  <c r="H8"/>
  <c r="I8" s="1"/>
  <c r="J8" s="1"/>
  <c r="H9"/>
  <c r="I9" s="1"/>
  <c r="J9" s="1"/>
  <c r="H10"/>
  <c r="I10" s="1"/>
  <c r="J10" s="1"/>
  <c r="H11"/>
  <c r="I11" s="1"/>
  <c r="J11" s="1"/>
  <c r="H12"/>
  <c r="I12" s="1"/>
  <c r="J12" s="1"/>
  <c r="H13"/>
  <c r="I13" s="1"/>
  <c r="J13" s="1"/>
  <c r="E5"/>
</calcChain>
</file>

<file path=xl/sharedStrings.xml><?xml version="1.0" encoding="utf-8"?>
<sst xmlns="http://schemas.openxmlformats.org/spreadsheetml/2006/main" count="34" uniqueCount="11">
  <si>
    <t>blabala</t>
  </si>
  <si>
    <t>X</t>
  </si>
  <si>
    <t>Y</t>
  </si>
  <si>
    <t>Je souhaiterais une formule qui me donne la somme des X correspondant aux 20 plus grandes valeurs de Y.</t>
  </si>
  <si>
    <t>grandes valeurs</t>
  </si>
  <si>
    <t>index</t>
  </si>
  <si>
    <t>sommeX</t>
  </si>
  <si>
    <t>ref grande val</t>
  </si>
  <si>
    <t>Détail des calculs</t>
  </si>
  <si>
    <t>somme X</t>
  </si>
  <si>
    <t>En une seule formule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</si>
</sst>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1" xfId="0" applyFont="1" applyFill="1" applyBorder="1"/>
    <xf numFmtId="0" fontId="0" fillId="0" borderId="0" xfId="0" applyBorder="1" applyAlignment="1">
      <alignment horizontal="center"/>
    </xf>
    <xf numFmtId="0" fontId="0" fillId="0" borderId="0" xfId="0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4"/>
  <sheetViews>
    <sheetView tabSelected="1" workbookViewId="0">
      <selection activeCell="M24" sqref="M24"/>
    </sheetView>
  </sheetViews>
  <sheetFormatPr baseColWidth="10" defaultRowHeight="15"/>
  <cols>
    <col min="3" max="4" width="11.42578125" style="1"/>
    <col min="7" max="7" width="17.28515625" style="1" customWidth="1"/>
    <col min="8" max="8" width="15" style="1" customWidth="1"/>
    <col min="13" max="13" width="22.85546875" customWidth="1"/>
  </cols>
  <sheetData>
    <row r="1" spans="1:13">
      <c r="C1" s="1" t="s">
        <v>1</v>
      </c>
      <c r="D1" s="1" t="s">
        <v>2</v>
      </c>
      <c r="E1" t="s">
        <v>3</v>
      </c>
    </row>
    <row r="2" spans="1:13">
      <c r="A2">
        <v>1</v>
      </c>
      <c r="B2" t="s">
        <v>0</v>
      </c>
      <c r="C2" s="1">
        <v>1</v>
      </c>
      <c r="D2" s="1">
        <v>133</v>
      </c>
      <c r="G2" s="5" t="s">
        <v>8</v>
      </c>
      <c r="H2" s="5"/>
      <c r="I2" s="5"/>
      <c r="J2" s="5"/>
      <c r="K2" s="8"/>
    </row>
    <row r="3" spans="1:13">
      <c r="A3">
        <v>2</v>
      </c>
      <c r="B3" t="s">
        <v>0</v>
      </c>
      <c r="C3" s="1">
        <v>3</v>
      </c>
      <c r="D3" s="1">
        <v>13</v>
      </c>
      <c r="G3" s="4" t="s">
        <v>7</v>
      </c>
      <c r="H3" s="4" t="s">
        <v>4</v>
      </c>
      <c r="I3" s="4" t="s">
        <v>5</v>
      </c>
      <c r="J3" s="4" t="s">
        <v>1</v>
      </c>
      <c r="K3" s="9"/>
      <c r="M3" s="3" t="s">
        <v>10</v>
      </c>
    </row>
    <row r="4" spans="1:13">
      <c r="A4">
        <v>3</v>
      </c>
      <c r="B4" t="s">
        <v>0</v>
      </c>
      <c r="C4" s="1">
        <v>4</v>
      </c>
      <c r="D4" s="1">
        <v>4</v>
      </c>
      <c r="E4" t="s">
        <v>6</v>
      </c>
      <c r="G4" s="4">
        <v>1</v>
      </c>
      <c r="H4" s="4">
        <f>LARGE($D$2:$D$24,G4)</f>
        <v>133</v>
      </c>
      <c r="I4" s="4">
        <f>MATCH(H4,$D$2:$D$24,0)</f>
        <v>1</v>
      </c>
      <c r="J4" s="4">
        <f>INDEX($C$2:$C$24,I4,1)</f>
        <v>1</v>
      </c>
      <c r="K4" s="9"/>
      <c r="M4" s="3">
        <f>INDEX($C$2:$C$24,MATCH(LARGE($D$2:$D$24,1),$D$2:$D$24,0),1)</f>
        <v>1</v>
      </c>
    </row>
    <row r="5" spans="1:13">
      <c r="A5">
        <v>4</v>
      </c>
      <c r="B5" t="s">
        <v>0</v>
      </c>
      <c r="C5" s="1">
        <v>2</v>
      </c>
      <c r="D5" s="1">
        <v>20</v>
      </c>
      <c r="E5" s="2">
        <f>SUM(J4:J23)</f>
        <v>141</v>
      </c>
      <c r="G5" s="4">
        <v>2</v>
      </c>
      <c r="H5" s="4">
        <f t="shared" ref="H5:H23" si="0">LARGE($D$2:$D$24,G5)</f>
        <v>67</v>
      </c>
      <c r="I5" s="4">
        <f t="shared" ref="I5:I23" si="1">MATCH(H5,$D$2:$D$24,0)</f>
        <v>7</v>
      </c>
      <c r="J5" s="4">
        <f t="shared" ref="J5:J23" si="2">INDEX($C$2:$C$24,I5,1)</f>
        <v>9</v>
      </c>
      <c r="K5" s="9"/>
      <c r="M5" s="3">
        <f>INDEX($C$2:$C$24,MATCH(LARGE($D$2:$D$24,2),$D$2:$D$24,0),1)</f>
        <v>9</v>
      </c>
    </row>
    <row r="6" spans="1:13">
      <c r="A6">
        <v>5</v>
      </c>
      <c r="B6" t="s">
        <v>0</v>
      </c>
      <c r="C6" s="1">
        <v>6</v>
      </c>
      <c r="D6" s="1">
        <v>3</v>
      </c>
      <c r="G6" s="4">
        <v>3</v>
      </c>
      <c r="H6" s="4">
        <f t="shared" si="0"/>
        <v>49</v>
      </c>
      <c r="I6" s="4">
        <f t="shared" si="1"/>
        <v>23</v>
      </c>
      <c r="J6" s="4">
        <f t="shared" si="2"/>
        <v>14</v>
      </c>
      <c r="K6" s="9"/>
      <c r="M6" s="3">
        <f>INDEX($C$2:$C$24,MATCH(LARGE($D$2:$D$24,3),$D$2:$D$24,0),1)</f>
        <v>14</v>
      </c>
    </row>
    <row r="7" spans="1:13">
      <c r="A7">
        <v>6</v>
      </c>
      <c r="B7" t="s">
        <v>0</v>
      </c>
      <c r="C7" s="1">
        <v>7</v>
      </c>
      <c r="D7" s="1">
        <v>4</v>
      </c>
      <c r="G7" s="4">
        <v>4</v>
      </c>
      <c r="H7" s="4">
        <f t="shared" si="0"/>
        <v>48</v>
      </c>
      <c r="I7" s="4">
        <f t="shared" si="1"/>
        <v>22</v>
      </c>
      <c r="J7" s="4">
        <f t="shared" si="2"/>
        <v>13</v>
      </c>
      <c r="K7" s="9"/>
      <c r="M7" s="3">
        <f>INDEX($C$2:$C$24,MATCH(LARGE($D$2:$D$24,4),$D$2:$D$24,0),1)</f>
        <v>13</v>
      </c>
    </row>
    <row r="8" spans="1:13">
      <c r="A8">
        <v>7</v>
      </c>
      <c r="B8" t="s">
        <v>0</v>
      </c>
      <c r="C8" s="1">
        <v>9</v>
      </c>
      <c r="D8" s="1">
        <v>67</v>
      </c>
      <c r="G8" s="4">
        <v>5</v>
      </c>
      <c r="H8" s="4">
        <f t="shared" si="0"/>
        <v>47</v>
      </c>
      <c r="I8" s="4">
        <f t="shared" si="1"/>
        <v>21</v>
      </c>
      <c r="J8" s="4">
        <f t="shared" si="2"/>
        <v>12</v>
      </c>
      <c r="K8" s="9"/>
      <c r="M8" s="3">
        <f>INDEX($C$2:$C$24,MATCH(LARGE($D$2:$D$24,5),$D$2:$D$24,0),1)</f>
        <v>12</v>
      </c>
    </row>
    <row r="9" spans="1:13">
      <c r="A9">
        <v>8</v>
      </c>
      <c r="B9" t="s">
        <v>0</v>
      </c>
      <c r="C9" s="1">
        <v>8</v>
      </c>
      <c r="D9" s="1">
        <v>34</v>
      </c>
      <c r="G9" s="4">
        <v>6</v>
      </c>
      <c r="H9" s="4">
        <f t="shared" si="0"/>
        <v>46</v>
      </c>
      <c r="I9" s="4">
        <f t="shared" si="1"/>
        <v>20</v>
      </c>
      <c r="J9" s="4">
        <f t="shared" si="2"/>
        <v>11</v>
      </c>
      <c r="K9" s="9"/>
      <c r="M9" s="3">
        <f>INDEX($C$2:$C$24,MATCH(LARGE($D$2:$D$24,6),$D$2:$D$24,0),1)</f>
        <v>11</v>
      </c>
    </row>
    <row r="10" spans="1:13">
      <c r="A10">
        <v>9</v>
      </c>
      <c r="B10" t="s">
        <v>0</v>
      </c>
      <c r="C10" s="1">
        <v>9</v>
      </c>
      <c r="D10" s="1">
        <v>35</v>
      </c>
      <c r="G10" s="4">
        <v>7</v>
      </c>
      <c r="H10" s="4">
        <f t="shared" si="0"/>
        <v>45</v>
      </c>
      <c r="I10" s="4">
        <f t="shared" si="1"/>
        <v>19</v>
      </c>
      <c r="J10" s="4">
        <f t="shared" si="2"/>
        <v>10</v>
      </c>
      <c r="K10" s="9"/>
      <c r="M10" s="3">
        <f>INDEX($C$2:$C$24,MATCH(LARGE($D$2:$D$24,7),$D$2:$D$24,0),1)</f>
        <v>10</v>
      </c>
    </row>
    <row r="11" spans="1:13">
      <c r="A11">
        <v>10</v>
      </c>
      <c r="B11" t="s">
        <v>0</v>
      </c>
      <c r="C11" s="1">
        <v>1</v>
      </c>
      <c r="D11" s="1">
        <v>36</v>
      </c>
      <c r="G11" s="4">
        <v>8</v>
      </c>
      <c r="H11" s="4">
        <f t="shared" si="0"/>
        <v>44</v>
      </c>
      <c r="I11" s="4">
        <f t="shared" si="1"/>
        <v>18</v>
      </c>
      <c r="J11" s="4">
        <f t="shared" si="2"/>
        <v>9</v>
      </c>
      <c r="K11" s="9"/>
      <c r="M11" s="3">
        <f>INDEX($C$2:$C$24,MATCH(LARGE($D$2:$D$24,8),$D$2:$D$24,0),1)</f>
        <v>9</v>
      </c>
    </row>
    <row r="12" spans="1:13">
      <c r="A12">
        <v>11</v>
      </c>
      <c r="B12" t="s">
        <v>0</v>
      </c>
      <c r="C12" s="1">
        <v>3</v>
      </c>
      <c r="D12" s="1">
        <v>37</v>
      </c>
      <c r="G12" s="4">
        <v>9</v>
      </c>
      <c r="H12" s="4">
        <f t="shared" si="0"/>
        <v>43</v>
      </c>
      <c r="I12" s="4">
        <f t="shared" si="1"/>
        <v>17</v>
      </c>
      <c r="J12" s="4">
        <f t="shared" si="2"/>
        <v>8</v>
      </c>
      <c r="K12" s="9"/>
      <c r="M12" s="3">
        <f>INDEX($C$2:$C$24,MATCH(LARGE($D$2:$D$24,9),$D$2:$D$24,0),1)</f>
        <v>8</v>
      </c>
    </row>
    <row r="13" spans="1:13">
      <c r="A13">
        <v>12</v>
      </c>
      <c r="B13" t="s">
        <v>0</v>
      </c>
      <c r="C13" s="1">
        <v>4</v>
      </c>
      <c r="D13" s="1">
        <v>38</v>
      </c>
      <c r="G13" s="4">
        <v>10</v>
      </c>
      <c r="H13" s="4">
        <f t="shared" si="0"/>
        <v>42</v>
      </c>
      <c r="I13" s="4">
        <f t="shared" si="1"/>
        <v>16</v>
      </c>
      <c r="J13" s="4">
        <f t="shared" si="2"/>
        <v>9</v>
      </c>
      <c r="K13" s="9"/>
      <c r="M13" s="3">
        <f>INDEX($C$2:$C$24,MATCH(LARGE($D$2:$D$24,10),$D$2:$D$24,0),1)</f>
        <v>9</v>
      </c>
    </row>
    <row r="14" spans="1:13">
      <c r="A14">
        <v>13</v>
      </c>
      <c r="B14" t="s">
        <v>0</v>
      </c>
      <c r="C14" s="1">
        <v>2</v>
      </c>
      <c r="D14" s="1">
        <v>39</v>
      </c>
      <c r="G14" s="4">
        <v>11</v>
      </c>
      <c r="H14" s="4">
        <f t="shared" si="0"/>
        <v>41</v>
      </c>
      <c r="I14" s="4">
        <f t="shared" si="1"/>
        <v>15</v>
      </c>
      <c r="J14" s="4">
        <f t="shared" si="2"/>
        <v>7</v>
      </c>
      <c r="K14" s="9"/>
      <c r="M14" s="3">
        <f>INDEX($C$2:$C$24,MATCH(LARGE($D$2:$D$24,11),$D$2:$D$24,0),1)</f>
        <v>7</v>
      </c>
    </row>
    <row r="15" spans="1:13">
      <c r="A15">
        <v>14</v>
      </c>
      <c r="B15" t="s">
        <v>0</v>
      </c>
      <c r="C15" s="1">
        <v>6</v>
      </c>
      <c r="D15" s="1">
        <v>40</v>
      </c>
      <c r="G15" s="4">
        <v>12</v>
      </c>
      <c r="H15" s="4">
        <f t="shared" si="0"/>
        <v>40</v>
      </c>
      <c r="I15" s="4">
        <f t="shared" si="1"/>
        <v>14</v>
      </c>
      <c r="J15" s="4">
        <f t="shared" si="2"/>
        <v>6</v>
      </c>
      <c r="K15" s="9"/>
      <c r="M15" s="3">
        <f>INDEX($C$2:$C$24,MATCH(LARGE($D$2:$D$24,12),$D$2:$D$24,0),1)</f>
        <v>6</v>
      </c>
    </row>
    <row r="16" spans="1:13">
      <c r="A16">
        <v>15</v>
      </c>
      <c r="B16" t="s">
        <v>0</v>
      </c>
      <c r="C16" s="1">
        <v>7</v>
      </c>
      <c r="D16" s="1">
        <v>41</v>
      </c>
      <c r="G16" s="4">
        <v>13</v>
      </c>
      <c r="H16" s="4">
        <f t="shared" si="0"/>
        <v>39</v>
      </c>
      <c r="I16" s="4">
        <f t="shared" si="1"/>
        <v>13</v>
      </c>
      <c r="J16" s="4">
        <f t="shared" si="2"/>
        <v>2</v>
      </c>
      <c r="K16" s="9"/>
      <c r="M16" s="3">
        <f>INDEX($C$2:$C$24,MATCH(LARGE($D$2:$D$24,13),$D$2:$D$24,0),1)</f>
        <v>2</v>
      </c>
    </row>
    <row r="17" spans="1:13">
      <c r="A17">
        <v>16</v>
      </c>
      <c r="B17" t="s">
        <v>0</v>
      </c>
      <c r="C17" s="1">
        <v>9</v>
      </c>
      <c r="D17" s="1">
        <v>42</v>
      </c>
      <c r="G17" s="4">
        <v>14</v>
      </c>
      <c r="H17" s="4">
        <f t="shared" si="0"/>
        <v>38</v>
      </c>
      <c r="I17" s="4">
        <f t="shared" si="1"/>
        <v>12</v>
      </c>
      <c r="J17" s="4">
        <f t="shared" si="2"/>
        <v>4</v>
      </c>
      <c r="K17" s="9"/>
      <c r="M17" s="3">
        <f>INDEX($C$2:$C$24,MATCH(LARGE($D$2:$D$24,14),$D$2:$D$24,0),1)</f>
        <v>4</v>
      </c>
    </row>
    <row r="18" spans="1:13">
      <c r="A18">
        <v>17</v>
      </c>
      <c r="B18" t="s">
        <v>0</v>
      </c>
      <c r="C18" s="1">
        <v>8</v>
      </c>
      <c r="D18" s="1">
        <v>43</v>
      </c>
      <c r="G18" s="4">
        <v>15</v>
      </c>
      <c r="H18" s="4">
        <f t="shared" si="0"/>
        <v>37</v>
      </c>
      <c r="I18" s="4">
        <f t="shared" si="1"/>
        <v>11</v>
      </c>
      <c r="J18" s="4">
        <f t="shared" si="2"/>
        <v>3</v>
      </c>
      <c r="K18" s="9"/>
      <c r="M18" s="3">
        <f>INDEX($C$2:$C$24,MATCH(LARGE($D$2:$D$24,15),$D$2:$D$24,0),1)</f>
        <v>3</v>
      </c>
    </row>
    <row r="19" spans="1:13">
      <c r="A19">
        <v>18</v>
      </c>
      <c r="B19" t="s">
        <v>0</v>
      </c>
      <c r="C19" s="1">
        <v>9</v>
      </c>
      <c r="D19" s="1">
        <v>44</v>
      </c>
      <c r="G19" s="4">
        <v>16</v>
      </c>
      <c r="H19" s="4">
        <f t="shared" si="0"/>
        <v>36</v>
      </c>
      <c r="I19" s="4">
        <f t="shared" si="1"/>
        <v>10</v>
      </c>
      <c r="J19" s="4">
        <f t="shared" si="2"/>
        <v>1</v>
      </c>
      <c r="K19" s="9"/>
      <c r="M19" s="3">
        <f>INDEX($C$2:$C$24,MATCH(LARGE($D$2:$D$24,16),$D$2:$D$24,0),1)</f>
        <v>1</v>
      </c>
    </row>
    <row r="20" spans="1:13">
      <c r="A20">
        <v>19</v>
      </c>
      <c r="B20" t="s">
        <v>0</v>
      </c>
      <c r="C20" s="1">
        <v>10</v>
      </c>
      <c r="D20" s="1">
        <v>45</v>
      </c>
      <c r="G20" s="4">
        <v>17</v>
      </c>
      <c r="H20" s="4">
        <f t="shared" si="0"/>
        <v>35</v>
      </c>
      <c r="I20" s="4">
        <f t="shared" si="1"/>
        <v>9</v>
      </c>
      <c r="J20" s="4">
        <f t="shared" si="2"/>
        <v>9</v>
      </c>
      <c r="K20" s="9"/>
      <c r="M20" s="3">
        <f>INDEX($C$2:$C$24,MATCH(LARGE($D$2:$D$24,17),$D$2:$D$24,0),1)</f>
        <v>9</v>
      </c>
    </row>
    <row r="21" spans="1:13">
      <c r="A21">
        <v>20</v>
      </c>
      <c r="B21" t="s">
        <v>0</v>
      </c>
      <c r="C21" s="1">
        <v>11</v>
      </c>
      <c r="D21" s="1">
        <v>46</v>
      </c>
      <c r="G21" s="4">
        <v>18</v>
      </c>
      <c r="H21" s="4">
        <f t="shared" si="0"/>
        <v>34</v>
      </c>
      <c r="I21" s="4">
        <f t="shared" si="1"/>
        <v>8</v>
      </c>
      <c r="J21" s="4">
        <f t="shared" si="2"/>
        <v>8</v>
      </c>
      <c r="K21" s="9"/>
      <c r="M21" s="3">
        <f>INDEX($C$2:$C$24,MATCH(LARGE($D$2:$D$24,18),$D$2:$D$24,0),1)</f>
        <v>8</v>
      </c>
    </row>
    <row r="22" spans="1:13">
      <c r="A22">
        <v>21</v>
      </c>
      <c r="B22" t="s">
        <v>0</v>
      </c>
      <c r="C22" s="1">
        <v>12</v>
      </c>
      <c r="D22" s="1">
        <v>47</v>
      </c>
      <c r="G22" s="4">
        <v>19</v>
      </c>
      <c r="H22" s="4">
        <f t="shared" si="0"/>
        <v>20</v>
      </c>
      <c r="I22" s="4">
        <f t="shared" si="1"/>
        <v>4</v>
      </c>
      <c r="J22" s="4">
        <f t="shared" si="2"/>
        <v>2</v>
      </c>
      <c r="K22" s="9"/>
      <c r="M22" s="3">
        <f>INDEX($C$2:$C$24,MATCH(LARGE($D$2:$D$24,19),$D$2:$D$24,0),1)</f>
        <v>2</v>
      </c>
    </row>
    <row r="23" spans="1:13">
      <c r="A23">
        <v>22</v>
      </c>
      <c r="B23" t="s">
        <v>0</v>
      </c>
      <c r="C23" s="1">
        <v>13</v>
      </c>
      <c r="D23" s="1">
        <v>48</v>
      </c>
      <c r="G23" s="4">
        <v>20</v>
      </c>
      <c r="H23" s="4">
        <f t="shared" si="0"/>
        <v>13</v>
      </c>
      <c r="I23" s="4">
        <f t="shared" si="1"/>
        <v>2</v>
      </c>
      <c r="J23" s="4">
        <f t="shared" si="2"/>
        <v>3</v>
      </c>
      <c r="K23" s="9"/>
      <c r="M23" s="6">
        <f>INDEX($C$2:$C$24,MATCH(LARGE($D$2:$D$24,20),$D$2:$D$24,0),1)</f>
        <v>3</v>
      </c>
    </row>
    <row r="24" spans="1:13">
      <c r="A24">
        <v>23</v>
      </c>
      <c r="B24" t="s">
        <v>0</v>
      </c>
      <c r="C24" s="1">
        <v>14</v>
      </c>
      <c r="D24" s="1">
        <v>49</v>
      </c>
      <c r="L24" s="7" t="s">
        <v>9</v>
      </c>
      <c r="M24" s="7">
        <f>SUM(M4:M23)</f>
        <v>141</v>
      </c>
    </row>
  </sheetData>
  <mergeCells count="1">
    <mergeCell ref="G2:J2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2014-03-29T08:23:59Z</dcterms:created>
  <dcterms:modified xsi:type="dcterms:W3CDTF">2014-03-29T08:42:48Z</dcterms:modified>
</cp:coreProperties>
</file>