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18675" windowHeight="8220" tabRatio="0" firstSheet="1" activeTab="1"/>
  </bookViews>
  <sheets>
    <sheet name="Bdd" sheetId="3" r:id="rId1"/>
    <sheet name="Grat" sheetId="4" r:id="rId2"/>
    <sheet name="Feuil1" sheetId="5" r:id="rId3"/>
  </sheets>
  <functionGroups/>
  <definedNames>
    <definedName name="Interval">Bdd!$I$40:$I$41</definedName>
    <definedName name="Notation">Bdd!$U$6:$U$9</definedName>
    <definedName name="notes">Bdd!$B$3:$M$3</definedName>
  </definedNames>
  <calcPr calcId="125725"/>
</workbook>
</file>

<file path=xl/calcChain.xml><?xml version="1.0" encoding="utf-8"?>
<calcChain xmlns="http://schemas.openxmlformats.org/spreadsheetml/2006/main">
  <c r="R132" i="3"/>
  <c r="B22" i="4"/>
  <c r="B23"/>
  <c r="B24"/>
  <c r="B25"/>
  <c r="B26"/>
  <c r="L59" i="3"/>
  <c r="O59"/>
  <c r="P59"/>
  <c r="Q59"/>
  <c r="R59"/>
  <c r="S59"/>
  <c r="T59"/>
  <c r="U59"/>
  <c r="V59"/>
  <c r="W59"/>
  <c r="X59"/>
  <c r="Y59"/>
  <c r="E59"/>
  <c r="H60"/>
  <c r="K40"/>
  <c r="B41" s="1"/>
  <c r="R6"/>
  <c r="R7" s="1"/>
  <c r="B132"/>
  <c r="B133"/>
  <c r="B134"/>
  <c r="B135"/>
  <c r="B136"/>
  <c r="B137"/>
  <c r="D20" i="4"/>
  <c r="E20"/>
  <c r="F20"/>
  <c r="G20"/>
  <c r="H20"/>
  <c r="I20"/>
  <c r="J20"/>
  <c r="K20"/>
  <c r="L20"/>
  <c r="M20"/>
  <c r="N20"/>
  <c r="O20"/>
  <c r="B21"/>
  <c r="E119" i="3"/>
  <c r="G128"/>
  <c r="G119" s="1"/>
  <c r="B16" i="4"/>
  <c r="N85" i="3"/>
  <c r="Q34"/>
  <c r="Q35"/>
  <c r="Q36"/>
  <c r="Q37"/>
  <c r="Q38"/>
  <c r="Q33"/>
  <c r="Q42"/>
  <c r="C16" i="4"/>
  <c r="B15"/>
  <c r="D16"/>
  <c r="E16"/>
  <c r="F16"/>
  <c r="G16"/>
  <c r="H16"/>
  <c r="I16"/>
  <c r="J16"/>
  <c r="K16"/>
  <c r="L16"/>
  <c r="M16"/>
  <c r="N16"/>
  <c r="T85" i="3"/>
  <c r="C15" i="4"/>
  <c r="D15"/>
  <c r="E15"/>
  <c r="F15"/>
  <c r="G15"/>
  <c r="H15"/>
  <c r="I15"/>
  <c r="J15"/>
  <c r="K15"/>
  <c r="L15"/>
  <c r="M15"/>
  <c r="N15"/>
  <c r="C105" i="3"/>
  <c r="O9" i="4"/>
  <c r="O10"/>
  <c r="O11"/>
  <c r="O12"/>
  <c r="O13"/>
  <c r="O14"/>
  <c r="I128" i="3" l="1"/>
  <c r="I119" s="1"/>
  <c r="S85"/>
  <c r="AE85"/>
  <c r="AD85"/>
  <c r="AC85"/>
  <c r="AB85"/>
  <c r="AA85"/>
  <c r="Z85"/>
  <c r="Y85"/>
  <c r="X85"/>
  <c r="W85"/>
  <c r="V85"/>
  <c r="U85"/>
  <c r="C79"/>
  <c r="C80"/>
  <c r="C81"/>
  <c r="C82"/>
  <c r="C83"/>
  <c r="C78"/>
  <c r="O79"/>
  <c r="O80"/>
  <c r="O81"/>
  <c r="O82"/>
  <c r="O83"/>
  <c r="O78"/>
  <c r="N79"/>
  <c r="N80"/>
  <c r="N81"/>
  <c r="N82"/>
  <c r="N83"/>
  <c r="N78"/>
  <c r="M79"/>
  <c r="M80"/>
  <c r="M81"/>
  <c r="M82"/>
  <c r="M83"/>
  <c r="M78"/>
  <c r="L79"/>
  <c r="L80"/>
  <c r="L81"/>
  <c r="L82"/>
  <c r="L83"/>
  <c r="L78"/>
  <c r="K79"/>
  <c r="K80"/>
  <c r="K81"/>
  <c r="K82"/>
  <c r="K83"/>
  <c r="K78"/>
  <c r="J79"/>
  <c r="J80"/>
  <c r="J81"/>
  <c r="J82"/>
  <c r="J83"/>
  <c r="J78"/>
  <c r="I79"/>
  <c r="I80"/>
  <c r="I81"/>
  <c r="I82"/>
  <c r="I83"/>
  <c r="I78"/>
  <c r="H79"/>
  <c r="H80"/>
  <c r="H81"/>
  <c r="H82"/>
  <c r="H83"/>
  <c r="H78"/>
  <c r="G79"/>
  <c r="G80"/>
  <c r="G81"/>
  <c r="G82"/>
  <c r="G83"/>
  <c r="G78"/>
  <c r="F79"/>
  <c r="F80"/>
  <c r="F81"/>
  <c r="F82"/>
  <c r="F83"/>
  <c r="F78"/>
  <c r="E79"/>
  <c r="E80"/>
  <c r="E81"/>
  <c r="E82"/>
  <c r="E83"/>
  <c r="E78"/>
  <c r="D79"/>
  <c r="D80"/>
  <c r="D81"/>
  <c r="D82"/>
  <c r="D83"/>
  <c r="D78"/>
  <c r="S78"/>
  <c r="X78"/>
  <c r="AE83"/>
  <c r="N14" i="4" s="1"/>
  <c r="AD83" i="3"/>
  <c r="M14" i="4" s="1"/>
  <c r="AC83" i="3"/>
  <c r="L14" i="4" s="1"/>
  <c r="AB83" i="3"/>
  <c r="K14" i="4" s="1"/>
  <c r="AA83" i="3"/>
  <c r="J14" i="4" s="1"/>
  <c r="Z83" i="3"/>
  <c r="I14" i="4" s="1"/>
  <c r="Y83" i="3"/>
  <c r="H14" i="4" s="1"/>
  <c r="X83" i="3"/>
  <c r="G14" i="4" s="1"/>
  <c r="W83" i="3"/>
  <c r="F14" i="4" s="1"/>
  <c r="V83" i="3"/>
  <c r="E14" i="4" s="1"/>
  <c r="U83" i="3"/>
  <c r="D14" i="4" s="1"/>
  <c r="T83" i="3"/>
  <c r="C14" i="4" s="1"/>
  <c r="AE82" i="3"/>
  <c r="N13" i="4" s="1"/>
  <c r="AD82" i="3"/>
  <c r="M13" i="4" s="1"/>
  <c r="AC82" i="3"/>
  <c r="L13" i="4" s="1"/>
  <c r="AB82" i="3"/>
  <c r="K13" i="4" s="1"/>
  <c r="AA82" i="3"/>
  <c r="J13" i="4" s="1"/>
  <c r="Z82" i="3"/>
  <c r="I13" i="4" s="1"/>
  <c r="Y82" i="3"/>
  <c r="H13" i="4" s="1"/>
  <c r="X82" i="3"/>
  <c r="G13" i="4" s="1"/>
  <c r="W82" i="3"/>
  <c r="F13" i="4" s="1"/>
  <c r="V82" i="3"/>
  <c r="E13" i="4" s="1"/>
  <c r="U82" i="3"/>
  <c r="D13" i="4" s="1"/>
  <c r="T82" i="3"/>
  <c r="C13" i="4" s="1"/>
  <c r="AE81" i="3"/>
  <c r="N12" i="4" s="1"/>
  <c r="AD81" i="3"/>
  <c r="M12" i="4" s="1"/>
  <c r="AC81" i="3"/>
  <c r="L12" i="4" s="1"/>
  <c r="AB81" i="3"/>
  <c r="K12" i="4" s="1"/>
  <c r="AA81" i="3"/>
  <c r="J12" i="4" s="1"/>
  <c r="Z81" i="3"/>
  <c r="I12" i="4" s="1"/>
  <c r="Y81" i="3"/>
  <c r="H12" i="4" s="1"/>
  <c r="X81" i="3"/>
  <c r="G12" i="4" s="1"/>
  <c r="W81" i="3"/>
  <c r="F12" i="4" s="1"/>
  <c r="V81" i="3"/>
  <c r="E12" i="4" s="1"/>
  <c r="U81" i="3"/>
  <c r="D12" i="4" s="1"/>
  <c r="T81" i="3"/>
  <c r="C12" i="4" s="1"/>
  <c r="AE80" i="3"/>
  <c r="N11" i="4" s="1"/>
  <c r="AD80" i="3"/>
  <c r="M11" i="4" s="1"/>
  <c r="AC80" i="3"/>
  <c r="L11" i="4" s="1"/>
  <c r="AB80" i="3"/>
  <c r="K11" i="4" s="1"/>
  <c r="AA80" i="3"/>
  <c r="J11" i="4" s="1"/>
  <c r="Z80" i="3"/>
  <c r="I11" i="4" s="1"/>
  <c r="Y80" i="3"/>
  <c r="H11" i="4" s="1"/>
  <c r="X80" i="3"/>
  <c r="G11" i="4" s="1"/>
  <c r="W80" i="3"/>
  <c r="F11" i="4" s="1"/>
  <c r="V80" i="3"/>
  <c r="E11" i="4" s="1"/>
  <c r="U80" i="3"/>
  <c r="D11" i="4" s="1"/>
  <c r="T80" i="3"/>
  <c r="C11" i="4" s="1"/>
  <c r="AE79" i="3"/>
  <c r="N10" i="4" s="1"/>
  <c r="AD79" i="3"/>
  <c r="M10" i="4" s="1"/>
  <c r="AC79" i="3"/>
  <c r="L10" i="4" s="1"/>
  <c r="AB79" i="3"/>
  <c r="K10" i="4" s="1"/>
  <c r="AA79" i="3"/>
  <c r="J10" i="4" s="1"/>
  <c r="Z79" i="3"/>
  <c r="I10" i="4" s="1"/>
  <c r="Y79" i="3"/>
  <c r="H10" i="4" s="1"/>
  <c r="X79" i="3"/>
  <c r="G10" i="4" s="1"/>
  <c r="W79" i="3"/>
  <c r="F10" i="4" s="1"/>
  <c r="V79" i="3"/>
  <c r="E10" i="4" s="1"/>
  <c r="U79" i="3"/>
  <c r="D10" i="4" s="1"/>
  <c r="T79" i="3"/>
  <c r="C10" i="4" s="1"/>
  <c r="AE78" i="3"/>
  <c r="N9" i="4" s="1"/>
  <c r="AD78" i="3"/>
  <c r="M9" i="4" s="1"/>
  <c r="AC78" i="3"/>
  <c r="L9" i="4" s="1"/>
  <c r="AB78" i="3"/>
  <c r="K9" i="4" s="1"/>
  <c r="AA78" i="3"/>
  <c r="J9" i="4" s="1"/>
  <c r="Z78" i="3"/>
  <c r="I9" i="4" s="1"/>
  <c r="Y78" i="3"/>
  <c r="H9" i="4" s="1"/>
  <c r="W78" i="3"/>
  <c r="F9" i="4" s="1"/>
  <c r="V78" i="3"/>
  <c r="E9" i="4" s="1"/>
  <c r="U78" i="3"/>
  <c r="D9" i="4" s="1"/>
  <c r="T78" i="3"/>
  <c r="C9" i="4" s="1"/>
  <c r="G9"/>
  <c r="B9"/>
  <c r="S83" i="3"/>
  <c r="B14" i="4" s="1"/>
  <c r="S82" i="3"/>
  <c r="B13" i="4" s="1"/>
  <c r="S81" i="3"/>
  <c r="B12" i="4" s="1"/>
  <c r="S80" i="3"/>
  <c r="B11" i="4" s="1"/>
  <c r="S79" i="3"/>
  <c r="B10" i="4" s="1"/>
  <c r="R34" i="3"/>
  <c r="R35"/>
  <c r="R36"/>
  <c r="R37"/>
  <c r="R38"/>
  <c r="N89"/>
  <c r="AD89" s="1"/>
  <c r="O89"/>
  <c r="AE89" s="1"/>
  <c r="N90"/>
  <c r="AD90" s="1"/>
  <c r="O90"/>
  <c r="AE90" s="1"/>
  <c r="D91"/>
  <c r="T91" s="1"/>
  <c r="N91"/>
  <c r="AD91" s="1"/>
  <c r="O91"/>
  <c r="AE91" s="1"/>
  <c r="D92"/>
  <c r="T92" s="1"/>
  <c r="N92"/>
  <c r="AD92" s="1"/>
  <c r="O92"/>
  <c r="AE92" s="1"/>
  <c r="D93"/>
  <c r="T93" s="1"/>
  <c r="N93"/>
  <c r="AD93" s="1"/>
  <c r="O93"/>
  <c r="AE93" s="1"/>
  <c r="O88"/>
  <c r="AE88" s="1"/>
  <c r="D60"/>
  <c r="F60"/>
  <c r="G60"/>
  <c r="I60"/>
  <c r="J60"/>
  <c r="K60"/>
  <c r="L60"/>
  <c r="M60"/>
  <c r="N60"/>
  <c r="O60"/>
  <c r="P60"/>
  <c r="Q60"/>
  <c r="R60"/>
  <c r="S60"/>
  <c r="T60"/>
  <c r="U60"/>
  <c r="V60"/>
  <c r="W60"/>
  <c r="X60"/>
  <c r="Y60"/>
  <c r="E60"/>
  <c r="P62"/>
  <c r="Q62"/>
  <c r="R62"/>
  <c r="S62"/>
  <c r="T62"/>
  <c r="V62"/>
  <c r="W62"/>
  <c r="X62"/>
  <c r="Y62"/>
  <c r="R33"/>
  <c r="C14"/>
  <c r="B30" i="4" s="1"/>
  <c r="D14" i="3"/>
  <c r="B31" i="4" s="1"/>
  <c r="E14" i="3"/>
  <c r="B32" i="4" s="1"/>
  <c r="F14" i="3"/>
  <c r="B33" i="4" s="1"/>
  <c r="G14" i="3"/>
  <c r="B34" i="4" s="1"/>
  <c r="H14" i="3"/>
  <c r="D29" i="4" s="1"/>
  <c r="I14" i="3"/>
  <c r="D30" i="4" s="1"/>
  <c r="J14" i="3"/>
  <c r="D31" i="4" s="1"/>
  <c r="K14" i="3"/>
  <c r="D32" i="4" s="1"/>
  <c r="L14" i="3"/>
  <c r="D33" i="4" s="1"/>
  <c r="M14" i="3"/>
  <c r="D34" i="4" s="1"/>
  <c r="B14" i="3"/>
  <c r="B29" i="4" s="1"/>
  <c r="B17" i="3" l="1"/>
  <c r="M17"/>
  <c r="L17"/>
  <c r="K17"/>
  <c r="J17"/>
  <c r="I17"/>
  <c r="H17"/>
  <c r="G17"/>
  <c r="F17"/>
  <c r="E17"/>
  <c r="D17"/>
  <c r="C17"/>
  <c r="Q46"/>
  <c r="R46" s="1"/>
  <c r="S46" s="1"/>
  <c r="Q47"/>
  <c r="R47" s="1"/>
  <c r="S47" s="1"/>
  <c r="Q48"/>
  <c r="R48" s="1"/>
  <c r="S48" s="1"/>
  <c r="Q44"/>
  <c r="R44" s="1"/>
  <c r="S44" s="1"/>
  <c r="Q43"/>
  <c r="R43" s="1"/>
  <c r="S43" s="1"/>
  <c r="Q45"/>
  <c r="R45" s="1"/>
  <c r="S45" s="1"/>
  <c r="K128"/>
  <c r="K119" s="1"/>
  <c r="AE102"/>
  <c r="AD102"/>
  <c r="T102"/>
  <c r="AE101"/>
  <c r="AD101"/>
  <c r="T101"/>
  <c r="AE100"/>
  <c r="AD100"/>
  <c r="T100"/>
  <c r="AE99"/>
  <c r="AD99"/>
  <c r="AD98"/>
  <c r="AE97"/>
  <c r="AE98"/>
  <c r="AF55"/>
  <c r="D57" s="1"/>
  <c r="D63" s="1"/>
  <c r="N17"/>
  <c r="D37"/>
  <c r="L18"/>
  <c r="Y17"/>
  <c r="C37"/>
  <c r="K18"/>
  <c r="J19" s="1"/>
  <c r="I20" s="1"/>
  <c r="H21" s="1"/>
  <c r="G22" s="1"/>
  <c r="X17"/>
  <c r="D35"/>
  <c r="B37"/>
  <c r="A25" i="4" s="1"/>
  <c r="J18" i="3"/>
  <c r="I19" s="1"/>
  <c r="H20" s="1"/>
  <c r="G21" s="1"/>
  <c r="W17"/>
  <c r="C35"/>
  <c r="I18"/>
  <c r="H19" s="1"/>
  <c r="G20" s="1"/>
  <c r="V17"/>
  <c r="B35"/>
  <c r="A23" i="4" s="1"/>
  <c r="H18" i="3"/>
  <c r="G19" s="1"/>
  <c r="U17"/>
  <c r="G18"/>
  <c r="T17"/>
  <c r="F18"/>
  <c r="E19" s="1"/>
  <c r="D20" s="1"/>
  <c r="C21" s="1"/>
  <c r="B22" s="1"/>
  <c r="S17"/>
  <c r="E18"/>
  <c r="D19" s="1"/>
  <c r="C20" s="1"/>
  <c r="B21" s="1"/>
  <c r="R17"/>
  <c r="D18"/>
  <c r="C19" s="1"/>
  <c r="B20" s="1"/>
  <c r="Q17"/>
  <c r="C18"/>
  <c r="B19" s="1"/>
  <c r="P17"/>
  <c r="F35" s="1"/>
  <c r="O17"/>
  <c r="E35" s="1"/>
  <c r="B18"/>
  <c r="F31" i="4" l="1"/>
  <c r="E31"/>
  <c r="B33" i="3"/>
  <c r="A21" i="4" s="1"/>
  <c r="C33" i="3"/>
  <c r="F19"/>
  <c r="E20" s="1"/>
  <c r="D21" s="1"/>
  <c r="C22" s="1"/>
  <c r="B23" s="1"/>
  <c r="F20"/>
  <c r="E21" s="1"/>
  <c r="D22" s="1"/>
  <c r="C23" s="1"/>
  <c r="B24" s="1"/>
  <c r="F21"/>
  <c r="E22" s="1"/>
  <c r="D23" s="1"/>
  <c r="C24" s="1"/>
  <c r="B25" s="1"/>
  <c r="F22"/>
  <c r="E23" s="1"/>
  <c r="D24" s="1"/>
  <c r="C25" s="1"/>
  <c r="B26" s="1"/>
  <c r="F23"/>
  <c r="E24" s="1"/>
  <c r="D25" s="1"/>
  <c r="C26" s="1"/>
  <c r="B27" s="1"/>
  <c r="D58"/>
  <c r="E58"/>
  <c r="H35"/>
  <c r="F37"/>
  <c r="N18"/>
  <c r="AA17"/>
  <c r="I35"/>
  <c r="G37"/>
  <c r="B36"/>
  <c r="A24" i="4" s="1"/>
  <c r="O18" i="3"/>
  <c r="AB17"/>
  <c r="J35"/>
  <c r="C36"/>
  <c r="H37"/>
  <c r="P18"/>
  <c r="AC17"/>
  <c r="K35"/>
  <c r="D36"/>
  <c r="I37"/>
  <c r="B38"/>
  <c r="A26" i="4" s="1"/>
  <c r="Q18" i="3"/>
  <c r="AD17"/>
  <c r="L35"/>
  <c r="E36"/>
  <c r="J37"/>
  <c r="C38"/>
  <c r="AE17"/>
  <c r="R18"/>
  <c r="M35"/>
  <c r="F36"/>
  <c r="K37"/>
  <c r="D38"/>
  <c r="D33"/>
  <c r="AF17"/>
  <c r="S18"/>
  <c r="N35"/>
  <c r="G36"/>
  <c r="L37"/>
  <c r="E38"/>
  <c r="E33"/>
  <c r="AG17"/>
  <c r="T18"/>
  <c r="AH17"/>
  <c r="H36"/>
  <c r="M37"/>
  <c r="F38"/>
  <c r="F33"/>
  <c r="U18"/>
  <c r="AI17"/>
  <c r="AU17" s="1"/>
  <c r="I36"/>
  <c r="N37"/>
  <c r="G38"/>
  <c r="G33"/>
  <c r="V18"/>
  <c r="AJ17"/>
  <c r="AV17" s="1"/>
  <c r="J36"/>
  <c r="H38"/>
  <c r="H33"/>
  <c r="W18"/>
  <c r="AK17"/>
  <c r="AW17" s="1"/>
  <c r="I33"/>
  <c r="X18"/>
  <c r="K19"/>
  <c r="J20" s="1"/>
  <c r="I21" s="1"/>
  <c r="H22" s="1"/>
  <c r="G23" s="1"/>
  <c r="G35"/>
  <c r="E37"/>
  <c r="M18"/>
  <c r="B34" s="1"/>
  <c r="A22" i="4" s="1"/>
  <c r="Z17" i="3"/>
  <c r="I38" s="1"/>
  <c r="D59" l="1"/>
  <c r="D62" s="1"/>
  <c r="F24"/>
  <c r="E25" s="1"/>
  <c r="D26" s="1"/>
  <c r="C27" s="1"/>
  <c r="B28" s="1"/>
  <c r="F58"/>
  <c r="E63"/>
  <c r="E62"/>
  <c r="K36"/>
  <c r="AL17"/>
  <c r="AX17" s="1"/>
  <c r="L36"/>
  <c r="J38"/>
  <c r="J33"/>
  <c r="Y18"/>
  <c r="C34"/>
  <c r="L19"/>
  <c r="G31" i="4" s="1"/>
  <c r="AJ18" i="3"/>
  <c r="AV18" s="1"/>
  <c r="W19"/>
  <c r="AI18"/>
  <c r="AU18" s="1"/>
  <c r="V19"/>
  <c r="AH18"/>
  <c r="L34"/>
  <c r="U19"/>
  <c r="K34"/>
  <c r="T19"/>
  <c r="AT17"/>
  <c r="AG18"/>
  <c r="J34"/>
  <c r="S19"/>
  <c r="AS17"/>
  <c r="AF18"/>
  <c r="I34"/>
  <c r="R19"/>
  <c r="AR17"/>
  <c r="AE18"/>
  <c r="H34"/>
  <c r="Q19"/>
  <c r="AQ17"/>
  <c r="AD18"/>
  <c r="AP17"/>
  <c r="N38"/>
  <c r="N33"/>
  <c r="AC18"/>
  <c r="P19"/>
  <c r="G34"/>
  <c r="AO17"/>
  <c r="M38"/>
  <c r="M33"/>
  <c r="AB18"/>
  <c r="F34"/>
  <c r="O19"/>
  <c r="AN17"/>
  <c r="N36"/>
  <c r="L38"/>
  <c r="L33"/>
  <c r="AA18"/>
  <c r="N34" s="1"/>
  <c r="E34"/>
  <c r="N19"/>
  <c r="AM17"/>
  <c r="M36"/>
  <c r="K38"/>
  <c r="K33"/>
  <c r="Z18"/>
  <c r="M34" s="1"/>
  <c r="D34"/>
  <c r="M19"/>
  <c r="F63" l="1"/>
  <c r="F59"/>
  <c r="F62" s="1"/>
  <c r="L20"/>
  <c r="M20"/>
  <c r="L21" s="1"/>
  <c r="N20"/>
  <c r="M21" s="1"/>
  <c r="L22" s="1"/>
  <c r="O20"/>
  <c r="N21" s="1"/>
  <c r="M22" s="1"/>
  <c r="L23" s="1"/>
  <c r="P20"/>
  <c r="O21" s="1"/>
  <c r="N22" s="1"/>
  <c r="M23" s="1"/>
  <c r="L24" s="1"/>
  <c r="Q20"/>
  <c r="P21" s="1"/>
  <c r="O22" s="1"/>
  <c r="N23" s="1"/>
  <c r="M24" s="1"/>
  <c r="L25" s="1"/>
  <c r="R20"/>
  <c r="Q21" s="1"/>
  <c r="P22" s="1"/>
  <c r="O23" s="1"/>
  <c r="N24" s="1"/>
  <c r="M25" s="1"/>
  <c r="L26" s="1"/>
  <c r="S20"/>
  <c r="R21" s="1"/>
  <c r="Q22" s="1"/>
  <c r="P23" s="1"/>
  <c r="O24" s="1"/>
  <c r="N25" s="1"/>
  <c r="M26" s="1"/>
  <c r="L27" s="1"/>
  <c r="T20"/>
  <c r="S21" s="1"/>
  <c r="R22" s="1"/>
  <c r="Q23" s="1"/>
  <c r="P24" s="1"/>
  <c r="O25" s="1"/>
  <c r="N26" s="1"/>
  <c r="M27" s="1"/>
  <c r="L28" s="1"/>
  <c r="K20"/>
  <c r="J21" s="1"/>
  <c r="N58"/>
  <c r="AL18"/>
  <c r="AX18" s="1"/>
  <c r="Y19"/>
  <c r="AM18"/>
  <c r="Z19"/>
  <c r="AN18"/>
  <c r="AA19"/>
  <c r="AB19"/>
  <c r="AO18"/>
  <c r="AP18"/>
  <c r="AC19"/>
  <c r="AQ18"/>
  <c r="AD19"/>
  <c r="AR18"/>
  <c r="AE19"/>
  <c r="AF19"/>
  <c r="AS18"/>
  <c r="AT18"/>
  <c r="AG19"/>
  <c r="AH19"/>
  <c r="U20"/>
  <c r="T21" s="1"/>
  <c r="S22" s="1"/>
  <c r="R23" s="1"/>
  <c r="Q24" s="1"/>
  <c r="P25" s="1"/>
  <c r="O26" s="1"/>
  <c r="N27" s="1"/>
  <c r="M28" s="1"/>
  <c r="AI19"/>
  <c r="AU19" s="1"/>
  <c r="V20"/>
  <c r="AK18"/>
  <c r="AW18" s="1"/>
  <c r="X19"/>
  <c r="N63" l="1"/>
  <c r="N59"/>
  <c r="K28"/>
  <c r="K27"/>
  <c r="J28" s="1"/>
  <c r="K26"/>
  <c r="J27" s="1"/>
  <c r="I28" s="1"/>
  <c r="M31" i="4"/>
  <c r="K25" i="3"/>
  <c r="J26" s="1"/>
  <c r="I27" s="1"/>
  <c r="H28" s="1"/>
  <c r="L31" i="4"/>
  <c r="K24" i="3"/>
  <c r="J25" s="1"/>
  <c r="I26" s="1"/>
  <c r="K31" i="4"/>
  <c r="K23" i="3"/>
  <c r="J24" s="1"/>
  <c r="I25" s="1"/>
  <c r="H26" s="1"/>
  <c r="J31" i="4"/>
  <c r="K22" i="3"/>
  <c r="J23" s="1"/>
  <c r="I24" s="1"/>
  <c r="H25" s="1"/>
  <c r="G26" s="1"/>
  <c r="I31" i="4"/>
  <c r="K21" i="3"/>
  <c r="H31" i="4"/>
  <c r="H27" i="3"/>
  <c r="G28" s="1"/>
  <c r="G27"/>
  <c r="F27"/>
  <c r="E28" s="1"/>
  <c r="I22"/>
  <c r="J22"/>
  <c r="I23" s="1"/>
  <c r="M58"/>
  <c r="M59" s="1"/>
  <c r="Q58"/>
  <c r="Q63" s="1"/>
  <c r="P58"/>
  <c r="P63" s="1"/>
  <c r="O58"/>
  <c r="N62"/>
  <c r="AJ19"/>
  <c r="AV19" s="1"/>
  <c r="W20"/>
  <c r="AH20"/>
  <c r="U21"/>
  <c r="AT19"/>
  <c r="AG20"/>
  <c r="AS19"/>
  <c r="AF20"/>
  <c r="AE20"/>
  <c r="AR19"/>
  <c r="AQ19"/>
  <c r="AD20"/>
  <c r="AP19"/>
  <c r="AC20"/>
  <c r="AO19"/>
  <c r="AB20"/>
  <c r="AA20"/>
  <c r="AN19"/>
  <c r="AM19"/>
  <c r="Z20"/>
  <c r="AL19"/>
  <c r="AX19" s="1"/>
  <c r="Y20"/>
  <c r="AK19"/>
  <c r="AW19" s="1"/>
  <c r="X20"/>
  <c r="H24" l="1"/>
  <c r="G25" s="1"/>
  <c r="H23"/>
  <c r="G24" s="1"/>
  <c r="F26"/>
  <c r="F25"/>
  <c r="E26" s="1"/>
  <c r="N31" i="4" s="1"/>
  <c r="F28" i="3"/>
  <c r="L58"/>
  <c r="L62" s="1"/>
  <c r="K58"/>
  <c r="K59" s="1"/>
  <c r="M63"/>
  <c r="M62"/>
  <c r="I58"/>
  <c r="I59" s="1"/>
  <c r="J58"/>
  <c r="J59" s="1"/>
  <c r="E27"/>
  <c r="H58"/>
  <c r="H59" s="1"/>
  <c r="D27"/>
  <c r="C28" s="1"/>
  <c r="G58"/>
  <c r="G59" s="1"/>
  <c r="K63"/>
  <c r="K62"/>
  <c r="U62"/>
  <c r="O63"/>
  <c r="O62"/>
  <c r="L63"/>
  <c r="T22"/>
  <c r="S23" s="1"/>
  <c r="R24" s="1"/>
  <c r="Q25" s="1"/>
  <c r="P26" s="1"/>
  <c r="AJ20"/>
  <c r="AV20" s="1"/>
  <c r="W21"/>
  <c r="AK20"/>
  <c r="AW20" s="1"/>
  <c r="X21"/>
  <c r="AL20"/>
  <c r="AX20" s="1"/>
  <c r="Y21"/>
  <c r="Z21"/>
  <c r="AM20"/>
  <c r="AN20"/>
  <c r="AA21"/>
  <c r="AO20"/>
  <c r="AB21"/>
  <c r="AP20"/>
  <c r="AC21"/>
  <c r="AD21"/>
  <c r="AQ20"/>
  <c r="AR20"/>
  <c r="AE21"/>
  <c r="AS20"/>
  <c r="AF21"/>
  <c r="AT20"/>
  <c r="AG21"/>
  <c r="AI20"/>
  <c r="AU20" s="1"/>
  <c r="V21"/>
  <c r="D28" l="1"/>
  <c r="O31" i="4"/>
  <c r="G63" i="3"/>
  <c r="G62"/>
  <c r="J63"/>
  <c r="J62"/>
  <c r="I63"/>
  <c r="I62"/>
  <c r="O27"/>
  <c r="N28" s="1"/>
  <c r="R58"/>
  <c r="R63" s="1"/>
  <c r="H62"/>
  <c r="H63"/>
  <c r="AH21"/>
  <c r="U22"/>
  <c r="T23" s="1"/>
  <c r="S24" s="1"/>
  <c r="R25" s="1"/>
  <c r="Q26" s="1"/>
  <c r="AS21"/>
  <c r="AF22"/>
  <c r="AR21"/>
  <c r="AE22"/>
  <c r="AQ21"/>
  <c r="AD22"/>
  <c r="AP21"/>
  <c r="AC22"/>
  <c r="AO21"/>
  <c r="AB22"/>
  <c r="AN21"/>
  <c r="AA22"/>
  <c r="AM21"/>
  <c r="Z22"/>
  <c r="Y22"/>
  <c r="AL21"/>
  <c r="AX21" s="1"/>
  <c r="AK21"/>
  <c r="AW21" s="1"/>
  <c r="X22"/>
  <c r="AJ21"/>
  <c r="AV21" s="1"/>
  <c r="W22"/>
  <c r="AI21"/>
  <c r="AU21" s="1"/>
  <c r="V22"/>
  <c r="AC59" l="1"/>
  <c r="P27"/>
  <c r="O28" s="1"/>
  <c r="S58"/>
  <c r="L88"/>
  <c r="L93"/>
  <c r="I93"/>
  <c r="E93"/>
  <c r="K93"/>
  <c r="N88"/>
  <c r="AH22"/>
  <c r="U23"/>
  <c r="T24" s="1"/>
  <c r="S25" s="1"/>
  <c r="R26" s="1"/>
  <c r="AI22"/>
  <c r="AU22" s="1"/>
  <c r="V23"/>
  <c r="AJ22"/>
  <c r="AV22" s="1"/>
  <c r="W23"/>
  <c r="X23"/>
  <c r="AK22"/>
  <c r="AW22" s="1"/>
  <c r="AL22"/>
  <c r="AX22" s="1"/>
  <c r="Y23"/>
  <c r="AM22"/>
  <c r="Z23"/>
  <c r="AN22"/>
  <c r="AA23"/>
  <c r="AO22"/>
  <c r="AB23"/>
  <c r="AP22"/>
  <c r="AC23"/>
  <c r="AQ22"/>
  <c r="AD23"/>
  <c r="AR22"/>
  <c r="AE23"/>
  <c r="AT21"/>
  <c r="AG22"/>
  <c r="S63" l="1"/>
  <c r="Q27"/>
  <c r="P28" s="1"/>
  <c r="T58"/>
  <c r="T63" s="1"/>
  <c r="AB93"/>
  <c r="AB102"/>
  <c r="AB88"/>
  <c r="AB97"/>
  <c r="Y93"/>
  <c r="Y102"/>
  <c r="U93"/>
  <c r="U102"/>
  <c r="AD88"/>
  <c r="AD97"/>
  <c r="AA93"/>
  <c r="AA102"/>
  <c r="AS22"/>
  <c r="AF23"/>
  <c r="AQ23"/>
  <c r="AD24"/>
  <c r="AP23"/>
  <c r="AC24"/>
  <c r="AO23"/>
  <c r="AB24"/>
  <c r="AN23"/>
  <c r="AA24"/>
  <c r="AM23"/>
  <c r="Z24"/>
  <c r="AL23"/>
  <c r="AX23" s="1"/>
  <c r="Y24"/>
  <c r="AK23"/>
  <c r="AW23" s="1"/>
  <c r="X24"/>
  <c r="W24"/>
  <c r="AJ23"/>
  <c r="AV23" s="1"/>
  <c r="AI23"/>
  <c r="AU23" s="1"/>
  <c r="V24"/>
  <c r="AH23"/>
  <c r="U24"/>
  <c r="T25" s="1"/>
  <c r="S26" s="1"/>
  <c r="AT22"/>
  <c r="AG23"/>
  <c r="R27" l="1"/>
  <c r="Q28" s="1"/>
  <c r="U58"/>
  <c r="U63" s="1"/>
  <c r="AS23"/>
  <c r="AF24"/>
  <c r="AT23"/>
  <c r="AG24"/>
  <c r="AH24"/>
  <c r="U25"/>
  <c r="T26" s="1"/>
  <c r="V25"/>
  <c r="AI24"/>
  <c r="AU24" s="1"/>
  <c r="AJ24"/>
  <c r="AV24" s="1"/>
  <c r="W25"/>
  <c r="AK24"/>
  <c r="AW24" s="1"/>
  <c r="X25"/>
  <c r="AL24"/>
  <c r="AX24" s="1"/>
  <c r="Y25"/>
  <c r="AM24"/>
  <c r="Z25"/>
  <c r="AN24"/>
  <c r="AA25"/>
  <c r="AO24"/>
  <c r="AB25"/>
  <c r="AP24"/>
  <c r="AC25"/>
  <c r="AR23"/>
  <c r="AE24"/>
  <c r="S27" l="1"/>
  <c r="R28" s="1"/>
  <c r="V58"/>
  <c r="V63" s="1"/>
  <c r="AQ24"/>
  <c r="AD25"/>
  <c r="AO25"/>
  <c r="AB26"/>
  <c r="AN25"/>
  <c r="AA26"/>
  <c r="AM25"/>
  <c r="Z26"/>
  <c r="AL25"/>
  <c r="AX25" s="1"/>
  <c r="Y26"/>
  <c r="AK25"/>
  <c r="AW25" s="1"/>
  <c r="X26"/>
  <c r="AJ25"/>
  <c r="AV25" s="1"/>
  <c r="W26"/>
  <c r="Y58" s="1"/>
  <c r="Y63" s="1"/>
  <c r="AI25"/>
  <c r="AU25" s="1"/>
  <c r="V26"/>
  <c r="X58" s="1"/>
  <c r="X63" s="1"/>
  <c r="U26"/>
  <c r="AH25"/>
  <c r="AT24"/>
  <c r="AG25"/>
  <c r="AS24"/>
  <c r="AF25"/>
  <c r="AR24"/>
  <c r="AE25"/>
  <c r="T27" l="1"/>
  <c r="S28" s="1"/>
  <c r="W58"/>
  <c r="W63" s="1"/>
  <c r="AQ25"/>
  <c r="AD26"/>
  <c r="AR25"/>
  <c r="AE26"/>
  <c r="AS25"/>
  <c r="AF26"/>
  <c r="AT25"/>
  <c r="AG26"/>
  <c r="AH26"/>
  <c r="U27"/>
  <c r="T28" s="1"/>
  <c r="AI26"/>
  <c r="AU26" s="1"/>
  <c r="V27"/>
  <c r="AJ26"/>
  <c r="AV26" s="1"/>
  <c r="W27"/>
  <c r="AK26"/>
  <c r="AW26" s="1"/>
  <c r="X27"/>
  <c r="AL26"/>
  <c r="AX26" s="1"/>
  <c r="Y27"/>
  <c r="AM26"/>
  <c r="Z27"/>
  <c r="AN26"/>
  <c r="AA27"/>
  <c r="AP25"/>
  <c r="AC26"/>
  <c r="U34" l="1"/>
  <c r="B44" s="1"/>
  <c r="X35"/>
  <c r="E45" s="1"/>
  <c r="Y35"/>
  <c r="F45" s="1"/>
  <c r="AC36"/>
  <c r="J46" s="1"/>
  <c r="AD36"/>
  <c r="K46" s="1"/>
  <c r="V37"/>
  <c r="C47" s="1"/>
  <c r="C71" s="1"/>
  <c r="T111" s="1"/>
  <c r="W37"/>
  <c r="D47" s="1"/>
  <c r="AA38"/>
  <c r="H48" s="1"/>
  <c r="H72" s="1"/>
  <c r="Y112" s="1"/>
  <c r="AB38"/>
  <c r="I48" s="1"/>
  <c r="AA33"/>
  <c r="H43" s="1"/>
  <c r="AB33"/>
  <c r="I43" s="1"/>
  <c r="AG34"/>
  <c r="N44" s="1"/>
  <c r="N68" s="1"/>
  <c r="AE108" s="1"/>
  <c r="AF34"/>
  <c r="M44" s="1"/>
  <c r="M68" s="1"/>
  <c r="AD108" s="1"/>
  <c r="AB35"/>
  <c r="I45" s="1"/>
  <c r="AC35"/>
  <c r="J45" s="1"/>
  <c r="U36"/>
  <c r="B46" s="1"/>
  <c r="V36"/>
  <c r="C46" s="1"/>
  <c r="C70" s="1"/>
  <c r="T110" s="1"/>
  <c r="Z37"/>
  <c r="G47" s="1"/>
  <c r="AA37"/>
  <c r="H47" s="1"/>
  <c r="AF38"/>
  <c r="M48" s="1"/>
  <c r="M72" s="1"/>
  <c r="AD112" s="1"/>
  <c r="AF33"/>
  <c r="M43" s="1"/>
  <c r="M67" s="1"/>
  <c r="AD107" s="1"/>
  <c r="Y34"/>
  <c r="F44" s="1"/>
  <c r="AG36"/>
  <c r="N46" s="1"/>
  <c r="N70" s="1"/>
  <c r="AE110" s="1"/>
  <c r="AE38"/>
  <c r="L48" s="1"/>
  <c r="AE33"/>
  <c r="L43" s="1"/>
  <c r="X34"/>
  <c r="E44" s="1"/>
  <c r="Z35"/>
  <c r="G45" s="1"/>
  <c r="AA35"/>
  <c r="H45" s="1"/>
  <c r="X37"/>
  <c r="E47" s="1"/>
  <c r="Y37"/>
  <c r="F47" s="1"/>
  <c r="AE36"/>
  <c r="L46" s="1"/>
  <c r="AC38"/>
  <c r="J48" s="1"/>
  <c r="J72" s="1"/>
  <c r="AA112" s="1"/>
  <c r="V34"/>
  <c r="C44" s="1"/>
  <c r="AF36"/>
  <c r="M46" s="1"/>
  <c r="M70" s="1"/>
  <c r="AD110" s="1"/>
  <c r="AD38"/>
  <c r="K48" s="1"/>
  <c r="K72" s="1"/>
  <c r="AB112" s="1"/>
  <c r="W34"/>
  <c r="D44" s="1"/>
  <c r="AC34"/>
  <c r="J44" s="1"/>
  <c r="AB34"/>
  <c r="I44" s="1"/>
  <c r="AA34"/>
  <c r="H44" s="1"/>
  <c r="AG33"/>
  <c r="N43" s="1"/>
  <c r="N67" s="1"/>
  <c r="AE107" s="1"/>
  <c r="Z34"/>
  <c r="G44" s="1"/>
  <c r="W33"/>
  <c r="D43" s="1"/>
  <c r="V33"/>
  <c r="C43" s="1"/>
  <c r="W35"/>
  <c r="D45" s="1"/>
  <c r="AC33"/>
  <c r="J43" s="1"/>
  <c r="AD33"/>
  <c r="K43" s="1"/>
  <c r="K67" s="1"/>
  <c r="AB107" s="1"/>
  <c r="X47"/>
  <c r="Z45"/>
  <c r="AA47"/>
  <c r="V46"/>
  <c r="AC45"/>
  <c r="U46"/>
  <c r="Z47"/>
  <c r="AB45"/>
  <c r="Y47"/>
  <c r="AA45"/>
  <c r="AE46"/>
  <c r="AC48"/>
  <c r="AC43"/>
  <c r="V44"/>
  <c r="AF48"/>
  <c r="AF43"/>
  <c r="Y44"/>
  <c r="AG46"/>
  <c r="AE48"/>
  <c r="AE43"/>
  <c r="X44"/>
  <c r="AF46"/>
  <c r="AD48"/>
  <c r="AD43"/>
  <c r="W44"/>
  <c r="AG48"/>
  <c r="AG38"/>
  <c r="N48" s="1"/>
  <c r="N72" s="1"/>
  <c r="AE112" s="1"/>
  <c r="U48"/>
  <c r="AB47"/>
  <c r="AD45"/>
  <c r="U43"/>
  <c r="U33"/>
  <c r="B43" s="1"/>
  <c r="B67" s="1"/>
  <c r="AG43"/>
  <c r="Z44"/>
  <c r="U38"/>
  <c r="B48" s="1"/>
  <c r="AB37"/>
  <c r="I47" s="1"/>
  <c r="AD35"/>
  <c r="K45" s="1"/>
  <c r="Z33"/>
  <c r="G43" s="1"/>
  <c r="AB48"/>
  <c r="U44"/>
  <c r="AB43"/>
  <c r="W47"/>
  <c r="Y45"/>
  <c r="AE44"/>
  <c r="AE34"/>
  <c r="L44" s="1"/>
  <c r="AD44"/>
  <c r="AD34"/>
  <c r="K44" s="1"/>
  <c r="AA43"/>
  <c r="AA48"/>
  <c r="AC46"/>
  <c r="Z43"/>
  <c r="Z48"/>
  <c r="AG47"/>
  <c r="AB46"/>
  <c r="Y48"/>
  <c r="AF47"/>
  <c r="AA46"/>
  <c r="Z46"/>
  <c r="V47"/>
  <c r="W45"/>
  <c r="U47"/>
  <c r="V45"/>
  <c r="X45"/>
  <c r="Y33"/>
  <c r="F43" s="1"/>
  <c r="Y43"/>
  <c r="AG44"/>
  <c r="AF44"/>
  <c r="Z38"/>
  <c r="G48" s="1"/>
  <c r="Y38"/>
  <c r="F48" s="1"/>
  <c r="AG37"/>
  <c r="N47" s="1"/>
  <c r="N71" s="1"/>
  <c r="AE111" s="1"/>
  <c r="AF37"/>
  <c r="M47" s="1"/>
  <c r="M71" s="1"/>
  <c r="AD111" s="1"/>
  <c r="U37"/>
  <c r="B47" s="1"/>
  <c r="AB36"/>
  <c r="I46" s="1"/>
  <c r="AA36"/>
  <c r="H46" s="1"/>
  <c r="Z36"/>
  <c r="G46" s="1"/>
  <c r="V35"/>
  <c r="C45" s="1"/>
  <c r="AD46"/>
  <c r="X48"/>
  <c r="AE47"/>
  <c r="AG45"/>
  <c r="Y46"/>
  <c r="U45"/>
  <c r="X33"/>
  <c r="E43" s="1"/>
  <c r="X43"/>
  <c r="W43"/>
  <c r="W48"/>
  <c r="AD47"/>
  <c r="AF45"/>
  <c r="V48"/>
  <c r="AC47"/>
  <c r="X46"/>
  <c r="AE45"/>
  <c r="W46"/>
  <c r="V43"/>
  <c r="AC44"/>
  <c r="AB44"/>
  <c r="AA44"/>
  <c r="X38"/>
  <c r="E48" s="1"/>
  <c r="W38"/>
  <c r="D48" s="1"/>
  <c r="D72" s="1"/>
  <c r="U112" s="1"/>
  <c r="V38"/>
  <c r="C48" s="1"/>
  <c r="C72" s="1"/>
  <c r="T112" s="1"/>
  <c r="AE37"/>
  <c r="L47" s="1"/>
  <c r="AD37"/>
  <c r="K47" s="1"/>
  <c r="AC37"/>
  <c r="J47" s="1"/>
  <c r="Y36"/>
  <c r="F46" s="1"/>
  <c r="X36"/>
  <c r="E46" s="1"/>
  <c r="W36"/>
  <c r="D46" s="1"/>
  <c r="AG35"/>
  <c r="N45" s="1"/>
  <c r="N69" s="1"/>
  <c r="AE109" s="1"/>
  <c r="AF35"/>
  <c r="M45" s="1"/>
  <c r="M69" s="1"/>
  <c r="AD109" s="1"/>
  <c r="AE35"/>
  <c r="L45" s="1"/>
  <c r="U35"/>
  <c r="B45" s="1"/>
  <c r="AB27"/>
  <c r="AO26"/>
  <c r="AM27"/>
  <c r="Z28"/>
  <c r="AL28" s="1"/>
  <c r="AX28" s="1"/>
  <c r="AL27"/>
  <c r="AX27" s="1"/>
  <c r="Y28"/>
  <c r="AK28" s="1"/>
  <c r="AW28" s="1"/>
  <c r="AK27"/>
  <c r="AW27" s="1"/>
  <c r="X28"/>
  <c r="AJ28" s="1"/>
  <c r="AV28" s="1"/>
  <c r="AJ27"/>
  <c r="AV27" s="1"/>
  <c r="W28"/>
  <c r="AI28" s="1"/>
  <c r="AU28" s="1"/>
  <c r="AI27"/>
  <c r="AU27" s="1"/>
  <c r="V28"/>
  <c r="AH28" s="1"/>
  <c r="AT28" s="1"/>
  <c r="AH27"/>
  <c r="U28"/>
  <c r="AT26"/>
  <c r="AG27"/>
  <c r="AF27"/>
  <c r="AS26"/>
  <c r="AE27"/>
  <c r="AR26"/>
  <c r="AD27"/>
  <c r="AQ26"/>
  <c r="AC27"/>
  <c r="AP26"/>
  <c r="E70" l="1"/>
  <c r="F91"/>
  <c r="H71"/>
  <c r="I92"/>
  <c r="E72"/>
  <c r="F93"/>
  <c r="H70"/>
  <c r="I91"/>
  <c r="H67"/>
  <c r="I88"/>
  <c r="H69"/>
  <c r="I90"/>
  <c r="L71"/>
  <c r="M92"/>
  <c r="L68"/>
  <c r="M89"/>
  <c r="L67"/>
  <c r="M88"/>
  <c r="F70"/>
  <c r="G91"/>
  <c r="F72"/>
  <c r="G93"/>
  <c r="F67"/>
  <c r="G88"/>
  <c r="F71"/>
  <c r="G92"/>
  <c r="F69"/>
  <c r="G90"/>
  <c r="I70"/>
  <c r="J91"/>
  <c r="I71"/>
  <c r="J92"/>
  <c r="I68"/>
  <c r="J89"/>
  <c r="I67"/>
  <c r="J88"/>
  <c r="I72"/>
  <c r="J93"/>
  <c r="G70"/>
  <c r="H91"/>
  <c r="G72"/>
  <c r="H93"/>
  <c r="G68"/>
  <c r="H89"/>
  <c r="G69"/>
  <c r="H90"/>
  <c r="G71"/>
  <c r="H92"/>
  <c r="L72"/>
  <c r="M93"/>
  <c r="K71"/>
  <c r="L92"/>
  <c r="J69"/>
  <c r="K90"/>
  <c r="F68"/>
  <c r="G89"/>
  <c r="D69"/>
  <c r="E90"/>
  <c r="D67"/>
  <c r="E88"/>
  <c r="C67"/>
  <c r="D88"/>
  <c r="E69"/>
  <c r="F90"/>
  <c r="L69"/>
  <c r="M90"/>
  <c r="J71"/>
  <c r="K92"/>
  <c r="K68"/>
  <c r="L89"/>
  <c r="J67"/>
  <c r="K88"/>
  <c r="J68"/>
  <c r="K89"/>
  <c r="L70"/>
  <c r="M91"/>
  <c r="K69"/>
  <c r="L90"/>
  <c r="K70"/>
  <c r="L91"/>
  <c r="G67"/>
  <c r="H88"/>
  <c r="H68"/>
  <c r="I89"/>
  <c r="I69"/>
  <c r="J90"/>
  <c r="J70"/>
  <c r="K91"/>
  <c r="E67"/>
  <c r="F88"/>
  <c r="D68"/>
  <c r="E89"/>
  <c r="E71"/>
  <c r="F92"/>
  <c r="E68"/>
  <c r="F89"/>
  <c r="C68"/>
  <c r="D89"/>
  <c r="AC69"/>
  <c r="M109" s="1"/>
  <c r="M134" s="1"/>
  <c r="AD69"/>
  <c r="N109" s="1"/>
  <c r="N134" s="1"/>
  <c r="AE69"/>
  <c r="O109" s="1"/>
  <c r="O134" s="1"/>
  <c r="V70"/>
  <c r="F110" s="1"/>
  <c r="F135" s="1"/>
  <c r="W70"/>
  <c r="G110" s="1"/>
  <c r="G135" s="1"/>
  <c r="AA71"/>
  <c r="K111" s="1"/>
  <c r="K136" s="1"/>
  <c r="AB71"/>
  <c r="L111" s="1"/>
  <c r="L136" s="1"/>
  <c r="AC71"/>
  <c r="M111" s="1"/>
  <c r="M136" s="1"/>
  <c r="T72"/>
  <c r="D112" s="1"/>
  <c r="D137" s="1"/>
  <c r="U72"/>
  <c r="E112" s="1"/>
  <c r="E137" s="1"/>
  <c r="V72"/>
  <c r="F112" s="1"/>
  <c r="F137" s="1"/>
  <c r="V67"/>
  <c r="F107" s="1"/>
  <c r="F132" s="1"/>
  <c r="X70"/>
  <c r="H110" s="1"/>
  <c r="H135" s="1"/>
  <c r="Y70"/>
  <c r="I110" s="1"/>
  <c r="I135" s="1"/>
  <c r="Z70"/>
  <c r="J110" s="1"/>
  <c r="J135" s="1"/>
  <c r="AD71"/>
  <c r="N111" s="1"/>
  <c r="N136" s="1"/>
  <c r="AE71"/>
  <c r="O111" s="1"/>
  <c r="O136" s="1"/>
  <c r="W72"/>
  <c r="G112" s="1"/>
  <c r="G137" s="1"/>
  <c r="X72"/>
  <c r="H112" s="1"/>
  <c r="H137" s="1"/>
  <c r="W67"/>
  <c r="G107" s="1"/>
  <c r="G132" s="1"/>
  <c r="AB68"/>
  <c r="L108" s="1"/>
  <c r="L133" s="1"/>
  <c r="AC68"/>
  <c r="M108" s="1"/>
  <c r="M133" s="1"/>
  <c r="X67"/>
  <c r="H107" s="1"/>
  <c r="H132" s="1"/>
  <c r="AB69"/>
  <c r="L109" s="1"/>
  <c r="L134" s="1"/>
  <c r="Z71"/>
  <c r="J111" s="1"/>
  <c r="J136" s="1"/>
  <c r="AE72"/>
  <c r="O112" s="1"/>
  <c r="O137" s="1"/>
  <c r="AB67"/>
  <c r="L107" s="1"/>
  <c r="L132" s="1"/>
  <c r="AA67"/>
  <c r="K107" s="1"/>
  <c r="K132" s="1"/>
  <c r="U69"/>
  <c r="E109" s="1"/>
  <c r="E134" s="1"/>
  <c r="T67"/>
  <c r="D107" s="1"/>
  <c r="D132" s="1"/>
  <c r="U67"/>
  <c r="E107" s="1"/>
  <c r="E132" s="1"/>
  <c r="X68"/>
  <c r="H108" s="1"/>
  <c r="H133" s="1"/>
  <c r="AE67"/>
  <c r="O107" s="1"/>
  <c r="O132" s="1"/>
  <c r="Y68"/>
  <c r="I108" s="1"/>
  <c r="I133" s="1"/>
  <c r="Z68"/>
  <c r="J108" s="1"/>
  <c r="J133" s="1"/>
  <c r="AA68"/>
  <c r="K108" s="1"/>
  <c r="K133" s="1"/>
  <c r="U68"/>
  <c r="E108" s="1"/>
  <c r="E133" s="1"/>
  <c r="AB72"/>
  <c r="L112" s="1"/>
  <c r="L137" s="1"/>
  <c r="AD70"/>
  <c r="N110" s="1"/>
  <c r="N135" s="1"/>
  <c r="T68"/>
  <c r="D108" s="1"/>
  <c r="D133" s="1"/>
  <c r="AA72"/>
  <c r="K112" s="1"/>
  <c r="K137" s="1"/>
  <c r="AC70"/>
  <c r="M110" s="1"/>
  <c r="M135" s="1"/>
  <c r="W71"/>
  <c r="G111" s="1"/>
  <c r="G136" s="1"/>
  <c r="V71"/>
  <c r="F111" s="1"/>
  <c r="F136" s="1"/>
  <c r="Y69"/>
  <c r="I109" s="1"/>
  <c r="I134" s="1"/>
  <c r="X69"/>
  <c r="H109" s="1"/>
  <c r="H134" s="1"/>
  <c r="V68"/>
  <c r="F108" s="1"/>
  <c r="F133" s="1"/>
  <c r="AC67"/>
  <c r="M107" s="1"/>
  <c r="M132" s="1"/>
  <c r="AC72"/>
  <c r="M112" s="1"/>
  <c r="M137" s="1"/>
  <c r="AE70"/>
  <c r="O110" s="1"/>
  <c r="O135" s="1"/>
  <c r="W68"/>
  <c r="G108" s="1"/>
  <c r="G133" s="1"/>
  <c r="AD67"/>
  <c r="N107" s="1"/>
  <c r="N132" s="1"/>
  <c r="AD72"/>
  <c r="N112" s="1"/>
  <c r="N137" s="1"/>
  <c r="Y71"/>
  <c r="I111" s="1"/>
  <c r="I136" s="1"/>
  <c r="X71"/>
  <c r="H111" s="1"/>
  <c r="H136" s="1"/>
  <c r="T70"/>
  <c r="D110" s="1"/>
  <c r="D135" s="1"/>
  <c r="AA69"/>
  <c r="K109" s="1"/>
  <c r="K134" s="1"/>
  <c r="Z69"/>
  <c r="J109" s="1"/>
  <c r="J134" s="1"/>
  <c r="AD68"/>
  <c r="N108" s="1"/>
  <c r="N133" s="1"/>
  <c r="AE68"/>
  <c r="O108" s="1"/>
  <c r="O133" s="1"/>
  <c r="Z67"/>
  <c r="J107" s="1"/>
  <c r="J132" s="1"/>
  <c r="Y67"/>
  <c r="I107" s="1"/>
  <c r="I132" s="1"/>
  <c r="Z72"/>
  <c r="J112" s="1"/>
  <c r="J137" s="1"/>
  <c r="Y72"/>
  <c r="I112" s="1"/>
  <c r="I137" s="1"/>
  <c r="T71"/>
  <c r="D111" s="1"/>
  <c r="D136" s="1"/>
  <c r="AB70"/>
  <c r="L110" s="1"/>
  <c r="L135" s="1"/>
  <c r="AA70"/>
  <c r="K110" s="1"/>
  <c r="K135" s="1"/>
  <c r="W69"/>
  <c r="G109" s="1"/>
  <c r="G134" s="1"/>
  <c r="V69"/>
  <c r="F109" s="1"/>
  <c r="F134" s="1"/>
  <c r="C90"/>
  <c r="B69"/>
  <c r="S69" s="1"/>
  <c r="C109" s="1"/>
  <c r="C134" s="1"/>
  <c r="E91"/>
  <c r="D70"/>
  <c r="U70" s="1"/>
  <c r="E110" s="1"/>
  <c r="E135" s="1"/>
  <c r="D90"/>
  <c r="C69"/>
  <c r="T69" s="1"/>
  <c r="D109" s="1"/>
  <c r="D134" s="1"/>
  <c r="C92"/>
  <c r="B71"/>
  <c r="S71" s="1"/>
  <c r="C111" s="1"/>
  <c r="C136" s="1"/>
  <c r="C93"/>
  <c r="B72"/>
  <c r="S72" s="1"/>
  <c r="C112" s="1"/>
  <c r="C137" s="1"/>
  <c r="C88"/>
  <c r="S67"/>
  <c r="C107" s="1"/>
  <c r="C132" s="1"/>
  <c r="B70"/>
  <c r="S70" s="1"/>
  <c r="C91"/>
  <c r="E92"/>
  <c r="D71"/>
  <c r="U71" s="1"/>
  <c r="E111" s="1"/>
  <c r="E136" s="1"/>
  <c r="C89"/>
  <c r="B68"/>
  <c r="S68" s="1"/>
  <c r="C108" s="1"/>
  <c r="C133" s="1"/>
  <c r="AB28"/>
  <c r="AN28" s="1"/>
  <c r="AO27"/>
  <c r="AC28"/>
  <c r="AO28" s="1"/>
  <c r="AP27"/>
  <c r="AD28"/>
  <c r="AP28" s="1"/>
  <c r="AQ27"/>
  <c r="AE28"/>
  <c r="AQ28" s="1"/>
  <c r="AR27"/>
  <c r="AS27"/>
  <c r="AF28"/>
  <c r="AR28" s="1"/>
  <c r="AT27"/>
  <c r="AG28"/>
  <c r="AS28" s="1"/>
  <c r="AA28"/>
  <c r="AM28" s="1"/>
  <c r="AN27"/>
  <c r="Y92" l="1"/>
  <c r="Y101"/>
  <c r="V91"/>
  <c r="V100"/>
  <c r="Y111"/>
  <c r="V110"/>
  <c r="V93"/>
  <c r="V102"/>
  <c r="V112" s="1"/>
  <c r="Y88"/>
  <c r="Y97"/>
  <c r="Y107" s="1"/>
  <c r="Y91"/>
  <c r="Y100"/>
  <c r="Y110" s="1"/>
  <c r="Y90"/>
  <c r="Y99"/>
  <c r="Y109" s="1"/>
  <c r="AC88"/>
  <c r="AC97"/>
  <c r="AC107" s="1"/>
  <c r="AC89"/>
  <c r="AC98"/>
  <c r="AC108" s="1"/>
  <c r="AC92"/>
  <c r="AC101"/>
  <c r="AC111" s="1"/>
  <c r="W90"/>
  <c r="W99"/>
  <c r="W109" s="1"/>
  <c r="W92"/>
  <c r="W101"/>
  <c r="W111" s="1"/>
  <c r="W88"/>
  <c r="W97"/>
  <c r="W107" s="1"/>
  <c r="W93"/>
  <c r="W102"/>
  <c r="W112" s="1"/>
  <c r="W91"/>
  <c r="W100"/>
  <c r="W110" s="1"/>
  <c r="Z93"/>
  <c r="Z102"/>
  <c r="Z112" s="1"/>
  <c r="Z88"/>
  <c r="Z97"/>
  <c r="Z107" s="1"/>
  <c r="Z89"/>
  <c r="Z98"/>
  <c r="Z108" s="1"/>
  <c r="Z92"/>
  <c r="Z101"/>
  <c r="Z111" s="1"/>
  <c r="Z91"/>
  <c r="Z100"/>
  <c r="Z110" s="1"/>
  <c r="X92"/>
  <c r="X101"/>
  <c r="X111" s="1"/>
  <c r="X90"/>
  <c r="X99"/>
  <c r="X109" s="1"/>
  <c r="X89"/>
  <c r="X98"/>
  <c r="X108" s="1"/>
  <c r="X93"/>
  <c r="X102"/>
  <c r="X112" s="1"/>
  <c r="X91"/>
  <c r="X100"/>
  <c r="X110" s="1"/>
  <c r="AC93"/>
  <c r="AC102"/>
  <c r="AC112" s="1"/>
  <c r="AA90"/>
  <c r="AA99"/>
  <c r="AA109" s="1"/>
  <c r="AB92"/>
  <c r="AB101"/>
  <c r="AB111" s="1"/>
  <c r="W89"/>
  <c r="W98"/>
  <c r="W108" s="1"/>
  <c r="U88"/>
  <c r="U97"/>
  <c r="U107" s="1"/>
  <c r="U90"/>
  <c r="U99"/>
  <c r="U109" s="1"/>
  <c r="V90"/>
  <c r="V99"/>
  <c r="V109" s="1"/>
  <c r="T88"/>
  <c r="T97"/>
  <c r="T107" s="1"/>
  <c r="AC91"/>
  <c r="AC100"/>
  <c r="AC110" s="1"/>
  <c r="AA89"/>
  <c r="AA98"/>
  <c r="AA108" s="1"/>
  <c r="AA88"/>
  <c r="AA97"/>
  <c r="AA107" s="1"/>
  <c r="AB89"/>
  <c r="AB98"/>
  <c r="AB108" s="1"/>
  <c r="AA92"/>
  <c r="AA101"/>
  <c r="AA111" s="1"/>
  <c r="AC90"/>
  <c r="AC99"/>
  <c r="AC109" s="1"/>
  <c r="AB91"/>
  <c r="AB100"/>
  <c r="AB110" s="1"/>
  <c r="AB90"/>
  <c r="AB99"/>
  <c r="AB109" s="1"/>
  <c r="AA91"/>
  <c r="AA100"/>
  <c r="AA110" s="1"/>
  <c r="Z90"/>
  <c r="Z99"/>
  <c r="Z109" s="1"/>
  <c r="Y89"/>
  <c r="Y98"/>
  <c r="Y108" s="1"/>
  <c r="X88"/>
  <c r="X97"/>
  <c r="X107" s="1"/>
  <c r="U89"/>
  <c r="U98"/>
  <c r="U108" s="1"/>
  <c r="V88"/>
  <c r="V97"/>
  <c r="V107" s="1"/>
  <c r="V92"/>
  <c r="V101"/>
  <c r="V111" s="1"/>
  <c r="V89"/>
  <c r="V98"/>
  <c r="V108" s="1"/>
  <c r="T89"/>
  <c r="T98"/>
  <c r="T108" s="1"/>
  <c r="F23" i="4"/>
  <c r="K122" i="3"/>
  <c r="X122" s="1"/>
  <c r="G23" i="4"/>
  <c r="K24"/>
  <c r="L24"/>
  <c r="D25"/>
  <c r="G124" i="3"/>
  <c r="V124" s="1"/>
  <c r="I26" i="4"/>
  <c r="J26"/>
  <c r="I21"/>
  <c r="J21"/>
  <c r="O22"/>
  <c r="N22"/>
  <c r="J23"/>
  <c r="K23"/>
  <c r="D24"/>
  <c r="G123" i="3"/>
  <c r="V123" s="1"/>
  <c r="H25" i="4"/>
  <c r="I25"/>
  <c r="N26"/>
  <c r="N21"/>
  <c r="G22"/>
  <c r="O24"/>
  <c r="M26"/>
  <c r="M21"/>
  <c r="F22"/>
  <c r="K121" i="3"/>
  <c r="X121" s="1"/>
  <c r="H23" i="4"/>
  <c r="I23"/>
  <c r="F25"/>
  <c r="K124" i="3"/>
  <c r="X124" s="1"/>
  <c r="G25" i="4"/>
  <c r="M24"/>
  <c r="K26"/>
  <c r="D22"/>
  <c r="G121" i="3"/>
  <c r="V121" s="1"/>
  <c r="N24" i="4"/>
  <c r="L26"/>
  <c r="E22"/>
  <c r="I121" i="3"/>
  <c r="W121" s="1"/>
  <c r="K22" i="4"/>
  <c r="J22"/>
  <c r="I22"/>
  <c r="O21"/>
  <c r="H22"/>
  <c r="E21"/>
  <c r="I120" i="3"/>
  <c r="W120" s="1"/>
  <c r="D21" i="4"/>
  <c r="G120" i="3"/>
  <c r="V120" s="1"/>
  <c r="E23" i="4"/>
  <c r="I122" i="3"/>
  <c r="W122" s="1"/>
  <c r="K21" i="4"/>
  <c r="L21"/>
  <c r="O26"/>
  <c r="J25"/>
  <c r="L23"/>
  <c r="H21"/>
  <c r="M22"/>
  <c r="L22"/>
  <c r="G21"/>
  <c r="H26"/>
  <c r="G26"/>
  <c r="O25"/>
  <c r="N25"/>
  <c r="J24"/>
  <c r="I24"/>
  <c r="H24"/>
  <c r="F21"/>
  <c r="K120" i="3"/>
  <c r="X120" s="1"/>
  <c r="F26" i="4"/>
  <c r="K125" i="3"/>
  <c r="X125" s="1"/>
  <c r="E26" i="4"/>
  <c r="I125" i="3"/>
  <c r="W125" s="1"/>
  <c r="D26" i="4"/>
  <c r="G125" i="3"/>
  <c r="V125" s="1"/>
  <c r="M25" i="4"/>
  <c r="L25"/>
  <c r="K25"/>
  <c r="G24"/>
  <c r="F24"/>
  <c r="K123" i="3"/>
  <c r="X123" s="1"/>
  <c r="O23" i="4"/>
  <c r="N23"/>
  <c r="M23"/>
  <c r="S89" i="3"/>
  <c r="S98"/>
  <c r="U92"/>
  <c r="U101"/>
  <c r="C110"/>
  <c r="C135" s="1"/>
  <c r="S91"/>
  <c r="S100"/>
  <c r="S88"/>
  <c r="S97"/>
  <c r="S93"/>
  <c r="S102"/>
  <c r="S92"/>
  <c r="S101"/>
  <c r="T90"/>
  <c r="T99"/>
  <c r="T109" s="1"/>
  <c r="U91"/>
  <c r="U100"/>
  <c r="S90"/>
  <c r="S99"/>
  <c r="S112" l="1"/>
  <c r="E125" s="1"/>
  <c r="U125" s="1"/>
  <c r="U110"/>
  <c r="S110" s="1"/>
  <c r="E123" s="1"/>
  <c r="U123" s="1"/>
  <c r="U111"/>
  <c r="S111" s="1"/>
  <c r="E124" s="1"/>
  <c r="U124" s="1"/>
  <c r="S107"/>
  <c r="E120" s="1"/>
  <c r="U120" s="1"/>
  <c r="S108"/>
  <c r="E121" s="1"/>
  <c r="U121" s="1"/>
  <c r="S109"/>
  <c r="E122" s="1"/>
  <c r="U122" s="1"/>
  <c r="G122"/>
  <c r="V122" s="1"/>
  <c r="AF92"/>
  <c r="AG92" s="1"/>
  <c r="D102"/>
  <c r="F102" s="1"/>
  <c r="AF93"/>
  <c r="AG93" s="1"/>
  <c r="AF91"/>
  <c r="AG91" s="1"/>
  <c r="AG90" s="1"/>
  <c r="AH90" s="1"/>
  <c r="AJ90" s="1"/>
  <c r="C23" i="4"/>
  <c r="AG80" i="3"/>
  <c r="D99"/>
  <c r="F99" s="1"/>
  <c r="E24" i="4"/>
  <c r="D23"/>
  <c r="C25"/>
  <c r="AG82" i="3"/>
  <c r="D101"/>
  <c r="F101" s="1"/>
  <c r="C26" i="4"/>
  <c r="AG83" i="3"/>
  <c r="C21" i="4"/>
  <c r="AG78" i="3"/>
  <c r="D97"/>
  <c r="F97" s="1"/>
  <c r="C24" i="4"/>
  <c r="AG81" i="3"/>
  <c r="D100"/>
  <c r="F100" s="1"/>
  <c r="E25" i="4"/>
  <c r="C22"/>
  <c r="AG79" i="3"/>
  <c r="D98"/>
  <c r="F98" s="1"/>
  <c r="I124" l="1"/>
  <c r="W124" s="1"/>
  <c r="I123"/>
  <c r="W123" s="1"/>
  <c r="Q79"/>
  <c r="Q81"/>
  <c r="Q78"/>
  <c r="Q83"/>
  <c r="Q82"/>
  <c r="Q80"/>
  <c r="G99"/>
  <c r="H99" s="1"/>
  <c r="C35" i="4" l="1"/>
  <c r="G97" i="3"/>
  <c r="H97" s="1"/>
  <c r="G98"/>
  <c r="G101"/>
  <c r="H101" s="1"/>
  <c r="G102"/>
  <c r="H102" s="1"/>
  <c r="G100"/>
  <c r="H100" s="1"/>
  <c r="H98"/>
  <c r="I98" l="1"/>
  <c r="J98" s="1"/>
  <c r="K98" s="1"/>
  <c r="I97"/>
  <c r="I102"/>
  <c r="J102" s="1"/>
  <c r="K102" s="1"/>
  <c r="I101"/>
  <c r="J101" s="1"/>
  <c r="K101" s="1"/>
  <c r="I100"/>
  <c r="J100" s="1"/>
  <c r="K100" s="1"/>
  <c r="I99"/>
  <c r="J99" s="1"/>
  <c r="K99" s="1"/>
  <c r="J97" l="1"/>
  <c r="K97" s="1"/>
  <c r="L99" s="1"/>
  <c r="L102" l="1"/>
  <c r="P99"/>
  <c r="Q99" s="1"/>
  <c r="M99"/>
  <c r="L98"/>
  <c r="L101"/>
  <c r="L100"/>
  <c r="L97"/>
  <c r="P102" l="1"/>
  <c r="Q102" s="1"/>
  <c r="M102"/>
  <c r="P97"/>
  <c r="Q97" s="1"/>
  <c r="M97"/>
  <c r="P100"/>
  <c r="Q100" s="1"/>
  <c r="M100"/>
  <c r="P101"/>
  <c r="Q101" s="1"/>
  <c r="M101"/>
  <c r="P98"/>
  <c r="M98"/>
  <c r="I104" l="1"/>
  <c r="K28" i="4" s="1"/>
  <c r="Q98" i="3"/>
  <c r="P104" s="1"/>
  <c r="E28" i="4"/>
</calcChain>
</file>

<file path=xl/sharedStrings.xml><?xml version="1.0" encoding="utf-8"?>
<sst xmlns="http://schemas.openxmlformats.org/spreadsheetml/2006/main" count="247" uniqueCount="108">
  <si>
    <t>C</t>
  </si>
  <si>
    <t>C#</t>
  </si>
  <si>
    <t>D</t>
  </si>
  <si>
    <t>D#</t>
  </si>
  <si>
    <t>E</t>
  </si>
  <si>
    <t>F</t>
  </si>
  <si>
    <t>F#</t>
  </si>
  <si>
    <t>G</t>
  </si>
  <si>
    <t>G#</t>
  </si>
  <si>
    <t>A</t>
  </si>
  <si>
    <t>A#</t>
  </si>
  <si>
    <t>B</t>
  </si>
  <si>
    <t>Do</t>
  </si>
  <si>
    <t>Do#</t>
  </si>
  <si>
    <t>Ré</t>
  </si>
  <si>
    <t>Ré#</t>
  </si>
  <si>
    <t>Mi</t>
  </si>
  <si>
    <t>Fa</t>
  </si>
  <si>
    <t>Fa#</t>
  </si>
  <si>
    <t>Sol</t>
  </si>
  <si>
    <t>Sol#</t>
  </si>
  <si>
    <t>La</t>
  </si>
  <si>
    <t>La#</t>
  </si>
  <si>
    <t>Si</t>
  </si>
  <si>
    <t>Db</t>
  </si>
  <si>
    <t>Eb</t>
  </si>
  <si>
    <t xml:space="preserve">F </t>
  </si>
  <si>
    <t>Gb</t>
  </si>
  <si>
    <t>Ab</t>
  </si>
  <si>
    <t>Bb</t>
  </si>
  <si>
    <t>Réb</t>
  </si>
  <si>
    <t>Mib</t>
  </si>
  <si>
    <t>Solb</t>
  </si>
  <si>
    <t>Lab</t>
  </si>
  <si>
    <t>Sib</t>
  </si>
  <si>
    <t>choix notation</t>
  </si>
  <si>
    <t>Tune</t>
  </si>
  <si>
    <t>affichage</t>
  </si>
  <si>
    <t>T</t>
  </si>
  <si>
    <t/>
  </si>
  <si>
    <t>M</t>
  </si>
  <si>
    <t>7M</t>
  </si>
  <si>
    <t>ref</t>
  </si>
  <si>
    <t>nom</t>
  </si>
  <si>
    <t>2b</t>
  </si>
  <si>
    <t>min</t>
  </si>
  <si>
    <t>5b</t>
  </si>
  <si>
    <t>5#</t>
  </si>
  <si>
    <t>Oct</t>
  </si>
  <si>
    <t>9b</t>
  </si>
  <si>
    <t>9#</t>
  </si>
  <si>
    <t>11b</t>
  </si>
  <si>
    <t>11#</t>
  </si>
  <si>
    <t>13b</t>
  </si>
  <si>
    <t>13#</t>
  </si>
  <si>
    <t>Dominante</t>
  </si>
  <si>
    <t>choix</t>
  </si>
  <si>
    <t>CHOIX NOTATION OU INTERVAL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</si>
  <si>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</si>
  <si>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</si>
  <si>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</si>
  <si>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</si>
  <si>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</si>
  <si>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</si>
  <si>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</si>
  <si>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</si>
  <si>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</si>
  <si>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</si>
  <si>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</si>
  <si>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</si>
  <si>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</si>
  <si>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</t>
  </si>
  <si>
    <t>REF</t>
  </si>
  <si>
    <t>barré</t>
  </si>
  <si>
    <t xml:space="preserve">grille </t>
  </si>
  <si>
    <t>1 a 4</t>
  </si>
  <si>
    <t>1 à 12</t>
  </si>
  <si>
    <t>notes jouées</t>
  </si>
  <si>
    <t>accords</t>
  </si>
  <si>
    <t>manuel</t>
  </si>
  <si>
    <t>1 à 2</t>
  </si>
  <si>
    <t>H</t>
  </si>
  <si>
    <t>J</t>
  </si>
  <si>
    <t>K</t>
  </si>
  <si>
    <t>L</t>
  </si>
  <si>
    <t>AFFICHE BARRE</t>
  </si>
  <si>
    <t>Standard</t>
  </si>
  <si>
    <t>Dmaj</t>
  </si>
  <si>
    <t>choix open</t>
  </si>
  <si>
    <t>REF BARRE</t>
  </si>
  <si>
    <t>MANUEL</t>
  </si>
  <si>
    <r>
      <t xml:space="preserve">Anglais </t>
    </r>
    <r>
      <rPr>
        <i/>
        <sz val="11"/>
        <color theme="1"/>
        <rFont val="Calibri"/>
        <family val="2"/>
        <scheme val="minor"/>
      </rPr>
      <t>b</t>
    </r>
  </si>
  <si>
    <r>
      <t xml:space="preserve">Français </t>
    </r>
    <r>
      <rPr>
        <i/>
        <sz val="11"/>
        <color theme="1"/>
        <rFont val="Calibri"/>
        <family val="2"/>
        <scheme val="minor"/>
      </rPr>
      <t>b</t>
    </r>
  </si>
  <si>
    <r>
      <t xml:space="preserve">Français </t>
    </r>
    <r>
      <rPr>
        <i/>
        <sz val="11"/>
        <color theme="1"/>
        <rFont val="Calibri"/>
        <family val="2"/>
        <scheme val="minor"/>
      </rPr>
      <t>#</t>
    </r>
  </si>
  <si>
    <r>
      <t xml:space="preserve">Anglais  </t>
    </r>
    <r>
      <rPr>
        <i/>
        <sz val="11"/>
        <color theme="1"/>
        <rFont val="Calibri"/>
        <family val="2"/>
        <scheme val="minor"/>
      </rPr>
      <t>#</t>
    </r>
  </si>
  <si>
    <t>Notation</t>
  </si>
  <si>
    <t>Interval</t>
  </si>
  <si>
    <t>Interval ou Notation</t>
  </si>
  <si>
    <t>LIGNE</t>
  </si>
  <si>
    <t>col</t>
  </si>
  <si>
    <t>suggestion basse</t>
  </si>
  <si>
    <t>Suggestion :</t>
  </si>
  <si>
    <t>Anglais  #</t>
  </si>
  <si>
    <t>__Tune__</t>
  </si>
  <si>
    <t xml:space="preserve"> -X-</t>
  </si>
  <si>
    <t>choix afichage</t>
  </si>
  <si>
    <t>note jouées</t>
  </si>
  <si>
    <t>note manche</t>
  </si>
</sst>
</file>

<file path=xl/styles.xml><?xml version="1.0" encoding="utf-8"?>
<styleSheet xmlns="http://schemas.openxmlformats.org/spreadsheetml/2006/main">
  <fonts count="3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Tahoma"/>
      <family val="2"/>
    </font>
    <font>
      <sz val="10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24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6"/>
      <color theme="0" tint="-0.499984740745262"/>
      <name val="Calibri"/>
      <family val="2"/>
      <scheme val="minor"/>
    </font>
    <font>
      <sz val="28"/>
      <color theme="0" tint="-0.499984740745262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b/>
      <sz val="11"/>
      <color theme="3" tint="-0.249977111117893"/>
      <name val="Graphite Std Light Wide"/>
      <family val="4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i/>
      <sz val="8"/>
      <color theme="8" tint="0.79998168889431442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24"/>
      <color theme="2" tint="-0.749992370372631"/>
      <name val="Calibri"/>
      <family val="2"/>
      <scheme val="minor"/>
    </font>
    <font>
      <sz val="26"/>
      <color theme="9" tint="-0.249977111117893"/>
      <name val="Adobe Hebrew"/>
      <family val="1"/>
    </font>
    <font>
      <i/>
      <sz val="18"/>
      <color theme="2" tint="-0.749992370372631"/>
      <name val="Adobe Hebrew"/>
      <family val="1"/>
    </font>
    <font>
      <b/>
      <sz val="11"/>
      <color theme="9" tint="-0.249977111117893"/>
      <name val="Calibri"/>
      <family val="2"/>
      <scheme val="minor"/>
    </font>
    <font>
      <sz val="12"/>
      <color theme="0" tint="-0.499984740745262"/>
      <name val="Bell Gothic Std Black"/>
      <family val="2"/>
    </font>
    <font>
      <sz val="11"/>
      <color theme="0" tint="-0.499984740745262"/>
      <name val="Bell Gothic Std Black"/>
      <family val="2"/>
    </font>
    <font>
      <sz val="12"/>
      <color theme="6" tint="-0.499984740745262"/>
      <name val="Calibri"/>
      <family val="2"/>
      <scheme val="minor"/>
    </font>
    <font>
      <i/>
      <sz val="9"/>
      <color theme="3" tint="-0.249977111117893"/>
      <name val="Adobe Arabic"/>
      <family val="1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6" xfId="0" applyBorder="1" applyAlignment="1">
      <alignment horizontal="center"/>
    </xf>
    <xf numFmtId="0" fontId="0" fillId="0" borderId="0" xfId="0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0" borderId="0" xfId="0" applyFont="1"/>
    <xf numFmtId="0" fontId="1" fillId="0" borderId="1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8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6" fillId="2" borderId="1" xfId="0" applyFont="1" applyFill="1" applyBorder="1"/>
    <xf numFmtId="0" fontId="5" fillId="6" borderId="0" xfId="0" applyFont="1" applyFill="1" applyBorder="1" applyAlignment="1">
      <alignment horizontal="center"/>
    </xf>
    <xf numFmtId="0" fontId="0" fillId="6" borderId="0" xfId="0" applyFill="1"/>
    <xf numFmtId="0" fontId="8" fillId="6" borderId="0" xfId="0" applyFont="1" applyFill="1" applyAlignment="1">
      <alignment horizontal="center"/>
    </xf>
    <xf numFmtId="0" fontId="0" fillId="4" borderId="0" xfId="0" applyFill="1" applyBorder="1" applyAlignment="1">
      <alignment horizontal="center"/>
    </xf>
    <xf numFmtId="0" fontId="12" fillId="7" borderId="0" xfId="0" applyFont="1" applyFill="1"/>
    <xf numFmtId="0" fontId="12" fillId="7" borderId="1" xfId="0" applyFont="1" applyFill="1" applyBorder="1"/>
    <xf numFmtId="0" fontId="12" fillId="7" borderId="0" xfId="0" applyFont="1" applyFill="1" applyBorder="1"/>
    <xf numFmtId="0" fontId="13" fillId="7" borderId="0" xfId="0" applyFont="1" applyFill="1"/>
    <xf numFmtId="0" fontId="14" fillId="7" borderId="0" xfId="0" applyFont="1" applyFill="1" applyAlignment="1">
      <alignment horizontal="center"/>
    </xf>
    <xf numFmtId="0" fontId="16" fillId="7" borderId="0" xfId="0" applyFont="1" applyFill="1"/>
    <xf numFmtId="0" fontId="16" fillId="7" borderId="0" xfId="0" applyFont="1" applyFill="1" applyBorder="1" applyAlignment="1"/>
    <xf numFmtId="0" fontId="16" fillId="7" borderId="0" xfId="0" applyFont="1" applyFill="1" applyBorder="1"/>
    <xf numFmtId="0" fontId="16" fillId="7" borderId="0" xfId="0" applyFont="1" applyFill="1" applyBorder="1" applyAlignment="1">
      <alignment horizontal="center"/>
    </xf>
    <xf numFmtId="0" fontId="17" fillId="7" borderId="0" xfId="0" applyFont="1" applyFill="1" applyBorder="1" applyAlignment="1"/>
    <xf numFmtId="0" fontId="17" fillId="7" borderId="0" xfId="0" applyFont="1" applyFill="1" applyBorder="1"/>
    <xf numFmtId="0" fontId="17" fillId="7" borderId="0" xfId="0" applyFont="1" applyFill="1"/>
    <xf numFmtId="0" fontId="18" fillId="7" borderId="0" xfId="0" applyFont="1" applyFill="1" applyBorder="1"/>
    <xf numFmtId="0" fontId="18" fillId="7" borderId="0" xfId="0" applyFont="1" applyFill="1"/>
    <xf numFmtId="0" fontId="18" fillId="7" borderId="0" xfId="0" applyFont="1" applyFill="1" applyBorder="1" applyAlignment="1">
      <alignment vertical="center"/>
    </xf>
    <xf numFmtId="0" fontId="13" fillId="7" borderId="0" xfId="0" applyFont="1" applyFill="1" applyBorder="1" applyAlignment="1">
      <alignment horizontal="center"/>
    </xf>
    <xf numFmtId="0" fontId="13" fillId="7" borderId="0" xfId="0" applyFont="1" applyFill="1" applyBorder="1"/>
    <xf numFmtId="0" fontId="18" fillId="7" borderId="0" xfId="0" applyFont="1" applyFill="1" applyBorder="1" applyAlignment="1"/>
    <xf numFmtId="0" fontId="13" fillId="7" borderId="0" xfId="0" applyFont="1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20" fillId="7" borderId="0" xfId="0" applyFont="1" applyFill="1"/>
    <xf numFmtId="0" fontId="3" fillId="2" borderId="0" xfId="0" applyFont="1" applyFill="1"/>
    <xf numFmtId="0" fontId="0" fillId="0" borderId="1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9" fillId="7" borderId="0" xfId="0" applyFont="1" applyFill="1" applyBorder="1" applyAlignment="1">
      <alignment horizontal="center" vertical="center"/>
    </xf>
    <xf numFmtId="0" fontId="16" fillId="9" borderId="0" xfId="0" applyFont="1" applyFill="1"/>
    <xf numFmtId="0" fontId="12" fillId="9" borderId="0" xfId="0" applyFont="1" applyFill="1"/>
    <xf numFmtId="0" fontId="12" fillId="9" borderId="1" xfId="0" applyFont="1" applyFill="1" applyBorder="1"/>
    <xf numFmtId="0" fontId="16" fillId="9" borderId="0" xfId="0" applyFont="1" applyFill="1" applyBorder="1"/>
    <xf numFmtId="0" fontId="18" fillId="9" borderId="0" xfId="0" applyFont="1" applyFill="1" applyBorder="1"/>
    <xf numFmtId="0" fontId="18" fillId="9" borderId="0" xfId="0" applyFont="1" applyFill="1" applyBorder="1" applyAlignment="1">
      <alignment vertical="center"/>
    </xf>
    <xf numFmtId="0" fontId="16" fillId="10" borderId="0" xfId="0" applyFont="1" applyFill="1"/>
    <xf numFmtId="0" fontId="13" fillId="10" borderId="0" xfId="0" applyFont="1" applyFill="1"/>
    <xf numFmtId="0" fontId="25" fillId="10" borderId="0" xfId="0" applyFont="1" applyFill="1" applyAlignment="1">
      <alignment vertical="top"/>
    </xf>
    <xf numFmtId="0" fontId="26" fillId="10" borderId="0" xfId="0" applyFont="1" applyFill="1"/>
    <xf numFmtId="0" fontId="25" fillId="10" borderId="0" xfId="0" applyFont="1" applyFill="1"/>
    <xf numFmtId="0" fontId="25" fillId="10" borderId="0" xfId="0" applyFont="1" applyFill="1" applyAlignment="1">
      <alignment vertical="center"/>
    </xf>
    <xf numFmtId="0" fontId="25" fillId="10" borderId="0" xfId="0" applyFont="1" applyFill="1" applyAlignment="1">
      <alignment horizontal="right" vertical="top"/>
    </xf>
    <xf numFmtId="0" fontId="25" fillId="10" borderId="0" xfId="0" applyFont="1" applyFill="1" applyAlignment="1">
      <alignment horizontal="left" vertical="top"/>
    </xf>
    <xf numFmtId="0" fontId="18" fillId="10" borderId="0" xfId="0" applyFont="1" applyFill="1" applyBorder="1"/>
    <xf numFmtId="0" fontId="16" fillId="10" borderId="0" xfId="0" applyFont="1" applyFill="1" applyBorder="1"/>
    <xf numFmtId="0" fontId="18" fillId="10" borderId="0" xfId="0" applyFont="1" applyFill="1" applyBorder="1" applyAlignment="1">
      <alignment vertical="center"/>
    </xf>
    <xf numFmtId="0" fontId="24" fillId="11" borderId="0" xfId="0" applyFont="1" applyFill="1" applyBorder="1" applyAlignment="1">
      <alignment horizontal="right"/>
    </xf>
    <xf numFmtId="0" fontId="12" fillId="10" borderId="0" xfId="0" applyFont="1" applyFill="1"/>
    <xf numFmtId="0" fontId="16" fillId="9" borderId="0" xfId="0" applyFont="1" applyFill="1" applyBorder="1" applyAlignment="1"/>
    <xf numFmtId="0" fontId="16" fillId="9" borderId="0" xfId="0" applyFont="1" applyFill="1" applyBorder="1" applyAlignment="1">
      <alignment horizontal="center"/>
    </xf>
    <xf numFmtId="0" fontId="17" fillId="9" borderId="0" xfId="0" applyFont="1" applyFill="1" applyBorder="1" applyAlignment="1"/>
    <xf numFmtId="0" fontId="29" fillId="7" borderId="0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13" fillId="10" borderId="0" xfId="0" applyFont="1" applyFill="1" applyBorder="1"/>
    <xf numFmtId="0" fontId="30" fillId="5" borderId="16" xfId="0" applyFont="1" applyFill="1" applyBorder="1" applyAlignment="1">
      <alignment horizontal="center"/>
    </xf>
    <xf numFmtId="0" fontId="30" fillId="5" borderId="11" xfId="0" applyFont="1" applyFill="1" applyBorder="1" applyAlignment="1">
      <alignment horizontal="center"/>
    </xf>
    <xf numFmtId="0" fontId="30" fillId="5" borderId="9" xfId="0" applyFont="1" applyFill="1" applyBorder="1" applyAlignment="1">
      <alignment horizontal="center"/>
    </xf>
    <xf numFmtId="0" fontId="31" fillId="7" borderId="0" xfId="0" applyFont="1" applyFill="1"/>
    <xf numFmtId="0" fontId="30" fillId="5" borderId="17" xfId="0" applyFont="1" applyFill="1" applyBorder="1" applyAlignment="1">
      <alignment horizontal="center"/>
    </xf>
    <xf numFmtId="0" fontId="30" fillId="5" borderId="12" xfId="0" applyFont="1" applyFill="1" applyBorder="1" applyAlignment="1">
      <alignment horizontal="center"/>
    </xf>
    <xf numFmtId="0" fontId="30" fillId="5" borderId="14" xfId="0" applyFont="1" applyFill="1" applyBorder="1" applyAlignment="1">
      <alignment horizontal="center"/>
    </xf>
    <xf numFmtId="0" fontId="30" fillId="8" borderId="14" xfId="0" applyFont="1" applyFill="1" applyBorder="1" applyAlignment="1">
      <alignment horizontal="center"/>
    </xf>
    <xf numFmtId="0" fontId="30" fillId="5" borderId="18" xfId="0" applyFont="1" applyFill="1" applyBorder="1" applyAlignment="1">
      <alignment horizontal="center"/>
    </xf>
    <xf numFmtId="0" fontId="30" fillId="5" borderId="5" xfId="0" applyFont="1" applyFill="1" applyBorder="1" applyAlignment="1">
      <alignment horizontal="center"/>
    </xf>
    <xf numFmtId="0" fontId="30" fillId="5" borderId="15" xfId="0" applyFont="1" applyFill="1" applyBorder="1" applyAlignment="1">
      <alignment horizontal="center"/>
    </xf>
    <xf numFmtId="0" fontId="19" fillId="7" borderId="0" xfId="0" applyFont="1" applyFill="1" applyBorder="1" applyAlignment="1">
      <alignment vertical="center"/>
    </xf>
    <xf numFmtId="0" fontId="15" fillId="7" borderId="0" xfId="0" applyFont="1" applyFill="1" applyBorder="1" applyAlignment="1"/>
    <xf numFmtId="0" fontId="15" fillId="7" borderId="0" xfId="0" applyFont="1" applyFill="1" applyBorder="1"/>
    <xf numFmtId="0" fontId="18" fillId="7" borderId="0" xfId="0" applyFont="1" applyFill="1" applyBorder="1" applyAlignment="1">
      <alignment horizontal="right"/>
    </xf>
    <xf numFmtId="0" fontId="16" fillId="7" borderId="0" xfId="0" applyFont="1" applyFill="1" applyBorder="1" applyAlignment="1">
      <alignment vertical="center"/>
    </xf>
    <xf numFmtId="0" fontId="8" fillId="0" borderId="0" xfId="0" applyFont="1" applyFill="1" applyBorder="1"/>
    <xf numFmtId="0" fontId="0" fillId="0" borderId="0" xfId="0" applyFill="1"/>
    <xf numFmtId="0" fontId="6" fillId="0" borderId="0" xfId="0" applyFont="1" applyFill="1" applyBorder="1"/>
    <xf numFmtId="0" fontId="21" fillId="0" borderId="14" xfId="0" applyFont="1" applyFill="1" applyBorder="1" applyAlignment="1">
      <alignment horizontal="center"/>
    </xf>
    <xf numFmtId="0" fontId="6" fillId="0" borderId="12" xfId="0" applyFont="1" applyFill="1" applyBorder="1"/>
    <xf numFmtId="0" fontId="17" fillId="10" borderId="0" xfId="0" applyFont="1" applyFill="1" applyAlignment="1">
      <alignment horizontal="right"/>
    </xf>
    <xf numFmtId="0" fontId="13" fillId="7" borderId="0" xfId="0" quotePrefix="1" applyFont="1" applyFill="1" applyAlignment="1">
      <alignment horizontal="left"/>
    </xf>
    <xf numFmtId="0" fontId="32" fillId="10" borderId="0" xfId="0" applyFont="1" applyFill="1" applyAlignment="1">
      <alignment horizontal="center" vertical="center"/>
    </xf>
    <xf numFmtId="0" fontId="33" fillId="0" borderId="0" xfId="0" applyFont="1" applyFill="1" applyBorder="1" applyAlignment="1">
      <alignment horizontal="center"/>
    </xf>
    <xf numFmtId="0" fontId="34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0" fillId="6" borderId="13" xfId="0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0" fontId="16" fillId="7" borderId="0" xfId="0" applyFont="1" applyFill="1" applyBorder="1" applyAlignment="1">
      <alignment horizontal="center"/>
    </xf>
    <xf numFmtId="0" fontId="16" fillId="7" borderId="0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27" fillId="10" borderId="0" xfId="0" applyFont="1" applyFill="1" applyAlignment="1">
      <alignment horizontal="center"/>
    </xf>
    <xf numFmtId="0" fontId="28" fillId="10" borderId="0" xfId="0" applyFont="1" applyFill="1" applyAlignment="1">
      <alignment horizontal="center"/>
    </xf>
    <xf numFmtId="0" fontId="28" fillId="10" borderId="0" xfId="0" applyFont="1" applyFill="1" applyBorder="1" applyAlignment="1">
      <alignment horizontal="center"/>
    </xf>
    <xf numFmtId="0" fontId="23" fillId="6" borderId="0" xfId="0" applyFont="1" applyFill="1" applyAlignment="1">
      <alignment horizontal="center"/>
    </xf>
    <xf numFmtId="0" fontId="16" fillId="9" borderId="0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  <fill>
        <gradientFill type="path" top="1" bottom="1">
          <stop position="0">
            <color rgb="FFFFFF00"/>
          </stop>
          <stop position="1">
            <color theme="6" tint="0.40000610370189521"/>
          </stop>
        </gradientFill>
      </fill>
    </dxf>
    <dxf>
      <font>
        <b/>
        <i val="0"/>
        <color theme="9" tint="-0.24994659260841701"/>
      </font>
    </dxf>
  </dxfs>
  <tableStyles count="0" defaultTableStyle="TableStyleMedium9" defaultPivotStyle="PivotStyleLight16"/>
  <colors>
    <mruColors>
      <color rgb="FFD9D12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</xdr:colOff>
      <xdr:row>77</xdr:row>
      <xdr:rowOff>171450</xdr:rowOff>
    </xdr:from>
    <xdr:to>
      <xdr:col>33</xdr:col>
      <xdr:colOff>47625</xdr:colOff>
      <xdr:row>82</xdr:row>
      <xdr:rowOff>171450</xdr:rowOff>
    </xdr:to>
    <xdr:grpSp>
      <xdr:nvGrpSpPr>
        <xdr:cNvPr id="19" name="Groupe 18"/>
        <xdr:cNvGrpSpPr/>
      </xdr:nvGrpSpPr>
      <xdr:grpSpPr>
        <a:xfrm>
          <a:off x="11001375" y="14839950"/>
          <a:ext cx="514350" cy="1333500"/>
          <a:chOff x="10248900" y="14820900"/>
          <a:chExt cx="514350" cy="1333500"/>
        </a:xfrm>
      </xdr:grpSpPr>
      <xdr:cxnSp macro="">
        <xdr:nvCxnSpPr>
          <xdr:cNvPr id="3" name="Connecteur droit 2"/>
          <xdr:cNvCxnSpPr/>
        </xdr:nvCxnSpPr>
        <xdr:spPr>
          <a:xfrm>
            <a:off x="10248900" y="148209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0248900" y="150876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0248900" y="153543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10248900" y="156210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10248900" y="158877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10248900" y="16154400"/>
            <a:ext cx="514350" cy="0"/>
          </a:xfrm>
          <a:prstGeom prst="line">
            <a:avLst/>
          </a:prstGeom>
          <a:ln w="6350">
            <a:solidFill>
              <a:schemeClr val="bg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287991</xdr:colOff>
      <xdr:row>119</xdr:row>
      <xdr:rowOff>95251</xdr:rowOff>
    </xdr:from>
    <xdr:to>
      <xdr:col>11</xdr:col>
      <xdr:colOff>312084</xdr:colOff>
      <xdr:row>124</xdr:row>
      <xdr:rowOff>95251</xdr:rowOff>
    </xdr:to>
    <xdr:grpSp>
      <xdr:nvGrpSpPr>
        <xdr:cNvPr id="24" name="Groupe 23"/>
        <xdr:cNvGrpSpPr/>
      </xdr:nvGrpSpPr>
      <xdr:grpSpPr>
        <a:xfrm>
          <a:off x="1297641" y="23221951"/>
          <a:ext cx="2652993" cy="1000125"/>
          <a:chOff x="1400175" y="24745950"/>
          <a:chExt cx="1495425" cy="952500"/>
        </a:xfrm>
      </xdr:grpSpPr>
      <xdr:cxnSp macro="">
        <xdr:nvCxnSpPr>
          <xdr:cNvPr id="12" name="Connecteur droit 11"/>
          <xdr:cNvCxnSpPr/>
        </xdr:nvCxnSpPr>
        <xdr:spPr>
          <a:xfrm>
            <a:off x="1400175" y="247459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Connecteur droit 12"/>
          <xdr:cNvCxnSpPr/>
        </xdr:nvCxnSpPr>
        <xdr:spPr>
          <a:xfrm>
            <a:off x="1400175" y="249364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1400175" y="251269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>
            <a:off x="1400175" y="253174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>
            <a:off x="1400175" y="255079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>
            <a:off x="1400175" y="256984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25773</xdr:colOff>
      <xdr:row>131</xdr:row>
      <xdr:rowOff>113179</xdr:rowOff>
    </xdr:from>
    <xdr:to>
      <xdr:col>15</xdr:col>
      <xdr:colOff>11204</xdr:colOff>
      <xdr:row>136</xdr:row>
      <xdr:rowOff>113179</xdr:rowOff>
    </xdr:to>
    <xdr:grpSp>
      <xdr:nvGrpSpPr>
        <xdr:cNvPr id="32" name="Groupe 31"/>
        <xdr:cNvGrpSpPr/>
      </xdr:nvGrpSpPr>
      <xdr:grpSpPr>
        <a:xfrm>
          <a:off x="635373" y="25583029"/>
          <a:ext cx="4357406" cy="952500"/>
          <a:chOff x="1400175" y="24745950"/>
          <a:chExt cx="1495425" cy="952500"/>
        </a:xfrm>
      </xdr:grpSpPr>
      <xdr:cxnSp macro="">
        <xdr:nvCxnSpPr>
          <xdr:cNvPr id="33" name="Connecteur droit 32"/>
          <xdr:cNvCxnSpPr/>
        </xdr:nvCxnSpPr>
        <xdr:spPr>
          <a:xfrm>
            <a:off x="1400175" y="24745950"/>
            <a:ext cx="1495425" cy="0"/>
          </a:xfrm>
          <a:prstGeom prst="line">
            <a:avLst/>
          </a:prstGeom>
          <a:ln w="0">
            <a:prstDash val="dash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4" name="Connecteur droit 33"/>
          <xdr:cNvCxnSpPr/>
        </xdr:nvCxnSpPr>
        <xdr:spPr>
          <a:xfrm>
            <a:off x="1400175" y="24936450"/>
            <a:ext cx="1495425" cy="0"/>
          </a:xfrm>
          <a:prstGeom prst="line">
            <a:avLst/>
          </a:prstGeom>
          <a:ln w="0">
            <a:prstDash val="dash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5" name="Connecteur droit 34"/>
          <xdr:cNvCxnSpPr/>
        </xdr:nvCxnSpPr>
        <xdr:spPr>
          <a:xfrm>
            <a:off x="1400175" y="25126950"/>
            <a:ext cx="1495425" cy="0"/>
          </a:xfrm>
          <a:prstGeom prst="line">
            <a:avLst/>
          </a:prstGeom>
          <a:ln w="0">
            <a:prstDash val="dash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6" name="Connecteur droit 35"/>
          <xdr:cNvCxnSpPr/>
        </xdr:nvCxnSpPr>
        <xdr:spPr>
          <a:xfrm>
            <a:off x="1400175" y="25317450"/>
            <a:ext cx="1495425" cy="0"/>
          </a:xfrm>
          <a:prstGeom prst="line">
            <a:avLst/>
          </a:prstGeom>
          <a:ln w="0">
            <a:prstDash val="dash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7" name="Connecteur droit 36"/>
          <xdr:cNvCxnSpPr/>
        </xdr:nvCxnSpPr>
        <xdr:spPr>
          <a:xfrm>
            <a:off x="1400175" y="25507950"/>
            <a:ext cx="1495425" cy="0"/>
          </a:xfrm>
          <a:prstGeom prst="line">
            <a:avLst/>
          </a:prstGeom>
          <a:ln w="0">
            <a:prstDash val="dash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8" name="Connecteur droit 37"/>
          <xdr:cNvCxnSpPr/>
        </xdr:nvCxnSpPr>
        <xdr:spPr>
          <a:xfrm>
            <a:off x="1400175" y="25698450"/>
            <a:ext cx="1495425" cy="0"/>
          </a:xfrm>
          <a:prstGeom prst="line">
            <a:avLst/>
          </a:prstGeom>
          <a:ln w="0">
            <a:prstDash val="dash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455543</xdr:colOff>
      <xdr:row>20</xdr:row>
      <xdr:rowOff>104775</xdr:rowOff>
    </xdr:from>
    <xdr:to>
      <xdr:col>15</xdr:col>
      <xdr:colOff>38100</xdr:colOff>
      <xdr:row>25</xdr:row>
      <xdr:rowOff>142875</xdr:rowOff>
    </xdr:to>
    <xdr:grpSp>
      <xdr:nvGrpSpPr>
        <xdr:cNvPr id="81" name="Groupe 80"/>
        <xdr:cNvGrpSpPr/>
      </xdr:nvGrpSpPr>
      <xdr:grpSpPr>
        <a:xfrm>
          <a:off x="1896717" y="933036"/>
          <a:ext cx="7152861" cy="1280491"/>
          <a:chOff x="1400175" y="24745950"/>
          <a:chExt cx="1495425" cy="952500"/>
        </a:xfrm>
      </xdr:grpSpPr>
      <xdr:cxnSp macro="">
        <xdr:nvCxnSpPr>
          <xdr:cNvPr id="82" name="Connecteur droit 81"/>
          <xdr:cNvCxnSpPr/>
        </xdr:nvCxnSpPr>
        <xdr:spPr>
          <a:xfrm>
            <a:off x="1400175" y="247459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3" name="Connecteur droit 82"/>
          <xdr:cNvCxnSpPr/>
        </xdr:nvCxnSpPr>
        <xdr:spPr>
          <a:xfrm>
            <a:off x="1400175" y="249364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4" name="Connecteur droit 83"/>
          <xdr:cNvCxnSpPr/>
        </xdr:nvCxnSpPr>
        <xdr:spPr>
          <a:xfrm>
            <a:off x="1400175" y="251269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5" name="Connecteur droit 84"/>
          <xdr:cNvCxnSpPr/>
        </xdr:nvCxnSpPr>
        <xdr:spPr>
          <a:xfrm>
            <a:off x="1400175" y="253174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6" name="Connecteur droit 85"/>
          <xdr:cNvCxnSpPr/>
        </xdr:nvCxnSpPr>
        <xdr:spPr>
          <a:xfrm>
            <a:off x="1400175" y="255079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7" name="Connecteur droit 86"/>
          <xdr:cNvCxnSpPr/>
        </xdr:nvCxnSpPr>
        <xdr:spPr>
          <a:xfrm>
            <a:off x="1400175" y="25698450"/>
            <a:ext cx="1495425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112758</xdr:colOff>
      <xdr:row>20</xdr:row>
      <xdr:rowOff>59120</xdr:rowOff>
    </xdr:from>
    <xdr:to>
      <xdr:col>2</xdr:col>
      <xdr:colOff>433551</xdr:colOff>
      <xdr:row>20</xdr:row>
      <xdr:rowOff>185228</xdr:rowOff>
    </xdr:to>
    <xdr:sp macro="[0]!AA" textlink="">
      <xdr:nvSpPr>
        <xdr:cNvPr id="89" name="Rectangle à coins arrondis 88"/>
        <xdr:cNvSpPr/>
      </xdr:nvSpPr>
      <xdr:spPr>
        <a:xfrm>
          <a:off x="1709017" y="1478017"/>
          <a:ext cx="320793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175050</xdr:colOff>
      <xdr:row>20</xdr:row>
      <xdr:rowOff>43300</xdr:rowOff>
    </xdr:from>
    <xdr:to>
      <xdr:col>3</xdr:col>
      <xdr:colOff>493596</xdr:colOff>
      <xdr:row>20</xdr:row>
      <xdr:rowOff>169408</xdr:rowOff>
    </xdr:to>
    <xdr:sp macro="[0]!AB" textlink="">
      <xdr:nvSpPr>
        <xdr:cNvPr id="90" name="Rectangle à coins arrondis 89"/>
        <xdr:cNvSpPr/>
      </xdr:nvSpPr>
      <xdr:spPr>
        <a:xfrm>
          <a:off x="2303395" y="1462197"/>
          <a:ext cx="318546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187473</xdr:colOff>
      <xdr:row>20</xdr:row>
      <xdr:rowOff>40664</xdr:rowOff>
    </xdr:from>
    <xdr:to>
      <xdr:col>4</xdr:col>
      <xdr:colOff>506019</xdr:colOff>
      <xdr:row>20</xdr:row>
      <xdr:rowOff>166772</xdr:rowOff>
    </xdr:to>
    <xdr:sp macro="[0]!AC" textlink="">
      <xdr:nvSpPr>
        <xdr:cNvPr id="91" name="Rectangle à coins arrondis 90"/>
        <xdr:cNvSpPr/>
      </xdr:nvSpPr>
      <xdr:spPr>
        <a:xfrm>
          <a:off x="2847904" y="1459561"/>
          <a:ext cx="318546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192624</xdr:colOff>
      <xdr:row>20</xdr:row>
      <xdr:rowOff>57801</xdr:rowOff>
    </xdr:from>
    <xdr:to>
      <xdr:col>5</xdr:col>
      <xdr:colOff>511170</xdr:colOff>
      <xdr:row>20</xdr:row>
      <xdr:rowOff>183909</xdr:rowOff>
    </xdr:to>
    <xdr:sp macro="[0]!AD" textlink="">
      <xdr:nvSpPr>
        <xdr:cNvPr id="92" name="Rectangle à coins arrondis 91"/>
        <xdr:cNvSpPr/>
      </xdr:nvSpPr>
      <xdr:spPr>
        <a:xfrm>
          <a:off x="3385141" y="1476698"/>
          <a:ext cx="318546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212319</xdr:colOff>
      <xdr:row>20</xdr:row>
      <xdr:rowOff>55164</xdr:rowOff>
    </xdr:from>
    <xdr:to>
      <xdr:col>6</xdr:col>
      <xdr:colOff>530865</xdr:colOff>
      <xdr:row>20</xdr:row>
      <xdr:rowOff>181272</xdr:rowOff>
    </xdr:to>
    <xdr:sp macro="[0]!AE" textlink="">
      <xdr:nvSpPr>
        <xdr:cNvPr id="93" name="Rectangle à coins arrondis 92"/>
        <xdr:cNvSpPr/>
      </xdr:nvSpPr>
      <xdr:spPr>
        <a:xfrm>
          <a:off x="3936922" y="1474061"/>
          <a:ext cx="318546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173836</xdr:colOff>
      <xdr:row>20</xdr:row>
      <xdr:rowOff>52527</xdr:rowOff>
    </xdr:from>
    <xdr:to>
      <xdr:col>7</xdr:col>
      <xdr:colOff>492383</xdr:colOff>
      <xdr:row>20</xdr:row>
      <xdr:rowOff>178635</xdr:rowOff>
    </xdr:to>
    <xdr:sp macro="[0]!AF" textlink="">
      <xdr:nvSpPr>
        <xdr:cNvPr id="94" name="Rectangle à coins arrondis 93"/>
        <xdr:cNvSpPr/>
      </xdr:nvSpPr>
      <xdr:spPr>
        <a:xfrm>
          <a:off x="4430526" y="1471424"/>
          <a:ext cx="318547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178988</xdr:colOff>
      <xdr:row>20</xdr:row>
      <xdr:rowOff>56482</xdr:rowOff>
    </xdr:from>
    <xdr:to>
      <xdr:col>8</xdr:col>
      <xdr:colOff>497534</xdr:colOff>
      <xdr:row>20</xdr:row>
      <xdr:rowOff>182590</xdr:rowOff>
    </xdr:to>
    <xdr:sp macro="[0]!AG" textlink="">
      <xdr:nvSpPr>
        <xdr:cNvPr id="95" name="Rectangle à coins arrondis 94"/>
        <xdr:cNvSpPr/>
      </xdr:nvSpPr>
      <xdr:spPr>
        <a:xfrm>
          <a:off x="4967764" y="1475379"/>
          <a:ext cx="318546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198683</xdr:colOff>
      <xdr:row>20</xdr:row>
      <xdr:rowOff>62515</xdr:rowOff>
    </xdr:from>
    <xdr:to>
      <xdr:col>9</xdr:col>
      <xdr:colOff>517229</xdr:colOff>
      <xdr:row>20</xdr:row>
      <xdr:rowOff>191776</xdr:rowOff>
    </xdr:to>
    <xdr:sp macro="[0]!AH" textlink="">
      <xdr:nvSpPr>
        <xdr:cNvPr id="96" name="Rectangle à coins arrondis 95"/>
        <xdr:cNvSpPr/>
      </xdr:nvSpPr>
      <xdr:spPr>
        <a:xfrm>
          <a:off x="5519545" y="1481412"/>
          <a:ext cx="318546" cy="129261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182018</xdr:colOff>
      <xdr:row>20</xdr:row>
      <xdr:rowOff>64392</xdr:rowOff>
    </xdr:from>
    <xdr:to>
      <xdr:col>10</xdr:col>
      <xdr:colOff>500564</xdr:colOff>
      <xdr:row>20</xdr:row>
      <xdr:rowOff>190500</xdr:rowOff>
    </xdr:to>
    <xdr:sp macro="[0]!AI" textlink="">
      <xdr:nvSpPr>
        <xdr:cNvPr id="97" name="Rectangle à coins arrondis 96"/>
        <xdr:cNvSpPr/>
      </xdr:nvSpPr>
      <xdr:spPr>
        <a:xfrm>
          <a:off x="6034966" y="1483289"/>
          <a:ext cx="318546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208985</xdr:colOff>
      <xdr:row>20</xdr:row>
      <xdr:rowOff>61756</xdr:rowOff>
    </xdr:from>
    <xdr:to>
      <xdr:col>11</xdr:col>
      <xdr:colOff>527532</xdr:colOff>
      <xdr:row>20</xdr:row>
      <xdr:rowOff>187864</xdr:rowOff>
    </xdr:to>
    <xdr:sp macro="[0]!AJ" textlink="">
      <xdr:nvSpPr>
        <xdr:cNvPr id="98" name="Rectangle à coins arrondis 97"/>
        <xdr:cNvSpPr/>
      </xdr:nvSpPr>
      <xdr:spPr>
        <a:xfrm>
          <a:off x="6594019" y="1480653"/>
          <a:ext cx="318547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207651</xdr:colOff>
      <xdr:row>20</xdr:row>
      <xdr:rowOff>60339</xdr:rowOff>
    </xdr:from>
    <xdr:to>
      <xdr:col>13</xdr:col>
      <xdr:colOff>526197</xdr:colOff>
      <xdr:row>20</xdr:row>
      <xdr:rowOff>190199</xdr:rowOff>
    </xdr:to>
    <xdr:sp macro="[0]!AL" textlink="">
      <xdr:nvSpPr>
        <xdr:cNvPr id="99" name="Rectangle à coins arrondis 98"/>
        <xdr:cNvSpPr/>
      </xdr:nvSpPr>
      <xdr:spPr>
        <a:xfrm>
          <a:off x="7656858" y="1479236"/>
          <a:ext cx="318546" cy="129860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177774</xdr:colOff>
      <xdr:row>20</xdr:row>
      <xdr:rowOff>53517</xdr:rowOff>
    </xdr:from>
    <xdr:to>
      <xdr:col>12</xdr:col>
      <xdr:colOff>496320</xdr:colOff>
      <xdr:row>20</xdr:row>
      <xdr:rowOff>179625</xdr:rowOff>
    </xdr:to>
    <xdr:sp macro="[0]!AK" textlink="">
      <xdr:nvSpPr>
        <xdr:cNvPr id="100" name="Rectangle à coins arrondis 99"/>
        <xdr:cNvSpPr/>
      </xdr:nvSpPr>
      <xdr:spPr>
        <a:xfrm>
          <a:off x="7094895" y="1472414"/>
          <a:ext cx="318546" cy="12610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198258</xdr:colOff>
      <xdr:row>20</xdr:row>
      <xdr:rowOff>72965</xdr:rowOff>
    </xdr:from>
    <xdr:to>
      <xdr:col>14</xdr:col>
      <xdr:colOff>516804</xdr:colOff>
      <xdr:row>20</xdr:row>
      <xdr:rowOff>205977</xdr:rowOff>
    </xdr:to>
    <xdr:sp macro="[0]!AM" textlink="">
      <xdr:nvSpPr>
        <xdr:cNvPr id="101" name="Rectangle à coins arrondis 100"/>
        <xdr:cNvSpPr/>
      </xdr:nvSpPr>
      <xdr:spPr>
        <a:xfrm>
          <a:off x="8179551" y="1491862"/>
          <a:ext cx="318546" cy="133012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86555</xdr:colOff>
      <xdr:row>21</xdr:row>
      <xdr:rowOff>82511</xdr:rowOff>
    </xdr:from>
    <xdr:to>
      <xdr:col>2</xdr:col>
      <xdr:colOff>402336</xdr:colOff>
      <xdr:row>21</xdr:row>
      <xdr:rowOff>207988</xdr:rowOff>
    </xdr:to>
    <xdr:sp macro="[0]!BA" textlink="">
      <xdr:nvSpPr>
        <xdr:cNvPr id="102" name="Rectangle à coins arrondis 101"/>
        <xdr:cNvSpPr/>
      </xdr:nvSpPr>
      <xdr:spPr>
        <a:xfrm>
          <a:off x="1682814" y="1751028"/>
          <a:ext cx="315781" cy="1254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186686</xdr:colOff>
      <xdr:row>21</xdr:row>
      <xdr:rowOff>112882</xdr:rowOff>
    </xdr:from>
    <xdr:to>
      <xdr:col>3</xdr:col>
      <xdr:colOff>505232</xdr:colOff>
      <xdr:row>21</xdr:row>
      <xdr:rowOff>239168</xdr:rowOff>
    </xdr:to>
    <xdr:sp macro="[0]!BB" textlink="">
      <xdr:nvSpPr>
        <xdr:cNvPr id="103" name="Rectangle à coins arrondis 102"/>
        <xdr:cNvSpPr/>
      </xdr:nvSpPr>
      <xdr:spPr>
        <a:xfrm>
          <a:off x="2315031" y="1781399"/>
          <a:ext cx="318546" cy="12628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155475</xdr:colOff>
      <xdr:row>21</xdr:row>
      <xdr:rowOff>59090</xdr:rowOff>
    </xdr:from>
    <xdr:to>
      <xdr:col>4</xdr:col>
      <xdr:colOff>474021</xdr:colOff>
      <xdr:row>21</xdr:row>
      <xdr:rowOff>188035</xdr:rowOff>
    </xdr:to>
    <xdr:sp macro="[0]!BC" textlink="">
      <xdr:nvSpPr>
        <xdr:cNvPr id="104" name="Rectangle à coins arrondis 103"/>
        <xdr:cNvSpPr/>
      </xdr:nvSpPr>
      <xdr:spPr>
        <a:xfrm>
          <a:off x="2815906" y="1727607"/>
          <a:ext cx="318546" cy="128945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160626</xdr:colOff>
      <xdr:row>21</xdr:row>
      <xdr:rowOff>81192</xdr:rowOff>
    </xdr:from>
    <xdr:to>
      <xdr:col>5</xdr:col>
      <xdr:colOff>479172</xdr:colOff>
      <xdr:row>21</xdr:row>
      <xdr:rowOff>206669</xdr:rowOff>
    </xdr:to>
    <xdr:sp macro="[0]!BD" textlink="">
      <xdr:nvSpPr>
        <xdr:cNvPr id="105" name="Rectangle à coins arrondis 104"/>
        <xdr:cNvSpPr/>
      </xdr:nvSpPr>
      <xdr:spPr>
        <a:xfrm>
          <a:off x="3353143" y="1749709"/>
          <a:ext cx="318546" cy="1254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180321</xdr:colOff>
      <xdr:row>21</xdr:row>
      <xdr:rowOff>73591</xdr:rowOff>
    </xdr:from>
    <xdr:to>
      <xdr:col>6</xdr:col>
      <xdr:colOff>498867</xdr:colOff>
      <xdr:row>21</xdr:row>
      <xdr:rowOff>202536</xdr:rowOff>
    </xdr:to>
    <xdr:sp macro="[0]!BE" textlink="">
      <xdr:nvSpPr>
        <xdr:cNvPr id="106" name="Rectangle à coins arrondis 105"/>
        <xdr:cNvSpPr/>
      </xdr:nvSpPr>
      <xdr:spPr>
        <a:xfrm>
          <a:off x="3904924" y="1742108"/>
          <a:ext cx="318546" cy="128945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141838</xdr:colOff>
      <xdr:row>21</xdr:row>
      <xdr:rowOff>70954</xdr:rowOff>
    </xdr:from>
    <xdr:to>
      <xdr:col>7</xdr:col>
      <xdr:colOff>460385</xdr:colOff>
      <xdr:row>21</xdr:row>
      <xdr:rowOff>199899</xdr:rowOff>
    </xdr:to>
    <xdr:sp macro="[0]!BF" textlink="">
      <xdr:nvSpPr>
        <xdr:cNvPr id="107" name="Rectangle à coins arrondis 106"/>
        <xdr:cNvSpPr/>
      </xdr:nvSpPr>
      <xdr:spPr>
        <a:xfrm>
          <a:off x="4398528" y="1739471"/>
          <a:ext cx="318547" cy="128945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146990</xdr:colOff>
      <xdr:row>21</xdr:row>
      <xdr:rowOff>79873</xdr:rowOff>
    </xdr:from>
    <xdr:to>
      <xdr:col>8</xdr:col>
      <xdr:colOff>465536</xdr:colOff>
      <xdr:row>21</xdr:row>
      <xdr:rowOff>205350</xdr:rowOff>
    </xdr:to>
    <xdr:sp macro="[0]!BG" textlink="">
      <xdr:nvSpPr>
        <xdr:cNvPr id="108" name="Rectangle à coins arrondis 107"/>
        <xdr:cNvSpPr/>
      </xdr:nvSpPr>
      <xdr:spPr>
        <a:xfrm>
          <a:off x="4935766" y="1748390"/>
          <a:ext cx="318546" cy="1254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166685</xdr:colOff>
      <xdr:row>21</xdr:row>
      <xdr:rowOff>90339</xdr:rowOff>
    </xdr:from>
    <xdr:to>
      <xdr:col>9</xdr:col>
      <xdr:colOff>485231</xdr:colOff>
      <xdr:row>21</xdr:row>
      <xdr:rowOff>214556</xdr:rowOff>
    </xdr:to>
    <xdr:sp macro="[0]!BH" textlink="">
      <xdr:nvSpPr>
        <xdr:cNvPr id="161" name="Rectangle à coins arrondis 160"/>
        <xdr:cNvSpPr/>
      </xdr:nvSpPr>
      <xdr:spPr>
        <a:xfrm>
          <a:off x="5487547" y="1758856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150019</xdr:colOff>
      <xdr:row>21</xdr:row>
      <xdr:rowOff>87703</xdr:rowOff>
    </xdr:from>
    <xdr:to>
      <xdr:col>10</xdr:col>
      <xdr:colOff>468565</xdr:colOff>
      <xdr:row>21</xdr:row>
      <xdr:rowOff>211920</xdr:rowOff>
    </xdr:to>
    <xdr:sp macro="[0]!BI" textlink="">
      <xdr:nvSpPr>
        <xdr:cNvPr id="162" name="Rectangle à coins arrondis 161"/>
        <xdr:cNvSpPr/>
      </xdr:nvSpPr>
      <xdr:spPr>
        <a:xfrm>
          <a:off x="6002967" y="1756220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176986</xdr:colOff>
      <xdr:row>21</xdr:row>
      <xdr:rowOff>79776</xdr:rowOff>
    </xdr:from>
    <xdr:to>
      <xdr:col>11</xdr:col>
      <xdr:colOff>495533</xdr:colOff>
      <xdr:row>21</xdr:row>
      <xdr:rowOff>209006</xdr:rowOff>
    </xdr:to>
    <xdr:sp macro="[0]!BJ" textlink="">
      <xdr:nvSpPr>
        <xdr:cNvPr id="163" name="Rectangle à coins arrondis 162"/>
        <xdr:cNvSpPr/>
      </xdr:nvSpPr>
      <xdr:spPr>
        <a:xfrm>
          <a:off x="6562020" y="1748293"/>
          <a:ext cx="318547" cy="129230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175653</xdr:colOff>
      <xdr:row>21</xdr:row>
      <xdr:rowOff>83653</xdr:rowOff>
    </xdr:from>
    <xdr:to>
      <xdr:col>13</xdr:col>
      <xdr:colOff>494199</xdr:colOff>
      <xdr:row>21</xdr:row>
      <xdr:rowOff>211620</xdr:rowOff>
    </xdr:to>
    <xdr:sp macro="[0]!BL" textlink="">
      <xdr:nvSpPr>
        <xdr:cNvPr id="164" name="Rectangle à coins arrondis 163"/>
        <xdr:cNvSpPr/>
      </xdr:nvSpPr>
      <xdr:spPr>
        <a:xfrm>
          <a:off x="7624860" y="1752170"/>
          <a:ext cx="318546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189409</xdr:colOff>
      <xdr:row>21</xdr:row>
      <xdr:rowOff>83499</xdr:rowOff>
    </xdr:from>
    <xdr:to>
      <xdr:col>12</xdr:col>
      <xdr:colOff>507955</xdr:colOff>
      <xdr:row>21</xdr:row>
      <xdr:rowOff>208975</xdr:rowOff>
    </xdr:to>
    <xdr:sp macro="[0]!BK" textlink="">
      <xdr:nvSpPr>
        <xdr:cNvPr id="165" name="Rectangle à coins arrondis 164"/>
        <xdr:cNvSpPr/>
      </xdr:nvSpPr>
      <xdr:spPr>
        <a:xfrm>
          <a:off x="7106530" y="1752016"/>
          <a:ext cx="318546" cy="12547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166260</xdr:colOff>
      <xdr:row>21</xdr:row>
      <xdr:rowOff>100920</xdr:rowOff>
    </xdr:from>
    <xdr:to>
      <xdr:col>14</xdr:col>
      <xdr:colOff>484806</xdr:colOff>
      <xdr:row>21</xdr:row>
      <xdr:rowOff>230958</xdr:rowOff>
    </xdr:to>
    <xdr:sp macro="[0]!BM" textlink="">
      <xdr:nvSpPr>
        <xdr:cNvPr id="166" name="Rectangle à coins arrondis 165"/>
        <xdr:cNvSpPr/>
      </xdr:nvSpPr>
      <xdr:spPr>
        <a:xfrm>
          <a:off x="8147553" y="1769437"/>
          <a:ext cx="318546" cy="13003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120030</xdr:colOff>
      <xdr:row>22</xdr:row>
      <xdr:rowOff>90514</xdr:rowOff>
    </xdr:from>
    <xdr:to>
      <xdr:col>2</xdr:col>
      <xdr:colOff>440823</xdr:colOff>
      <xdr:row>22</xdr:row>
      <xdr:rowOff>214731</xdr:rowOff>
    </xdr:to>
    <xdr:sp macro="[0]!CA" textlink="">
      <xdr:nvSpPr>
        <xdr:cNvPr id="167" name="Rectangle à coins arrondis 166"/>
        <xdr:cNvSpPr/>
      </xdr:nvSpPr>
      <xdr:spPr>
        <a:xfrm>
          <a:off x="1716289" y="2008652"/>
          <a:ext cx="320793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182322</xdr:colOff>
      <xdr:row>22</xdr:row>
      <xdr:rowOff>74774</xdr:rowOff>
    </xdr:from>
    <xdr:to>
      <xdr:col>3</xdr:col>
      <xdr:colOff>500868</xdr:colOff>
      <xdr:row>22</xdr:row>
      <xdr:rowOff>200250</xdr:rowOff>
    </xdr:to>
    <xdr:sp macro="[0]!CB" textlink="">
      <xdr:nvSpPr>
        <xdr:cNvPr id="168" name="Rectangle à coins arrondis 167"/>
        <xdr:cNvSpPr/>
      </xdr:nvSpPr>
      <xdr:spPr>
        <a:xfrm>
          <a:off x="2310667" y="1992912"/>
          <a:ext cx="318546" cy="12547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194745</xdr:colOff>
      <xdr:row>22</xdr:row>
      <xdr:rowOff>72138</xdr:rowOff>
    </xdr:from>
    <xdr:to>
      <xdr:col>4</xdr:col>
      <xdr:colOff>513291</xdr:colOff>
      <xdr:row>22</xdr:row>
      <xdr:rowOff>197614</xdr:rowOff>
    </xdr:to>
    <xdr:sp macro="[0]!CC" textlink="">
      <xdr:nvSpPr>
        <xdr:cNvPr id="169" name="Rectangle à coins arrondis 168"/>
        <xdr:cNvSpPr/>
      </xdr:nvSpPr>
      <xdr:spPr>
        <a:xfrm>
          <a:off x="2855176" y="1990276"/>
          <a:ext cx="318546" cy="12547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199896</xdr:colOff>
      <xdr:row>22</xdr:row>
      <xdr:rowOff>89195</xdr:rowOff>
    </xdr:from>
    <xdr:to>
      <xdr:col>5</xdr:col>
      <xdr:colOff>518442</xdr:colOff>
      <xdr:row>22</xdr:row>
      <xdr:rowOff>213412</xdr:rowOff>
    </xdr:to>
    <xdr:sp macro="[0]!CD" textlink="">
      <xdr:nvSpPr>
        <xdr:cNvPr id="170" name="Rectangle à coins arrondis 169"/>
        <xdr:cNvSpPr/>
      </xdr:nvSpPr>
      <xdr:spPr>
        <a:xfrm>
          <a:off x="3392413" y="2007333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219591</xdr:colOff>
      <xdr:row>22</xdr:row>
      <xdr:rowOff>86558</xdr:rowOff>
    </xdr:from>
    <xdr:to>
      <xdr:col>7</xdr:col>
      <xdr:colOff>6050</xdr:colOff>
      <xdr:row>22</xdr:row>
      <xdr:rowOff>210775</xdr:rowOff>
    </xdr:to>
    <xdr:sp macro="[0]!CE" textlink="">
      <xdr:nvSpPr>
        <xdr:cNvPr id="171" name="Rectangle à coins arrondis 170"/>
        <xdr:cNvSpPr/>
      </xdr:nvSpPr>
      <xdr:spPr>
        <a:xfrm>
          <a:off x="3944194" y="2004696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181108</xdr:colOff>
      <xdr:row>22</xdr:row>
      <xdr:rowOff>83921</xdr:rowOff>
    </xdr:from>
    <xdr:to>
      <xdr:col>7</xdr:col>
      <xdr:colOff>499655</xdr:colOff>
      <xdr:row>22</xdr:row>
      <xdr:rowOff>208138</xdr:rowOff>
    </xdr:to>
    <xdr:sp macro="[0]!CF" textlink="">
      <xdr:nvSpPr>
        <xdr:cNvPr id="172" name="Rectangle à coins arrondis 171"/>
        <xdr:cNvSpPr/>
      </xdr:nvSpPr>
      <xdr:spPr>
        <a:xfrm>
          <a:off x="4437798" y="2002059"/>
          <a:ext cx="318547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186260</xdr:colOff>
      <xdr:row>22</xdr:row>
      <xdr:rowOff>87876</xdr:rowOff>
    </xdr:from>
    <xdr:to>
      <xdr:col>8</xdr:col>
      <xdr:colOff>504806</xdr:colOff>
      <xdr:row>22</xdr:row>
      <xdr:rowOff>212093</xdr:rowOff>
    </xdr:to>
    <xdr:sp macro="[0]!CG" textlink="">
      <xdr:nvSpPr>
        <xdr:cNvPr id="173" name="Rectangle à coins arrondis 172"/>
        <xdr:cNvSpPr/>
      </xdr:nvSpPr>
      <xdr:spPr>
        <a:xfrm>
          <a:off x="4975036" y="2006014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205955</xdr:colOff>
      <xdr:row>22</xdr:row>
      <xdr:rowOff>98422</xdr:rowOff>
    </xdr:from>
    <xdr:to>
      <xdr:col>9</xdr:col>
      <xdr:colOff>524501</xdr:colOff>
      <xdr:row>22</xdr:row>
      <xdr:rowOff>222639</xdr:rowOff>
    </xdr:to>
    <xdr:sp macro="[0]!CH" textlink="">
      <xdr:nvSpPr>
        <xdr:cNvPr id="174" name="Rectangle à coins arrondis 173"/>
        <xdr:cNvSpPr/>
      </xdr:nvSpPr>
      <xdr:spPr>
        <a:xfrm>
          <a:off x="5526817" y="2016560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189289</xdr:colOff>
      <xdr:row>22</xdr:row>
      <xdr:rowOff>95786</xdr:rowOff>
    </xdr:from>
    <xdr:to>
      <xdr:col>10</xdr:col>
      <xdr:colOff>507835</xdr:colOff>
      <xdr:row>22</xdr:row>
      <xdr:rowOff>220003</xdr:rowOff>
    </xdr:to>
    <xdr:sp macro="[0]!CI" textlink="">
      <xdr:nvSpPr>
        <xdr:cNvPr id="175" name="Rectangle à coins arrondis 174"/>
        <xdr:cNvSpPr/>
      </xdr:nvSpPr>
      <xdr:spPr>
        <a:xfrm>
          <a:off x="6042237" y="2013924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216256</xdr:colOff>
      <xdr:row>22</xdr:row>
      <xdr:rowOff>87782</xdr:rowOff>
    </xdr:from>
    <xdr:to>
      <xdr:col>12</xdr:col>
      <xdr:colOff>2716</xdr:colOff>
      <xdr:row>22</xdr:row>
      <xdr:rowOff>215749</xdr:rowOff>
    </xdr:to>
    <xdr:sp macro="[0]!CJ" textlink="">
      <xdr:nvSpPr>
        <xdr:cNvPr id="176" name="Rectangle à coins arrondis 175"/>
        <xdr:cNvSpPr/>
      </xdr:nvSpPr>
      <xdr:spPr>
        <a:xfrm>
          <a:off x="6601290" y="2005920"/>
          <a:ext cx="318547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214923</xdr:colOff>
      <xdr:row>22</xdr:row>
      <xdr:rowOff>91736</xdr:rowOff>
    </xdr:from>
    <xdr:to>
      <xdr:col>14</xdr:col>
      <xdr:colOff>1383</xdr:colOff>
      <xdr:row>22</xdr:row>
      <xdr:rowOff>219703</xdr:rowOff>
    </xdr:to>
    <xdr:sp macro="[0]!CL" textlink="">
      <xdr:nvSpPr>
        <xdr:cNvPr id="177" name="Rectangle à coins arrondis 176"/>
        <xdr:cNvSpPr/>
      </xdr:nvSpPr>
      <xdr:spPr>
        <a:xfrm>
          <a:off x="7664130" y="2009874"/>
          <a:ext cx="318546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192318</xdr:colOff>
      <xdr:row>22</xdr:row>
      <xdr:rowOff>84911</xdr:rowOff>
    </xdr:from>
    <xdr:to>
      <xdr:col>12</xdr:col>
      <xdr:colOff>510864</xdr:colOff>
      <xdr:row>22</xdr:row>
      <xdr:rowOff>209128</xdr:rowOff>
    </xdr:to>
    <xdr:sp macro="[0]!CK" textlink="">
      <xdr:nvSpPr>
        <xdr:cNvPr id="178" name="Rectangle à coins arrondis 177"/>
        <xdr:cNvSpPr/>
      </xdr:nvSpPr>
      <xdr:spPr>
        <a:xfrm>
          <a:off x="7109439" y="2003049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205530</xdr:colOff>
      <xdr:row>22</xdr:row>
      <xdr:rowOff>109003</xdr:rowOff>
    </xdr:from>
    <xdr:to>
      <xdr:col>14</xdr:col>
      <xdr:colOff>524076</xdr:colOff>
      <xdr:row>22</xdr:row>
      <xdr:rowOff>239041</xdr:rowOff>
    </xdr:to>
    <xdr:sp macro="[0]!CM" textlink="">
      <xdr:nvSpPr>
        <xdr:cNvPr id="179" name="Rectangle à coins arrondis 178"/>
        <xdr:cNvSpPr/>
      </xdr:nvSpPr>
      <xdr:spPr>
        <a:xfrm>
          <a:off x="8186823" y="2027141"/>
          <a:ext cx="318546" cy="130038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120030</xdr:colOff>
      <xdr:row>23</xdr:row>
      <xdr:rowOff>97278</xdr:rowOff>
    </xdr:from>
    <xdr:to>
      <xdr:col>2</xdr:col>
      <xdr:colOff>440823</xdr:colOff>
      <xdr:row>23</xdr:row>
      <xdr:rowOff>221495</xdr:rowOff>
    </xdr:to>
    <xdr:sp macro="[0]!DA" textlink="">
      <xdr:nvSpPr>
        <xdr:cNvPr id="180" name="Rectangle à coins arrondis 179"/>
        <xdr:cNvSpPr/>
      </xdr:nvSpPr>
      <xdr:spPr>
        <a:xfrm>
          <a:off x="1716289" y="2265037"/>
          <a:ext cx="320793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182322</xdr:colOff>
      <xdr:row>23</xdr:row>
      <xdr:rowOff>81459</xdr:rowOff>
    </xdr:from>
    <xdr:to>
      <xdr:col>3</xdr:col>
      <xdr:colOff>500868</xdr:colOff>
      <xdr:row>23</xdr:row>
      <xdr:rowOff>205676</xdr:rowOff>
    </xdr:to>
    <xdr:sp macro="[0]!_xludf.DB" textlink="">
      <xdr:nvSpPr>
        <xdr:cNvPr id="181" name="Rectangle à coins arrondis 180"/>
        <xdr:cNvSpPr/>
      </xdr:nvSpPr>
      <xdr:spPr>
        <a:xfrm>
          <a:off x="2310667" y="2249218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194745</xdr:colOff>
      <xdr:row>23</xdr:row>
      <xdr:rowOff>78822</xdr:rowOff>
    </xdr:from>
    <xdr:to>
      <xdr:col>4</xdr:col>
      <xdr:colOff>513291</xdr:colOff>
      <xdr:row>23</xdr:row>
      <xdr:rowOff>203039</xdr:rowOff>
    </xdr:to>
    <xdr:sp macro="[0]!DC" textlink="">
      <xdr:nvSpPr>
        <xdr:cNvPr id="182" name="Rectangle à coins arrondis 181"/>
        <xdr:cNvSpPr/>
      </xdr:nvSpPr>
      <xdr:spPr>
        <a:xfrm>
          <a:off x="2855176" y="2246581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199896</xdr:colOff>
      <xdr:row>23</xdr:row>
      <xdr:rowOff>95959</xdr:rowOff>
    </xdr:from>
    <xdr:to>
      <xdr:col>5</xdr:col>
      <xdr:colOff>518442</xdr:colOff>
      <xdr:row>23</xdr:row>
      <xdr:rowOff>220176</xdr:rowOff>
    </xdr:to>
    <xdr:sp macro="[0]!DD" textlink="">
      <xdr:nvSpPr>
        <xdr:cNvPr id="183" name="Rectangle à coins arrondis 182"/>
        <xdr:cNvSpPr/>
      </xdr:nvSpPr>
      <xdr:spPr>
        <a:xfrm>
          <a:off x="3392413" y="2263718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219591</xdr:colOff>
      <xdr:row>23</xdr:row>
      <xdr:rowOff>93323</xdr:rowOff>
    </xdr:from>
    <xdr:to>
      <xdr:col>7</xdr:col>
      <xdr:colOff>6050</xdr:colOff>
      <xdr:row>23</xdr:row>
      <xdr:rowOff>217540</xdr:rowOff>
    </xdr:to>
    <xdr:sp macro="[0]!DE" textlink="">
      <xdr:nvSpPr>
        <xdr:cNvPr id="184" name="Rectangle à coins arrondis 183"/>
        <xdr:cNvSpPr/>
      </xdr:nvSpPr>
      <xdr:spPr>
        <a:xfrm>
          <a:off x="3944194" y="2261082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181108</xdr:colOff>
      <xdr:row>23</xdr:row>
      <xdr:rowOff>90686</xdr:rowOff>
    </xdr:from>
    <xdr:to>
      <xdr:col>7</xdr:col>
      <xdr:colOff>499655</xdr:colOff>
      <xdr:row>23</xdr:row>
      <xdr:rowOff>214903</xdr:rowOff>
    </xdr:to>
    <xdr:sp macro="[0]!DF" textlink="">
      <xdr:nvSpPr>
        <xdr:cNvPr id="185" name="Rectangle à coins arrondis 184"/>
        <xdr:cNvSpPr/>
      </xdr:nvSpPr>
      <xdr:spPr>
        <a:xfrm>
          <a:off x="4437798" y="2258445"/>
          <a:ext cx="318547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186260</xdr:colOff>
      <xdr:row>23</xdr:row>
      <xdr:rowOff>94641</xdr:rowOff>
    </xdr:from>
    <xdr:to>
      <xdr:col>8</xdr:col>
      <xdr:colOff>504806</xdr:colOff>
      <xdr:row>23</xdr:row>
      <xdr:rowOff>218858</xdr:rowOff>
    </xdr:to>
    <xdr:sp macro="[0]!DG" textlink="">
      <xdr:nvSpPr>
        <xdr:cNvPr id="186" name="Rectangle à coins arrondis 185"/>
        <xdr:cNvSpPr/>
      </xdr:nvSpPr>
      <xdr:spPr>
        <a:xfrm>
          <a:off x="4975036" y="2262400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205955</xdr:colOff>
      <xdr:row>23</xdr:row>
      <xdr:rowOff>105316</xdr:rowOff>
    </xdr:from>
    <xdr:to>
      <xdr:col>9</xdr:col>
      <xdr:colOff>524501</xdr:colOff>
      <xdr:row>23</xdr:row>
      <xdr:rowOff>231601</xdr:rowOff>
    </xdr:to>
    <xdr:sp macro="[0]!DH" textlink="">
      <xdr:nvSpPr>
        <xdr:cNvPr id="187" name="Rectangle à coins arrondis 186"/>
        <xdr:cNvSpPr/>
      </xdr:nvSpPr>
      <xdr:spPr>
        <a:xfrm>
          <a:off x="5526817" y="2273075"/>
          <a:ext cx="318546" cy="126285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189289</xdr:colOff>
      <xdr:row>23</xdr:row>
      <xdr:rowOff>102680</xdr:rowOff>
    </xdr:from>
    <xdr:to>
      <xdr:col>10</xdr:col>
      <xdr:colOff>507835</xdr:colOff>
      <xdr:row>23</xdr:row>
      <xdr:rowOff>228965</xdr:rowOff>
    </xdr:to>
    <xdr:sp macro="[0]!DI" textlink="">
      <xdr:nvSpPr>
        <xdr:cNvPr id="188" name="Rectangle à coins arrondis 187"/>
        <xdr:cNvSpPr/>
      </xdr:nvSpPr>
      <xdr:spPr>
        <a:xfrm>
          <a:off x="6042237" y="2270439"/>
          <a:ext cx="318546" cy="126285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216256</xdr:colOff>
      <xdr:row>23</xdr:row>
      <xdr:rowOff>94546</xdr:rowOff>
    </xdr:from>
    <xdr:to>
      <xdr:col>12</xdr:col>
      <xdr:colOff>2716</xdr:colOff>
      <xdr:row>23</xdr:row>
      <xdr:rowOff>222513</xdr:rowOff>
    </xdr:to>
    <xdr:sp macro="[0]!DJ" textlink="">
      <xdr:nvSpPr>
        <xdr:cNvPr id="189" name="Rectangle à coins arrondis 188"/>
        <xdr:cNvSpPr/>
      </xdr:nvSpPr>
      <xdr:spPr>
        <a:xfrm>
          <a:off x="6601290" y="2262305"/>
          <a:ext cx="318547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214923</xdr:colOff>
      <xdr:row>23</xdr:row>
      <xdr:rowOff>98630</xdr:rowOff>
    </xdr:from>
    <xdr:to>
      <xdr:col>14</xdr:col>
      <xdr:colOff>1383</xdr:colOff>
      <xdr:row>23</xdr:row>
      <xdr:rowOff>228666</xdr:rowOff>
    </xdr:to>
    <xdr:sp macro="[0]!DL" textlink="">
      <xdr:nvSpPr>
        <xdr:cNvPr id="190" name="Rectangle à coins arrondis 189"/>
        <xdr:cNvSpPr/>
      </xdr:nvSpPr>
      <xdr:spPr>
        <a:xfrm>
          <a:off x="7664130" y="2266389"/>
          <a:ext cx="318546" cy="13003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192318</xdr:colOff>
      <xdr:row>23</xdr:row>
      <xdr:rowOff>91675</xdr:rowOff>
    </xdr:from>
    <xdr:to>
      <xdr:col>12</xdr:col>
      <xdr:colOff>510864</xdr:colOff>
      <xdr:row>23</xdr:row>
      <xdr:rowOff>215892</xdr:rowOff>
    </xdr:to>
    <xdr:sp macro="[0]!DK" textlink="">
      <xdr:nvSpPr>
        <xdr:cNvPr id="191" name="Rectangle à coins arrondis 190"/>
        <xdr:cNvSpPr/>
      </xdr:nvSpPr>
      <xdr:spPr>
        <a:xfrm>
          <a:off x="7109439" y="2259434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205530</xdr:colOff>
      <xdr:row>23</xdr:row>
      <xdr:rowOff>115767</xdr:rowOff>
    </xdr:from>
    <xdr:to>
      <xdr:col>14</xdr:col>
      <xdr:colOff>524076</xdr:colOff>
      <xdr:row>23</xdr:row>
      <xdr:rowOff>245803</xdr:rowOff>
    </xdr:to>
    <xdr:sp macro="[0]!DM" textlink="">
      <xdr:nvSpPr>
        <xdr:cNvPr id="192" name="Rectangle à coins arrondis 191"/>
        <xdr:cNvSpPr/>
      </xdr:nvSpPr>
      <xdr:spPr>
        <a:xfrm>
          <a:off x="8186823" y="2283526"/>
          <a:ext cx="318546" cy="13003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89464</xdr:colOff>
      <xdr:row>24</xdr:row>
      <xdr:rowOff>64574</xdr:rowOff>
    </xdr:from>
    <xdr:to>
      <xdr:col>2</xdr:col>
      <xdr:colOff>405245</xdr:colOff>
      <xdr:row>24</xdr:row>
      <xdr:rowOff>190051</xdr:rowOff>
    </xdr:to>
    <xdr:sp macro="[0]!EA" textlink="">
      <xdr:nvSpPr>
        <xdr:cNvPr id="193" name="Rectangle à coins arrondis 192"/>
        <xdr:cNvSpPr/>
      </xdr:nvSpPr>
      <xdr:spPr>
        <a:xfrm>
          <a:off x="1685723" y="2481953"/>
          <a:ext cx="315781" cy="1254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145961</xdr:colOff>
      <xdr:row>24</xdr:row>
      <xdr:rowOff>53268</xdr:rowOff>
    </xdr:from>
    <xdr:to>
      <xdr:col>3</xdr:col>
      <xdr:colOff>464507</xdr:colOff>
      <xdr:row>24</xdr:row>
      <xdr:rowOff>175592</xdr:rowOff>
    </xdr:to>
    <xdr:sp macro="[0]!EB" textlink="">
      <xdr:nvSpPr>
        <xdr:cNvPr id="194" name="Rectangle à coins arrondis 193"/>
        <xdr:cNvSpPr/>
      </xdr:nvSpPr>
      <xdr:spPr>
        <a:xfrm>
          <a:off x="2274306" y="2470647"/>
          <a:ext cx="318546" cy="122324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158383</xdr:colOff>
      <xdr:row>24</xdr:row>
      <xdr:rowOff>50632</xdr:rowOff>
    </xdr:from>
    <xdr:to>
      <xdr:col>4</xdr:col>
      <xdr:colOff>476929</xdr:colOff>
      <xdr:row>24</xdr:row>
      <xdr:rowOff>172956</xdr:rowOff>
    </xdr:to>
    <xdr:sp macro="[0]!EC" textlink="">
      <xdr:nvSpPr>
        <xdr:cNvPr id="195" name="Rectangle à coins arrondis 194"/>
        <xdr:cNvSpPr/>
      </xdr:nvSpPr>
      <xdr:spPr>
        <a:xfrm>
          <a:off x="2818814" y="2468011"/>
          <a:ext cx="318546" cy="122324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163534</xdr:colOff>
      <xdr:row>24</xdr:row>
      <xdr:rowOff>63255</xdr:rowOff>
    </xdr:from>
    <xdr:to>
      <xdr:col>5</xdr:col>
      <xdr:colOff>482080</xdr:colOff>
      <xdr:row>24</xdr:row>
      <xdr:rowOff>188732</xdr:rowOff>
    </xdr:to>
    <xdr:sp macro="[0]!ED" textlink="">
      <xdr:nvSpPr>
        <xdr:cNvPr id="196" name="Rectangle à coins arrondis 195"/>
        <xdr:cNvSpPr/>
      </xdr:nvSpPr>
      <xdr:spPr>
        <a:xfrm>
          <a:off x="3356051" y="2480634"/>
          <a:ext cx="318546" cy="1254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183230</xdr:colOff>
      <xdr:row>24</xdr:row>
      <xdr:rowOff>60618</xdr:rowOff>
    </xdr:from>
    <xdr:to>
      <xdr:col>6</xdr:col>
      <xdr:colOff>501776</xdr:colOff>
      <xdr:row>24</xdr:row>
      <xdr:rowOff>186095</xdr:rowOff>
    </xdr:to>
    <xdr:sp macro="[0]!EE" textlink="">
      <xdr:nvSpPr>
        <xdr:cNvPr id="197" name="Rectangle à coins arrondis 196"/>
        <xdr:cNvSpPr/>
      </xdr:nvSpPr>
      <xdr:spPr>
        <a:xfrm>
          <a:off x="3907833" y="2477997"/>
          <a:ext cx="318546" cy="1254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144746</xdr:colOff>
      <xdr:row>24</xdr:row>
      <xdr:rowOff>62495</xdr:rowOff>
    </xdr:from>
    <xdr:to>
      <xdr:col>7</xdr:col>
      <xdr:colOff>463293</xdr:colOff>
      <xdr:row>24</xdr:row>
      <xdr:rowOff>184819</xdr:rowOff>
    </xdr:to>
    <xdr:sp macro="[0]!EF" textlink="">
      <xdr:nvSpPr>
        <xdr:cNvPr id="198" name="Rectangle à coins arrondis 197"/>
        <xdr:cNvSpPr/>
      </xdr:nvSpPr>
      <xdr:spPr>
        <a:xfrm>
          <a:off x="4401436" y="2479874"/>
          <a:ext cx="318547" cy="122324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149898</xdr:colOff>
      <xdr:row>24</xdr:row>
      <xdr:rowOff>61937</xdr:rowOff>
    </xdr:from>
    <xdr:to>
      <xdr:col>8</xdr:col>
      <xdr:colOff>468444</xdr:colOff>
      <xdr:row>24</xdr:row>
      <xdr:rowOff>187414</xdr:rowOff>
    </xdr:to>
    <xdr:sp macro="[0]!EG" textlink="">
      <xdr:nvSpPr>
        <xdr:cNvPr id="199" name="Rectangle à coins arrondis 198"/>
        <xdr:cNvSpPr/>
      </xdr:nvSpPr>
      <xdr:spPr>
        <a:xfrm>
          <a:off x="4938674" y="2479316"/>
          <a:ext cx="318546" cy="12547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169593</xdr:colOff>
      <xdr:row>24</xdr:row>
      <xdr:rowOff>72402</xdr:rowOff>
    </xdr:from>
    <xdr:to>
      <xdr:col>9</xdr:col>
      <xdr:colOff>488139</xdr:colOff>
      <xdr:row>24</xdr:row>
      <xdr:rowOff>196619</xdr:rowOff>
    </xdr:to>
    <xdr:sp macro="[0]!EH" textlink="">
      <xdr:nvSpPr>
        <xdr:cNvPr id="200" name="Rectangle à coins arrondis 199"/>
        <xdr:cNvSpPr/>
      </xdr:nvSpPr>
      <xdr:spPr>
        <a:xfrm>
          <a:off x="5490455" y="2489781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152928</xdr:colOff>
      <xdr:row>24</xdr:row>
      <xdr:rowOff>69766</xdr:rowOff>
    </xdr:from>
    <xdr:to>
      <xdr:col>10</xdr:col>
      <xdr:colOff>471474</xdr:colOff>
      <xdr:row>24</xdr:row>
      <xdr:rowOff>193983</xdr:rowOff>
    </xdr:to>
    <xdr:sp macro="[0]!EI" textlink="">
      <xdr:nvSpPr>
        <xdr:cNvPr id="201" name="Rectangle à coins arrondis 200"/>
        <xdr:cNvSpPr/>
      </xdr:nvSpPr>
      <xdr:spPr>
        <a:xfrm>
          <a:off x="6005876" y="2487145"/>
          <a:ext cx="318546" cy="12421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179895</xdr:colOff>
      <xdr:row>24</xdr:row>
      <xdr:rowOff>61762</xdr:rowOff>
    </xdr:from>
    <xdr:to>
      <xdr:col>11</xdr:col>
      <xdr:colOff>498442</xdr:colOff>
      <xdr:row>24</xdr:row>
      <xdr:rowOff>189729</xdr:rowOff>
    </xdr:to>
    <xdr:sp macro="[0]!EJ" textlink="">
      <xdr:nvSpPr>
        <xdr:cNvPr id="202" name="Rectangle à coins arrondis 201"/>
        <xdr:cNvSpPr/>
      </xdr:nvSpPr>
      <xdr:spPr>
        <a:xfrm>
          <a:off x="6564929" y="2479141"/>
          <a:ext cx="318547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178562</xdr:colOff>
      <xdr:row>24</xdr:row>
      <xdr:rowOff>65717</xdr:rowOff>
    </xdr:from>
    <xdr:to>
      <xdr:col>13</xdr:col>
      <xdr:colOff>497108</xdr:colOff>
      <xdr:row>24</xdr:row>
      <xdr:rowOff>193684</xdr:rowOff>
    </xdr:to>
    <xdr:sp macro="[0]!EL" textlink="">
      <xdr:nvSpPr>
        <xdr:cNvPr id="203" name="Rectangle à coins arrondis 202"/>
        <xdr:cNvSpPr/>
      </xdr:nvSpPr>
      <xdr:spPr>
        <a:xfrm>
          <a:off x="7627769" y="2483096"/>
          <a:ext cx="318546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155957</xdr:colOff>
      <xdr:row>24</xdr:row>
      <xdr:rowOff>63485</xdr:rowOff>
    </xdr:from>
    <xdr:to>
      <xdr:col>12</xdr:col>
      <xdr:colOff>474503</xdr:colOff>
      <xdr:row>24</xdr:row>
      <xdr:rowOff>185809</xdr:rowOff>
    </xdr:to>
    <xdr:sp macro="[0]!EK" textlink="">
      <xdr:nvSpPr>
        <xdr:cNvPr id="204" name="Rectangle à coins arrondis 203"/>
        <xdr:cNvSpPr/>
      </xdr:nvSpPr>
      <xdr:spPr>
        <a:xfrm>
          <a:off x="7073078" y="2480864"/>
          <a:ext cx="318546" cy="122324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169168</xdr:colOff>
      <xdr:row>24</xdr:row>
      <xdr:rowOff>82854</xdr:rowOff>
    </xdr:from>
    <xdr:to>
      <xdr:col>14</xdr:col>
      <xdr:colOff>487714</xdr:colOff>
      <xdr:row>24</xdr:row>
      <xdr:rowOff>210821</xdr:rowOff>
    </xdr:to>
    <xdr:sp macro="[0]!EM" textlink="">
      <xdr:nvSpPr>
        <xdr:cNvPr id="205" name="Rectangle à coins arrondis 204"/>
        <xdr:cNvSpPr/>
      </xdr:nvSpPr>
      <xdr:spPr>
        <a:xfrm>
          <a:off x="8150461" y="2500233"/>
          <a:ext cx="318546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98213</xdr:colOff>
      <xdr:row>25</xdr:row>
      <xdr:rowOff>77851</xdr:rowOff>
    </xdr:from>
    <xdr:to>
      <xdr:col>2</xdr:col>
      <xdr:colOff>419006</xdr:colOff>
      <xdr:row>25</xdr:row>
      <xdr:rowOff>202067</xdr:rowOff>
    </xdr:to>
    <xdr:sp macro="[0]!FA" textlink="">
      <xdr:nvSpPr>
        <xdr:cNvPr id="206" name="Rectangle à coins arrondis 205"/>
        <xdr:cNvSpPr/>
      </xdr:nvSpPr>
      <xdr:spPr>
        <a:xfrm>
          <a:off x="1694472" y="2744851"/>
          <a:ext cx="320793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160505</xdr:colOff>
      <xdr:row>25</xdr:row>
      <xdr:rowOff>62031</xdr:rowOff>
    </xdr:from>
    <xdr:to>
      <xdr:col>3</xdr:col>
      <xdr:colOff>479051</xdr:colOff>
      <xdr:row>25</xdr:row>
      <xdr:rowOff>186247</xdr:rowOff>
    </xdr:to>
    <xdr:sp macro="[0]!FB" textlink="">
      <xdr:nvSpPr>
        <xdr:cNvPr id="207" name="Rectangle à coins arrondis 206"/>
        <xdr:cNvSpPr/>
      </xdr:nvSpPr>
      <xdr:spPr>
        <a:xfrm>
          <a:off x="2288850" y="2729031"/>
          <a:ext cx="318546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172928</xdr:colOff>
      <xdr:row>25</xdr:row>
      <xdr:rowOff>59395</xdr:rowOff>
    </xdr:from>
    <xdr:to>
      <xdr:col>4</xdr:col>
      <xdr:colOff>491474</xdr:colOff>
      <xdr:row>25</xdr:row>
      <xdr:rowOff>183611</xdr:rowOff>
    </xdr:to>
    <xdr:sp macro="[0]!FC" textlink="">
      <xdr:nvSpPr>
        <xdr:cNvPr id="208" name="Rectangle à coins arrondis 207"/>
        <xdr:cNvSpPr/>
      </xdr:nvSpPr>
      <xdr:spPr>
        <a:xfrm>
          <a:off x="2833359" y="2726395"/>
          <a:ext cx="318546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178079</xdr:colOff>
      <xdr:row>25</xdr:row>
      <xdr:rowOff>76532</xdr:rowOff>
    </xdr:from>
    <xdr:to>
      <xdr:col>5</xdr:col>
      <xdr:colOff>496625</xdr:colOff>
      <xdr:row>25</xdr:row>
      <xdr:rowOff>200748</xdr:rowOff>
    </xdr:to>
    <xdr:sp macro="[0]!FD" textlink="">
      <xdr:nvSpPr>
        <xdr:cNvPr id="209" name="Rectangle à coins arrondis 208"/>
        <xdr:cNvSpPr/>
      </xdr:nvSpPr>
      <xdr:spPr>
        <a:xfrm>
          <a:off x="3370596" y="2743532"/>
          <a:ext cx="318546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197775</xdr:colOff>
      <xdr:row>25</xdr:row>
      <xdr:rowOff>73895</xdr:rowOff>
    </xdr:from>
    <xdr:to>
      <xdr:col>6</xdr:col>
      <xdr:colOff>516321</xdr:colOff>
      <xdr:row>25</xdr:row>
      <xdr:rowOff>198111</xdr:rowOff>
    </xdr:to>
    <xdr:sp macro="[0]!FE" textlink="">
      <xdr:nvSpPr>
        <xdr:cNvPr id="210" name="Rectangle à coins arrondis 209"/>
        <xdr:cNvSpPr/>
      </xdr:nvSpPr>
      <xdr:spPr>
        <a:xfrm>
          <a:off x="3922378" y="2740895"/>
          <a:ext cx="318546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159291</xdr:colOff>
      <xdr:row>25</xdr:row>
      <xdr:rowOff>71258</xdr:rowOff>
    </xdr:from>
    <xdr:to>
      <xdr:col>7</xdr:col>
      <xdr:colOff>477838</xdr:colOff>
      <xdr:row>25</xdr:row>
      <xdr:rowOff>195474</xdr:rowOff>
    </xdr:to>
    <xdr:sp macro="[0]!FF" textlink="">
      <xdr:nvSpPr>
        <xdr:cNvPr id="211" name="Rectangle à coins arrondis 210"/>
        <xdr:cNvSpPr/>
      </xdr:nvSpPr>
      <xdr:spPr>
        <a:xfrm>
          <a:off x="4415981" y="2738258"/>
          <a:ext cx="318547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164443</xdr:colOff>
      <xdr:row>25</xdr:row>
      <xdr:rowOff>75213</xdr:rowOff>
    </xdr:from>
    <xdr:to>
      <xdr:col>8</xdr:col>
      <xdr:colOff>482989</xdr:colOff>
      <xdr:row>25</xdr:row>
      <xdr:rowOff>199429</xdr:rowOff>
    </xdr:to>
    <xdr:sp macro="[0]!FG" textlink="">
      <xdr:nvSpPr>
        <xdr:cNvPr id="212" name="Rectangle à coins arrondis 211"/>
        <xdr:cNvSpPr/>
      </xdr:nvSpPr>
      <xdr:spPr>
        <a:xfrm>
          <a:off x="4953219" y="2742213"/>
          <a:ext cx="318546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184138</xdr:colOff>
      <xdr:row>25</xdr:row>
      <xdr:rowOff>85759</xdr:rowOff>
    </xdr:from>
    <xdr:to>
      <xdr:col>9</xdr:col>
      <xdr:colOff>502684</xdr:colOff>
      <xdr:row>25</xdr:row>
      <xdr:rowOff>209975</xdr:rowOff>
    </xdr:to>
    <xdr:sp macro="[0]!FH" textlink="">
      <xdr:nvSpPr>
        <xdr:cNvPr id="213" name="Rectangle à coins arrondis 212"/>
        <xdr:cNvSpPr/>
      </xdr:nvSpPr>
      <xdr:spPr>
        <a:xfrm>
          <a:off x="5505000" y="2752759"/>
          <a:ext cx="318546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167473</xdr:colOff>
      <xdr:row>25</xdr:row>
      <xdr:rowOff>83123</xdr:rowOff>
    </xdr:from>
    <xdr:to>
      <xdr:col>10</xdr:col>
      <xdr:colOff>486019</xdr:colOff>
      <xdr:row>25</xdr:row>
      <xdr:rowOff>207339</xdr:rowOff>
    </xdr:to>
    <xdr:sp macro="[0]!FI" textlink="">
      <xdr:nvSpPr>
        <xdr:cNvPr id="214" name="Rectangle à coins arrondis 213"/>
        <xdr:cNvSpPr/>
      </xdr:nvSpPr>
      <xdr:spPr>
        <a:xfrm>
          <a:off x="6020421" y="2750123"/>
          <a:ext cx="318546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194440</xdr:colOff>
      <xdr:row>25</xdr:row>
      <xdr:rowOff>75118</xdr:rowOff>
    </xdr:from>
    <xdr:to>
      <xdr:col>11</xdr:col>
      <xdr:colOff>512987</xdr:colOff>
      <xdr:row>25</xdr:row>
      <xdr:rowOff>203085</xdr:rowOff>
    </xdr:to>
    <xdr:sp macro="[0]!FJ" textlink="">
      <xdr:nvSpPr>
        <xdr:cNvPr id="215" name="Rectangle à coins arrondis 214"/>
        <xdr:cNvSpPr/>
      </xdr:nvSpPr>
      <xdr:spPr>
        <a:xfrm>
          <a:off x="6579474" y="2742118"/>
          <a:ext cx="318547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193107</xdr:colOff>
      <xdr:row>25</xdr:row>
      <xdr:rowOff>79072</xdr:rowOff>
    </xdr:from>
    <xdr:to>
      <xdr:col>13</xdr:col>
      <xdr:colOff>511653</xdr:colOff>
      <xdr:row>25</xdr:row>
      <xdr:rowOff>207039</xdr:rowOff>
    </xdr:to>
    <xdr:sp macro="[0]!FL" textlink="">
      <xdr:nvSpPr>
        <xdr:cNvPr id="216" name="Rectangle à coins arrondis 215"/>
        <xdr:cNvSpPr/>
      </xdr:nvSpPr>
      <xdr:spPr>
        <a:xfrm>
          <a:off x="7642314" y="2746072"/>
          <a:ext cx="318546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170501</xdr:colOff>
      <xdr:row>25</xdr:row>
      <xdr:rowOff>72247</xdr:rowOff>
    </xdr:from>
    <xdr:to>
      <xdr:col>12</xdr:col>
      <xdr:colOff>489047</xdr:colOff>
      <xdr:row>25</xdr:row>
      <xdr:rowOff>196463</xdr:rowOff>
    </xdr:to>
    <xdr:sp macro="[0]!FK" textlink="">
      <xdr:nvSpPr>
        <xdr:cNvPr id="217" name="Rectangle à coins arrondis 216"/>
        <xdr:cNvSpPr/>
      </xdr:nvSpPr>
      <xdr:spPr>
        <a:xfrm>
          <a:off x="7087622" y="2739247"/>
          <a:ext cx="318546" cy="124216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183713</xdr:colOff>
      <xdr:row>25</xdr:row>
      <xdr:rowOff>96209</xdr:rowOff>
    </xdr:from>
    <xdr:to>
      <xdr:col>14</xdr:col>
      <xdr:colOff>502259</xdr:colOff>
      <xdr:row>25</xdr:row>
      <xdr:rowOff>224176</xdr:rowOff>
    </xdr:to>
    <xdr:sp macro="[0]!FM" textlink="">
      <xdr:nvSpPr>
        <xdr:cNvPr id="218" name="Rectangle à coins arrondis 217"/>
        <xdr:cNvSpPr/>
      </xdr:nvSpPr>
      <xdr:spPr>
        <a:xfrm>
          <a:off x="8165006" y="2763209"/>
          <a:ext cx="318546" cy="127967"/>
        </a:xfrm>
        <a:prstGeom prst="roundRect">
          <a:avLst/>
        </a:prstGeom>
        <a:solidFill>
          <a:schemeClr val="lt1">
            <a:alpha val="0"/>
          </a:schemeClr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26</xdr:row>
      <xdr:rowOff>132522</xdr:rowOff>
    </xdr:from>
    <xdr:to>
      <xdr:col>19</xdr:col>
      <xdr:colOff>190500</xdr:colOff>
      <xdr:row>27</xdr:row>
      <xdr:rowOff>24847</xdr:rowOff>
    </xdr:to>
    <xdr:sp macro="" textlink="">
      <xdr:nvSpPr>
        <xdr:cNvPr id="109" name="Rectangle 108"/>
        <xdr:cNvSpPr/>
      </xdr:nvSpPr>
      <xdr:spPr>
        <a:xfrm flipV="1">
          <a:off x="0" y="2451652"/>
          <a:ext cx="10982739" cy="140804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AX137"/>
  <sheetViews>
    <sheetView showGridLines="0" zoomScale="85" zoomScaleNormal="85" workbookViewId="0">
      <selection activeCell="P105" sqref="P105"/>
    </sheetView>
  </sheetViews>
  <sheetFormatPr baseColWidth="10" defaultColWidth="4.5703125" defaultRowHeight="15"/>
  <cols>
    <col min="3" max="3" width="6" bestFit="1" customWidth="1"/>
    <col min="4" max="7" width="4.7109375" bestFit="1" customWidth="1"/>
    <col min="8" max="8" width="5.42578125" bestFit="1" customWidth="1"/>
    <col min="9" max="10" width="4.7109375" bestFit="1" customWidth="1"/>
    <col min="11" max="11" width="5.7109375" bestFit="1" customWidth="1"/>
    <col min="12" max="12" width="5" customWidth="1"/>
    <col min="13" max="13" width="4.85546875" bestFit="1" customWidth="1"/>
    <col min="14" max="14" width="5.42578125" bestFit="1" customWidth="1"/>
    <col min="15" max="15" width="4.85546875" bestFit="1" customWidth="1"/>
    <col min="16" max="16" width="5.85546875" bestFit="1" customWidth="1"/>
    <col min="17" max="17" width="5.28515625" customWidth="1"/>
    <col min="18" max="18" width="6.140625" customWidth="1"/>
    <col min="19" max="19" width="5.42578125" bestFit="1" customWidth="1"/>
    <col min="20" max="20" width="4.7109375" bestFit="1" customWidth="1"/>
    <col min="21" max="21" width="5.7109375" bestFit="1" customWidth="1"/>
    <col min="22" max="22" width="4.85546875" bestFit="1" customWidth="1"/>
    <col min="23" max="23" width="7.5703125" bestFit="1" customWidth="1"/>
    <col min="24" max="24" width="6.85546875" customWidth="1"/>
    <col min="25" max="31" width="4.7109375" bestFit="1" customWidth="1"/>
    <col min="33" max="33" width="7.28515625" customWidth="1"/>
    <col min="34" max="34" width="9.5703125" bestFit="1" customWidth="1"/>
    <col min="40" max="41" width="6.28515625" customWidth="1"/>
  </cols>
  <sheetData>
    <row r="2" spans="2:22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</row>
    <row r="3" spans="2:22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</row>
    <row r="4" spans="2:22">
      <c r="B4" s="2" t="s">
        <v>12</v>
      </c>
      <c r="C4" s="2" t="s">
        <v>13</v>
      </c>
      <c r="D4" s="2" t="s">
        <v>14</v>
      </c>
      <c r="E4" s="2" t="s">
        <v>15</v>
      </c>
      <c r="F4" s="2" t="s">
        <v>16</v>
      </c>
      <c r="G4" s="2" t="s">
        <v>17</v>
      </c>
      <c r="H4" s="2" t="s">
        <v>18</v>
      </c>
      <c r="I4" s="2" t="s">
        <v>19</v>
      </c>
      <c r="J4" s="2" t="s">
        <v>20</v>
      </c>
      <c r="K4" s="2" t="s">
        <v>21</v>
      </c>
      <c r="L4" s="2" t="s">
        <v>22</v>
      </c>
      <c r="M4" s="2" t="s">
        <v>23</v>
      </c>
    </row>
    <row r="5" spans="2:22">
      <c r="B5" s="2" t="s">
        <v>0</v>
      </c>
      <c r="C5" s="2" t="s">
        <v>24</v>
      </c>
      <c r="D5" s="2" t="s">
        <v>2</v>
      </c>
      <c r="E5" s="2" t="s">
        <v>25</v>
      </c>
      <c r="F5" s="2" t="s">
        <v>4</v>
      </c>
      <c r="G5" s="2" t="s">
        <v>26</v>
      </c>
      <c r="H5" s="2" t="s">
        <v>27</v>
      </c>
      <c r="I5" s="2" t="s">
        <v>7</v>
      </c>
      <c r="J5" s="2" t="s">
        <v>28</v>
      </c>
      <c r="K5" s="2" t="s">
        <v>9</v>
      </c>
      <c r="L5" s="2" t="s">
        <v>29</v>
      </c>
      <c r="M5" s="2" t="s">
        <v>11</v>
      </c>
      <c r="O5" t="s">
        <v>35</v>
      </c>
    </row>
    <row r="6" spans="2:22">
      <c r="B6" s="2" t="s">
        <v>12</v>
      </c>
      <c r="C6" s="2" t="s">
        <v>30</v>
      </c>
      <c r="D6" s="2" t="s">
        <v>14</v>
      </c>
      <c r="E6" s="2" t="s">
        <v>31</v>
      </c>
      <c r="F6" s="2" t="s">
        <v>16</v>
      </c>
      <c r="G6" s="2" t="s">
        <v>17</v>
      </c>
      <c r="H6" s="2" t="s">
        <v>32</v>
      </c>
      <c r="I6" s="2" t="s">
        <v>19</v>
      </c>
      <c r="J6" s="2" t="s">
        <v>33</v>
      </c>
      <c r="K6" s="2" t="s">
        <v>21</v>
      </c>
      <c r="L6" s="2" t="s">
        <v>34</v>
      </c>
      <c r="M6" s="2" t="s">
        <v>23</v>
      </c>
      <c r="R6" s="53">
        <f>MATCH(Grat!Q24,Notation,0)</f>
        <v>1</v>
      </c>
      <c r="S6" s="53"/>
      <c r="T6" s="53"/>
      <c r="U6" s="53" t="s">
        <v>94</v>
      </c>
      <c r="V6" s="53"/>
    </row>
    <row r="7" spans="2:22">
      <c r="B7" s="2" t="s">
        <v>71</v>
      </c>
      <c r="C7" s="2" t="s">
        <v>71</v>
      </c>
      <c r="D7" s="2" t="s">
        <v>71</v>
      </c>
      <c r="E7" s="2" t="s">
        <v>71</v>
      </c>
      <c r="F7" s="2" t="s">
        <v>71</v>
      </c>
      <c r="G7" s="2" t="s">
        <v>71</v>
      </c>
      <c r="H7" s="2" t="s">
        <v>71</v>
      </c>
      <c r="I7" s="2" t="s">
        <v>71</v>
      </c>
      <c r="J7" s="2" t="s">
        <v>71</v>
      </c>
      <c r="K7" s="2" t="s">
        <v>71</v>
      </c>
      <c r="L7" s="2" t="s">
        <v>71</v>
      </c>
      <c r="M7" s="2" t="s">
        <v>71</v>
      </c>
      <c r="R7" s="10">
        <f>R6</f>
        <v>1</v>
      </c>
      <c r="S7" s="53"/>
      <c r="T7" s="53"/>
      <c r="U7" s="53" t="s">
        <v>93</v>
      </c>
      <c r="V7" s="53"/>
    </row>
    <row r="8" spans="2:22">
      <c r="B8" s="2" t="s">
        <v>71</v>
      </c>
      <c r="C8" s="2" t="s">
        <v>71</v>
      </c>
      <c r="D8" s="2" t="s">
        <v>71</v>
      </c>
      <c r="E8" s="2" t="s">
        <v>71</v>
      </c>
      <c r="F8" s="2" t="s">
        <v>71</v>
      </c>
      <c r="G8" s="2" t="s">
        <v>71</v>
      </c>
      <c r="H8" s="2" t="s">
        <v>71</v>
      </c>
      <c r="I8" s="2" t="s">
        <v>71</v>
      </c>
      <c r="J8" s="2" t="s">
        <v>71</v>
      </c>
      <c r="K8" s="2" t="s">
        <v>71</v>
      </c>
      <c r="L8" s="2" t="s">
        <v>71</v>
      </c>
      <c r="M8" s="2" t="s">
        <v>71</v>
      </c>
      <c r="R8" s="54" t="s">
        <v>75</v>
      </c>
      <c r="S8" s="53"/>
      <c r="T8" s="53"/>
      <c r="U8" s="53" t="s">
        <v>91</v>
      </c>
      <c r="V8" s="53"/>
    </row>
    <row r="9" spans="2:22">
      <c r="B9" s="2" t="s">
        <v>71</v>
      </c>
      <c r="C9" s="2" t="s">
        <v>71</v>
      </c>
      <c r="D9" s="2" t="s">
        <v>71</v>
      </c>
      <c r="E9" s="2" t="s">
        <v>71</v>
      </c>
      <c r="F9" s="2" t="s">
        <v>71</v>
      </c>
      <c r="G9" s="2" t="s">
        <v>71</v>
      </c>
      <c r="H9" s="2" t="s">
        <v>71</v>
      </c>
      <c r="I9" s="2" t="s">
        <v>71</v>
      </c>
      <c r="J9" s="2" t="s">
        <v>71</v>
      </c>
      <c r="K9" s="2" t="s">
        <v>71</v>
      </c>
      <c r="L9" s="2" t="s">
        <v>71</v>
      </c>
      <c r="M9" s="2" t="s">
        <v>71</v>
      </c>
      <c r="R9" s="53"/>
      <c r="S9" s="53"/>
      <c r="T9" s="53"/>
      <c r="U9" s="53" t="s">
        <v>92</v>
      </c>
      <c r="V9" s="53"/>
    </row>
    <row r="10" spans="2:22">
      <c r="B10" s="2" t="s">
        <v>71</v>
      </c>
      <c r="C10" s="2" t="s">
        <v>71</v>
      </c>
      <c r="D10" s="2" t="s">
        <v>71</v>
      </c>
      <c r="E10" s="2" t="s">
        <v>71</v>
      </c>
      <c r="F10" s="2" t="s">
        <v>71</v>
      </c>
      <c r="G10" s="2" t="s">
        <v>71</v>
      </c>
      <c r="H10" s="2" t="s">
        <v>71</v>
      </c>
      <c r="I10" s="2" t="s">
        <v>71</v>
      </c>
      <c r="J10" s="2" t="s">
        <v>71</v>
      </c>
      <c r="K10" s="2" t="s">
        <v>71</v>
      </c>
      <c r="L10" s="2" t="s">
        <v>71</v>
      </c>
      <c r="M10" s="2" t="s">
        <v>71</v>
      </c>
    </row>
    <row r="11" spans="2:22">
      <c r="B11" s="2" t="s">
        <v>71</v>
      </c>
      <c r="C11" s="2" t="s">
        <v>71</v>
      </c>
      <c r="D11" s="2" t="s">
        <v>71</v>
      </c>
      <c r="E11" s="2" t="s">
        <v>71</v>
      </c>
      <c r="F11" s="2" t="s">
        <v>71</v>
      </c>
      <c r="G11" s="2" t="s">
        <v>71</v>
      </c>
      <c r="H11" s="2" t="s">
        <v>71</v>
      </c>
      <c r="I11" s="2" t="s">
        <v>71</v>
      </c>
      <c r="J11" s="2" t="s">
        <v>71</v>
      </c>
      <c r="K11" s="2" t="s">
        <v>71</v>
      </c>
      <c r="L11" s="2" t="s">
        <v>71</v>
      </c>
      <c r="M11" s="2" t="s">
        <v>71</v>
      </c>
    </row>
    <row r="12" spans="2:22">
      <c r="B12" s="2" t="s">
        <v>71</v>
      </c>
      <c r="C12" s="2" t="s">
        <v>71</v>
      </c>
      <c r="D12" s="2" t="s">
        <v>71</v>
      </c>
      <c r="E12" s="2" t="s">
        <v>71</v>
      </c>
      <c r="F12" s="2" t="s">
        <v>71</v>
      </c>
      <c r="G12" s="2" t="s">
        <v>71</v>
      </c>
      <c r="H12" s="2" t="s">
        <v>71</v>
      </c>
      <c r="I12" s="2" t="s">
        <v>71</v>
      </c>
      <c r="J12" s="2" t="s">
        <v>71</v>
      </c>
      <c r="K12" s="2" t="s">
        <v>71</v>
      </c>
      <c r="L12" s="2" t="s">
        <v>71</v>
      </c>
      <c r="M12" s="2" t="s">
        <v>71</v>
      </c>
    </row>
    <row r="13" spans="2:2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2:22">
      <c r="B14" s="2" t="str">
        <f t="shared" ref="B14:M14" si="0">INDEX($B$3:$M$12,$R$7,B2)</f>
        <v>C</v>
      </c>
      <c r="C14" s="2" t="str">
        <f t="shared" si="0"/>
        <v>C#</v>
      </c>
      <c r="D14" s="2" t="str">
        <f t="shared" si="0"/>
        <v>D</v>
      </c>
      <c r="E14" s="2" t="str">
        <f t="shared" si="0"/>
        <v>D#</v>
      </c>
      <c r="F14" s="2" t="str">
        <f t="shared" si="0"/>
        <v>E</v>
      </c>
      <c r="G14" s="2" t="str">
        <f t="shared" si="0"/>
        <v>F</v>
      </c>
      <c r="H14" s="2" t="str">
        <f t="shared" si="0"/>
        <v>F#</v>
      </c>
      <c r="I14" s="2" t="str">
        <f t="shared" si="0"/>
        <v>G</v>
      </c>
      <c r="J14" s="2" t="str">
        <f t="shared" si="0"/>
        <v>G#</v>
      </c>
      <c r="K14" s="2" t="str">
        <f t="shared" si="0"/>
        <v>A</v>
      </c>
      <c r="L14" s="2" t="str">
        <f t="shared" si="0"/>
        <v>A#</v>
      </c>
      <c r="M14" s="2" t="str">
        <f t="shared" si="0"/>
        <v>B</v>
      </c>
    </row>
    <row r="17" spans="2:50">
      <c r="B17" s="2" t="str">
        <f>B14</f>
        <v>C</v>
      </c>
      <c r="C17" s="2" t="str">
        <f t="shared" ref="C17:M17" si="1">C14</f>
        <v>C#</v>
      </c>
      <c r="D17" s="2" t="str">
        <f t="shared" si="1"/>
        <v>D</v>
      </c>
      <c r="E17" s="2" t="str">
        <f t="shared" si="1"/>
        <v>D#</v>
      </c>
      <c r="F17" s="2" t="str">
        <f t="shared" si="1"/>
        <v>E</v>
      </c>
      <c r="G17" s="2" t="str">
        <f t="shared" si="1"/>
        <v>F</v>
      </c>
      <c r="H17" s="2" t="str">
        <f t="shared" si="1"/>
        <v>F#</v>
      </c>
      <c r="I17" s="2" t="str">
        <f t="shared" si="1"/>
        <v>G</v>
      </c>
      <c r="J17" s="2" t="str">
        <f t="shared" si="1"/>
        <v>G#</v>
      </c>
      <c r="K17" s="2" t="str">
        <f t="shared" si="1"/>
        <v>A</v>
      </c>
      <c r="L17" s="2" t="str">
        <f t="shared" si="1"/>
        <v>A#</v>
      </c>
      <c r="M17" s="2" t="str">
        <f t="shared" si="1"/>
        <v>B</v>
      </c>
      <c r="N17" s="2" t="str">
        <f>B17</f>
        <v>C</v>
      </c>
      <c r="O17" s="2" t="str">
        <f t="shared" ref="O17:AD17" si="2">C17</f>
        <v>C#</v>
      </c>
      <c r="P17" s="2" t="str">
        <f t="shared" si="2"/>
        <v>D</v>
      </c>
      <c r="Q17" s="2" t="str">
        <f t="shared" si="2"/>
        <v>D#</v>
      </c>
      <c r="R17" s="2" t="str">
        <f t="shared" si="2"/>
        <v>E</v>
      </c>
      <c r="S17" s="2" t="str">
        <f t="shared" si="2"/>
        <v>F</v>
      </c>
      <c r="T17" s="2" t="str">
        <f t="shared" si="2"/>
        <v>F#</v>
      </c>
      <c r="U17" s="2" t="str">
        <f t="shared" si="2"/>
        <v>G</v>
      </c>
      <c r="V17" s="2" t="str">
        <f t="shared" si="2"/>
        <v>G#</v>
      </c>
      <c r="W17" s="2" t="str">
        <f t="shared" si="2"/>
        <v>A</v>
      </c>
      <c r="X17" s="2" t="str">
        <f t="shared" si="2"/>
        <v>A#</v>
      </c>
      <c r="Y17" s="2" t="str">
        <f t="shared" si="2"/>
        <v>B</v>
      </c>
      <c r="Z17" s="2" t="str">
        <f t="shared" si="2"/>
        <v>C</v>
      </c>
      <c r="AA17" s="2" t="str">
        <f t="shared" si="2"/>
        <v>C#</v>
      </c>
      <c r="AB17" s="2" t="str">
        <f t="shared" si="2"/>
        <v>D</v>
      </c>
      <c r="AC17" s="2" t="str">
        <f t="shared" si="2"/>
        <v>D#</v>
      </c>
      <c r="AD17" s="2" t="str">
        <f t="shared" si="2"/>
        <v>E</v>
      </c>
      <c r="AE17" s="2" t="str">
        <f t="shared" ref="AE17" si="3">S17</f>
        <v>F</v>
      </c>
      <c r="AF17" s="2" t="str">
        <f t="shared" ref="AF17" si="4">T17</f>
        <v>F#</v>
      </c>
      <c r="AG17" s="2" t="str">
        <f t="shared" ref="AG17:AH20" si="5">U17</f>
        <v>G</v>
      </c>
      <c r="AH17" s="2" t="str">
        <f t="shared" si="5"/>
        <v>G#</v>
      </c>
      <c r="AI17" s="2" t="str">
        <f t="shared" ref="AI17:AI20" si="6">W17</f>
        <v>A</v>
      </c>
      <c r="AJ17" s="2" t="str">
        <f t="shared" ref="AJ17:AJ20" si="7">X17</f>
        <v>A#</v>
      </c>
      <c r="AK17" s="2" t="str">
        <f t="shared" ref="AK17:AK20" si="8">Y17</f>
        <v>B</v>
      </c>
      <c r="AL17" s="2" t="str">
        <f t="shared" ref="AL17:AL20" si="9">Z17</f>
        <v>C</v>
      </c>
      <c r="AM17" s="2" t="str">
        <f t="shared" ref="AM17:AM20" si="10">AA17</f>
        <v>C#</v>
      </c>
      <c r="AN17" s="2" t="str">
        <f t="shared" ref="AN17:AN20" si="11">AB17</f>
        <v>D</v>
      </c>
      <c r="AO17" s="2" t="str">
        <f t="shared" ref="AO17:AO20" si="12">AC17</f>
        <v>D#</v>
      </c>
      <c r="AP17" s="2" t="str">
        <f t="shared" ref="AP17:AP20" si="13">AD17</f>
        <v>E</v>
      </c>
      <c r="AQ17" s="2" t="str">
        <f t="shared" ref="AQ17:AQ20" si="14">AE17</f>
        <v>F</v>
      </c>
      <c r="AR17" s="2" t="str">
        <f t="shared" ref="AR17:AR20" si="15">AF17</f>
        <v>F#</v>
      </c>
      <c r="AS17" s="2" t="str">
        <f t="shared" ref="AS17:AS20" si="16">AG17</f>
        <v>G</v>
      </c>
      <c r="AT17" s="2" t="str">
        <f t="shared" ref="AT17:AT20" si="17">AH17</f>
        <v>G#</v>
      </c>
      <c r="AU17" s="2" t="str">
        <f t="shared" ref="AU17:AU20" si="18">AI17</f>
        <v>A</v>
      </c>
      <c r="AV17" s="2" t="str">
        <f t="shared" ref="AV17:AV20" si="19">AJ17</f>
        <v>A#</v>
      </c>
      <c r="AW17" s="2" t="str">
        <f t="shared" ref="AW17:AW20" si="20">AK17</f>
        <v>B</v>
      </c>
      <c r="AX17" s="2" t="str">
        <f t="shared" ref="AX17:AX20" si="21">AL17</f>
        <v>C</v>
      </c>
    </row>
    <row r="18" spans="2:50">
      <c r="B18" s="2" t="str">
        <f>C17</f>
        <v>C#</v>
      </c>
      <c r="C18" s="2" t="str">
        <f t="shared" ref="C18:AG23" si="22">D17</f>
        <v>D</v>
      </c>
      <c r="D18" s="2" t="str">
        <f t="shared" si="22"/>
        <v>D#</v>
      </c>
      <c r="E18" s="2" t="str">
        <f t="shared" si="22"/>
        <v>E</v>
      </c>
      <c r="F18" s="2" t="str">
        <f t="shared" si="22"/>
        <v>F</v>
      </c>
      <c r="G18" s="2" t="str">
        <f t="shared" si="22"/>
        <v>F#</v>
      </c>
      <c r="H18" s="2" t="str">
        <f t="shared" si="22"/>
        <v>G</v>
      </c>
      <c r="I18" s="2" t="str">
        <f t="shared" si="22"/>
        <v>G#</v>
      </c>
      <c r="J18" s="2" t="str">
        <f t="shared" si="22"/>
        <v>A</v>
      </c>
      <c r="K18" s="2" t="str">
        <f t="shared" si="22"/>
        <v>A#</v>
      </c>
      <c r="L18" s="2" t="str">
        <f t="shared" si="22"/>
        <v>B</v>
      </c>
      <c r="M18" s="2" t="str">
        <f t="shared" si="22"/>
        <v>C</v>
      </c>
      <c r="N18" s="2" t="str">
        <f t="shared" si="22"/>
        <v>C#</v>
      </c>
      <c r="O18" s="2" t="str">
        <f t="shared" si="22"/>
        <v>D</v>
      </c>
      <c r="P18" s="2" t="str">
        <f t="shared" si="22"/>
        <v>D#</v>
      </c>
      <c r="Q18" s="2" t="str">
        <f t="shared" si="22"/>
        <v>E</v>
      </c>
      <c r="R18" s="2" t="str">
        <f t="shared" si="22"/>
        <v>F</v>
      </c>
      <c r="S18" s="2" t="str">
        <f t="shared" si="22"/>
        <v>F#</v>
      </c>
      <c r="T18" s="2" t="str">
        <f t="shared" si="22"/>
        <v>G</v>
      </c>
      <c r="U18" s="2" t="str">
        <f t="shared" si="22"/>
        <v>G#</v>
      </c>
      <c r="V18" s="2" t="str">
        <f t="shared" si="22"/>
        <v>A</v>
      </c>
      <c r="W18" s="2" t="str">
        <f t="shared" si="22"/>
        <v>A#</v>
      </c>
      <c r="X18" s="2" t="str">
        <f t="shared" si="22"/>
        <v>B</v>
      </c>
      <c r="Y18" s="2" t="str">
        <f t="shared" si="22"/>
        <v>C</v>
      </c>
      <c r="Z18" s="2" t="str">
        <f t="shared" si="22"/>
        <v>C#</v>
      </c>
      <c r="AA18" s="2" t="str">
        <f t="shared" si="22"/>
        <v>D</v>
      </c>
      <c r="AB18" s="2" t="str">
        <f t="shared" si="22"/>
        <v>D#</v>
      </c>
      <c r="AC18" s="2" t="str">
        <f t="shared" si="22"/>
        <v>E</v>
      </c>
      <c r="AD18" s="2" t="str">
        <f t="shared" si="22"/>
        <v>F</v>
      </c>
      <c r="AE18" s="2" t="str">
        <f t="shared" si="22"/>
        <v>F#</v>
      </c>
      <c r="AF18" s="2" t="str">
        <f t="shared" si="22"/>
        <v>G</v>
      </c>
      <c r="AG18" s="2" t="str">
        <f t="shared" si="22"/>
        <v>G#</v>
      </c>
      <c r="AH18" s="2" t="str">
        <f t="shared" si="5"/>
        <v>A</v>
      </c>
      <c r="AI18" s="2" t="str">
        <f t="shared" si="6"/>
        <v>A#</v>
      </c>
      <c r="AJ18" s="2" t="str">
        <f t="shared" si="7"/>
        <v>B</v>
      </c>
      <c r="AK18" s="2" t="str">
        <f t="shared" si="8"/>
        <v>C</v>
      </c>
      <c r="AL18" s="2" t="str">
        <f t="shared" si="9"/>
        <v>C#</v>
      </c>
      <c r="AM18" s="2" t="str">
        <f t="shared" si="10"/>
        <v>D</v>
      </c>
      <c r="AN18" s="2" t="str">
        <f t="shared" si="11"/>
        <v>D#</v>
      </c>
      <c r="AO18" s="2" t="str">
        <f t="shared" si="12"/>
        <v>E</v>
      </c>
      <c r="AP18" s="2" t="str">
        <f t="shared" si="13"/>
        <v>F</v>
      </c>
      <c r="AQ18" s="2" t="str">
        <f t="shared" si="14"/>
        <v>F#</v>
      </c>
      <c r="AR18" s="2" t="str">
        <f t="shared" si="15"/>
        <v>G</v>
      </c>
      <c r="AS18" s="2" t="str">
        <f t="shared" si="16"/>
        <v>G#</v>
      </c>
      <c r="AT18" s="2" t="str">
        <f t="shared" si="17"/>
        <v>A</v>
      </c>
      <c r="AU18" s="2" t="str">
        <f t="shared" si="18"/>
        <v>A#</v>
      </c>
      <c r="AV18" s="2" t="str">
        <f t="shared" si="19"/>
        <v>B</v>
      </c>
      <c r="AW18" s="2" t="str">
        <f t="shared" si="20"/>
        <v>C</v>
      </c>
      <c r="AX18" s="2" t="str">
        <f t="shared" si="21"/>
        <v>C#</v>
      </c>
    </row>
    <row r="19" spans="2:50">
      <c r="B19" s="2" t="str">
        <f t="shared" ref="B19:Q28" si="23">C18</f>
        <v>D</v>
      </c>
      <c r="C19" s="2" t="str">
        <f t="shared" si="23"/>
        <v>D#</v>
      </c>
      <c r="D19" s="2" t="str">
        <f t="shared" si="23"/>
        <v>E</v>
      </c>
      <c r="E19" s="2" t="str">
        <f t="shared" si="23"/>
        <v>F</v>
      </c>
      <c r="F19" s="2" t="str">
        <f t="shared" si="23"/>
        <v>F#</v>
      </c>
      <c r="G19" s="2" t="str">
        <f t="shared" si="23"/>
        <v>G</v>
      </c>
      <c r="H19" s="2" t="str">
        <f t="shared" si="23"/>
        <v>G#</v>
      </c>
      <c r="I19" s="2" t="str">
        <f t="shared" si="23"/>
        <v>A</v>
      </c>
      <c r="J19" s="2" t="str">
        <f t="shared" si="23"/>
        <v>A#</v>
      </c>
      <c r="K19" s="2" t="str">
        <f t="shared" si="23"/>
        <v>B</v>
      </c>
      <c r="L19" s="2" t="str">
        <f t="shared" si="23"/>
        <v>C</v>
      </c>
      <c r="M19" s="2" t="str">
        <f t="shared" si="23"/>
        <v>C#</v>
      </c>
      <c r="N19" s="2" t="str">
        <f t="shared" si="23"/>
        <v>D</v>
      </c>
      <c r="O19" s="2" t="str">
        <f t="shared" si="23"/>
        <v>D#</v>
      </c>
      <c r="P19" s="2" t="str">
        <f t="shared" si="23"/>
        <v>E</v>
      </c>
      <c r="Q19" s="2" t="str">
        <f t="shared" si="23"/>
        <v>F</v>
      </c>
      <c r="R19" s="2" t="str">
        <f t="shared" si="22"/>
        <v>F#</v>
      </c>
      <c r="S19" s="2" t="str">
        <f t="shared" si="22"/>
        <v>G</v>
      </c>
      <c r="T19" s="2" t="str">
        <f t="shared" si="22"/>
        <v>G#</v>
      </c>
      <c r="U19" s="2" t="str">
        <f t="shared" si="22"/>
        <v>A</v>
      </c>
      <c r="V19" s="2" t="str">
        <f t="shared" si="22"/>
        <v>A#</v>
      </c>
      <c r="W19" s="2" t="str">
        <f t="shared" si="22"/>
        <v>B</v>
      </c>
      <c r="X19" s="2" t="str">
        <f t="shared" si="22"/>
        <v>C</v>
      </c>
      <c r="Y19" s="2" t="str">
        <f t="shared" si="22"/>
        <v>C#</v>
      </c>
      <c r="Z19" s="2" t="str">
        <f t="shared" si="22"/>
        <v>D</v>
      </c>
      <c r="AA19" s="2" t="str">
        <f t="shared" si="22"/>
        <v>D#</v>
      </c>
      <c r="AB19" s="2" t="str">
        <f t="shared" si="22"/>
        <v>E</v>
      </c>
      <c r="AC19" s="2" t="str">
        <f t="shared" si="22"/>
        <v>F</v>
      </c>
      <c r="AD19" s="2" t="str">
        <f t="shared" si="22"/>
        <v>F#</v>
      </c>
      <c r="AE19" s="2" t="str">
        <f t="shared" si="22"/>
        <v>G</v>
      </c>
      <c r="AF19" s="2" t="str">
        <f t="shared" si="22"/>
        <v>G#</v>
      </c>
      <c r="AG19" s="2" t="str">
        <f t="shared" si="22"/>
        <v>A</v>
      </c>
      <c r="AH19" s="2" t="str">
        <f t="shared" si="5"/>
        <v>A#</v>
      </c>
      <c r="AI19" s="2" t="str">
        <f t="shared" si="6"/>
        <v>B</v>
      </c>
      <c r="AJ19" s="2" t="str">
        <f t="shared" si="7"/>
        <v>C</v>
      </c>
      <c r="AK19" s="2" t="str">
        <f t="shared" si="8"/>
        <v>C#</v>
      </c>
      <c r="AL19" s="2" t="str">
        <f t="shared" si="9"/>
        <v>D</v>
      </c>
      <c r="AM19" s="2" t="str">
        <f t="shared" si="10"/>
        <v>D#</v>
      </c>
      <c r="AN19" s="2" t="str">
        <f t="shared" si="11"/>
        <v>E</v>
      </c>
      <c r="AO19" s="2" t="str">
        <f t="shared" si="12"/>
        <v>F</v>
      </c>
      <c r="AP19" s="2" t="str">
        <f t="shared" si="13"/>
        <v>F#</v>
      </c>
      <c r="AQ19" s="2" t="str">
        <f t="shared" si="14"/>
        <v>G</v>
      </c>
      <c r="AR19" s="2" t="str">
        <f t="shared" si="15"/>
        <v>G#</v>
      </c>
      <c r="AS19" s="2" t="str">
        <f t="shared" si="16"/>
        <v>A</v>
      </c>
      <c r="AT19" s="2" t="str">
        <f t="shared" si="17"/>
        <v>A#</v>
      </c>
      <c r="AU19" s="2" t="str">
        <f t="shared" si="18"/>
        <v>B</v>
      </c>
      <c r="AV19" s="2" t="str">
        <f t="shared" si="19"/>
        <v>C</v>
      </c>
      <c r="AW19" s="2" t="str">
        <f t="shared" si="20"/>
        <v>C#</v>
      </c>
      <c r="AX19" s="2" t="str">
        <f t="shared" si="21"/>
        <v>D</v>
      </c>
    </row>
    <row r="20" spans="2:50">
      <c r="B20" s="2" t="str">
        <f t="shared" si="23"/>
        <v>D#</v>
      </c>
      <c r="C20" s="2" t="str">
        <f t="shared" si="22"/>
        <v>E</v>
      </c>
      <c r="D20" s="2" t="str">
        <f t="shared" si="22"/>
        <v>F</v>
      </c>
      <c r="E20" s="2" t="str">
        <f t="shared" si="22"/>
        <v>F#</v>
      </c>
      <c r="F20" s="2" t="str">
        <f t="shared" si="22"/>
        <v>G</v>
      </c>
      <c r="G20" s="2" t="str">
        <f t="shared" si="22"/>
        <v>G#</v>
      </c>
      <c r="H20" s="2" t="str">
        <f t="shared" si="22"/>
        <v>A</v>
      </c>
      <c r="I20" s="2" t="str">
        <f t="shared" si="22"/>
        <v>A#</v>
      </c>
      <c r="J20" s="2" t="str">
        <f t="shared" si="22"/>
        <v>B</v>
      </c>
      <c r="K20" s="2" t="str">
        <f t="shared" si="22"/>
        <v>C</v>
      </c>
      <c r="L20" s="2" t="str">
        <f t="shared" si="22"/>
        <v>C#</v>
      </c>
      <c r="M20" s="2" t="str">
        <f t="shared" si="22"/>
        <v>D</v>
      </c>
      <c r="N20" s="2" t="str">
        <f t="shared" si="22"/>
        <v>D#</v>
      </c>
      <c r="O20" s="2" t="str">
        <f t="shared" si="22"/>
        <v>E</v>
      </c>
      <c r="P20" s="2" t="str">
        <f t="shared" si="22"/>
        <v>F</v>
      </c>
      <c r="Q20" s="2" t="str">
        <f t="shared" si="22"/>
        <v>F#</v>
      </c>
      <c r="R20" s="2" t="str">
        <f t="shared" si="22"/>
        <v>G</v>
      </c>
      <c r="S20" s="2" t="str">
        <f t="shared" si="22"/>
        <v>G#</v>
      </c>
      <c r="T20" s="2" t="str">
        <f t="shared" si="22"/>
        <v>A</v>
      </c>
      <c r="U20" s="2" t="str">
        <f t="shared" si="22"/>
        <v>A#</v>
      </c>
      <c r="V20" s="2" t="str">
        <f t="shared" si="22"/>
        <v>B</v>
      </c>
      <c r="W20" s="2" t="str">
        <f t="shared" si="22"/>
        <v>C</v>
      </c>
      <c r="X20" s="2" t="str">
        <f t="shared" si="22"/>
        <v>C#</v>
      </c>
      <c r="Y20" s="2" t="str">
        <f t="shared" si="22"/>
        <v>D</v>
      </c>
      <c r="Z20" s="2" t="str">
        <f t="shared" si="22"/>
        <v>D#</v>
      </c>
      <c r="AA20" s="2" t="str">
        <f t="shared" si="22"/>
        <v>E</v>
      </c>
      <c r="AB20" s="2" t="str">
        <f t="shared" si="22"/>
        <v>F</v>
      </c>
      <c r="AC20" s="2" t="str">
        <f t="shared" si="22"/>
        <v>F#</v>
      </c>
      <c r="AD20" s="2" t="str">
        <f t="shared" si="22"/>
        <v>G</v>
      </c>
      <c r="AE20" s="2" t="str">
        <f t="shared" si="22"/>
        <v>G#</v>
      </c>
      <c r="AF20" s="2" t="str">
        <f t="shared" si="22"/>
        <v>A</v>
      </c>
      <c r="AG20" s="2" t="str">
        <f t="shared" si="22"/>
        <v>A#</v>
      </c>
      <c r="AH20" s="2" t="str">
        <f t="shared" si="5"/>
        <v>B</v>
      </c>
      <c r="AI20" s="2" t="str">
        <f t="shared" si="6"/>
        <v>C</v>
      </c>
      <c r="AJ20" s="2" t="str">
        <f t="shared" si="7"/>
        <v>C#</v>
      </c>
      <c r="AK20" s="2" t="str">
        <f t="shared" si="8"/>
        <v>D</v>
      </c>
      <c r="AL20" s="2" t="str">
        <f t="shared" si="9"/>
        <v>D#</v>
      </c>
      <c r="AM20" s="2" t="str">
        <f t="shared" si="10"/>
        <v>E</v>
      </c>
      <c r="AN20" s="2" t="str">
        <f t="shared" si="11"/>
        <v>F</v>
      </c>
      <c r="AO20" s="2" t="str">
        <f t="shared" si="12"/>
        <v>F#</v>
      </c>
      <c r="AP20" s="2" t="str">
        <f t="shared" si="13"/>
        <v>G</v>
      </c>
      <c r="AQ20" s="2" t="str">
        <f t="shared" si="14"/>
        <v>G#</v>
      </c>
      <c r="AR20" s="2" t="str">
        <f t="shared" si="15"/>
        <v>A</v>
      </c>
      <c r="AS20" s="2" t="str">
        <f t="shared" si="16"/>
        <v>A#</v>
      </c>
      <c r="AT20" s="2" t="str">
        <f t="shared" si="17"/>
        <v>B</v>
      </c>
      <c r="AU20" s="2" t="str">
        <f t="shared" si="18"/>
        <v>C</v>
      </c>
      <c r="AV20" s="2" t="str">
        <f t="shared" si="19"/>
        <v>C#</v>
      </c>
      <c r="AW20" s="2" t="str">
        <f t="shared" si="20"/>
        <v>D</v>
      </c>
      <c r="AX20" s="2" t="str">
        <f t="shared" si="21"/>
        <v>D#</v>
      </c>
    </row>
    <row r="21" spans="2:50">
      <c r="B21" s="2" t="str">
        <f t="shared" si="23"/>
        <v>E</v>
      </c>
      <c r="C21" s="2" t="str">
        <f t="shared" si="22"/>
        <v>F</v>
      </c>
      <c r="D21" s="2" t="str">
        <f t="shared" si="22"/>
        <v>F#</v>
      </c>
      <c r="E21" s="2" t="str">
        <f t="shared" si="22"/>
        <v>G</v>
      </c>
      <c r="F21" s="2" t="str">
        <f t="shared" si="22"/>
        <v>G#</v>
      </c>
      <c r="G21" s="2" t="str">
        <f t="shared" si="22"/>
        <v>A</v>
      </c>
      <c r="H21" s="2" t="str">
        <f t="shared" si="22"/>
        <v>A#</v>
      </c>
      <c r="I21" s="2" t="str">
        <f t="shared" si="22"/>
        <v>B</v>
      </c>
      <c r="J21" s="2" t="str">
        <f t="shared" si="22"/>
        <v>C</v>
      </c>
      <c r="K21" s="2" t="str">
        <f t="shared" si="22"/>
        <v>C#</v>
      </c>
      <c r="L21" s="2" t="str">
        <f t="shared" si="22"/>
        <v>D</v>
      </c>
      <c r="M21" s="2" t="str">
        <f t="shared" si="22"/>
        <v>D#</v>
      </c>
      <c r="N21" s="2" t="str">
        <f t="shared" si="22"/>
        <v>E</v>
      </c>
      <c r="O21" s="2" t="str">
        <f t="shared" si="22"/>
        <v>F</v>
      </c>
      <c r="P21" s="2" t="str">
        <f t="shared" si="22"/>
        <v>F#</v>
      </c>
      <c r="Q21" s="2" t="str">
        <f t="shared" si="22"/>
        <v>G</v>
      </c>
      <c r="R21" s="2" t="str">
        <f t="shared" si="22"/>
        <v>G#</v>
      </c>
      <c r="S21" s="2" t="str">
        <f t="shared" si="22"/>
        <v>A</v>
      </c>
      <c r="T21" s="2" t="str">
        <f t="shared" si="22"/>
        <v>A#</v>
      </c>
      <c r="U21" s="2" t="str">
        <f t="shared" si="22"/>
        <v>B</v>
      </c>
      <c r="V21" s="2" t="str">
        <f t="shared" si="22"/>
        <v>C</v>
      </c>
      <c r="W21" s="2" t="str">
        <f t="shared" si="22"/>
        <v>C#</v>
      </c>
      <c r="X21" s="2" t="str">
        <f t="shared" si="22"/>
        <v>D</v>
      </c>
      <c r="Y21" s="2" t="str">
        <f t="shared" si="22"/>
        <v>D#</v>
      </c>
      <c r="Z21" s="2" t="str">
        <f t="shared" si="22"/>
        <v>E</v>
      </c>
      <c r="AA21" s="2" t="str">
        <f t="shared" si="22"/>
        <v>F</v>
      </c>
      <c r="AB21" s="2" t="str">
        <f t="shared" si="22"/>
        <v>F#</v>
      </c>
      <c r="AC21" s="2" t="str">
        <f t="shared" si="22"/>
        <v>G</v>
      </c>
      <c r="AD21" s="2" t="str">
        <f t="shared" si="22"/>
        <v>G#</v>
      </c>
      <c r="AE21" s="2" t="str">
        <f t="shared" si="22"/>
        <v>A</v>
      </c>
      <c r="AF21" s="2" t="str">
        <f t="shared" si="22"/>
        <v>A#</v>
      </c>
      <c r="AG21" s="2" t="str">
        <f t="shared" si="22"/>
        <v>B</v>
      </c>
      <c r="AH21" s="2" t="str">
        <f>V21</f>
        <v>C</v>
      </c>
      <c r="AI21" s="2" t="str">
        <f t="shared" ref="AI21:AX28" si="24">W21</f>
        <v>C#</v>
      </c>
      <c r="AJ21" s="2" t="str">
        <f t="shared" si="24"/>
        <v>D</v>
      </c>
      <c r="AK21" s="2" t="str">
        <f t="shared" si="24"/>
        <v>D#</v>
      </c>
      <c r="AL21" s="2" t="str">
        <f t="shared" si="24"/>
        <v>E</v>
      </c>
      <c r="AM21" s="2" t="str">
        <f t="shared" si="24"/>
        <v>F</v>
      </c>
      <c r="AN21" s="2" t="str">
        <f t="shared" si="24"/>
        <v>F#</v>
      </c>
      <c r="AO21" s="2" t="str">
        <f t="shared" si="24"/>
        <v>G</v>
      </c>
      <c r="AP21" s="2" t="str">
        <f t="shared" si="24"/>
        <v>G#</v>
      </c>
      <c r="AQ21" s="2" t="str">
        <f t="shared" si="24"/>
        <v>A</v>
      </c>
      <c r="AR21" s="2" t="str">
        <f t="shared" si="24"/>
        <v>A#</v>
      </c>
      <c r="AS21" s="2" t="str">
        <f t="shared" si="24"/>
        <v>B</v>
      </c>
      <c r="AT21" s="2" t="str">
        <f t="shared" si="24"/>
        <v>C</v>
      </c>
      <c r="AU21" s="2" t="str">
        <f t="shared" si="24"/>
        <v>C#</v>
      </c>
      <c r="AV21" s="2" t="str">
        <f t="shared" si="24"/>
        <v>D</v>
      </c>
      <c r="AW21" s="2" t="str">
        <f t="shared" si="24"/>
        <v>D#</v>
      </c>
      <c r="AX21" s="2" t="str">
        <f t="shared" si="24"/>
        <v>E</v>
      </c>
    </row>
    <row r="22" spans="2:50">
      <c r="B22" s="2" t="str">
        <f t="shared" si="23"/>
        <v>F</v>
      </c>
      <c r="C22" s="2" t="str">
        <f t="shared" si="22"/>
        <v>F#</v>
      </c>
      <c r="D22" s="2" t="str">
        <f t="shared" si="22"/>
        <v>G</v>
      </c>
      <c r="E22" s="2" t="str">
        <f t="shared" si="22"/>
        <v>G#</v>
      </c>
      <c r="F22" s="2" t="str">
        <f t="shared" si="22"/>
        <v>A</v>
      </c>
      <c r="G22" s="2" t="str">
        <f t="shared" si="22"/>
        <v>A#</v>
      </c>
      <c r="H22" s="2" t="str">
        <f t="shared" si="22"/>
        <v>B</v>
      </c>
      <c r="I22" s="2" t="str">
        <f t="shared" si="22"/>
        <v>C</v>
      </c>
      <c r="J22" s="2" t="str">
        <f t="shared" si="22"/>
        <v>C#</v>
      </c>
      <c r="K22" s="2" t="str">
        <f t="shared" si="22"/>
        <v>D</v>
      </c>
      <c r="L22" s="2" t="str">
        <f t="shared" si="22"/>
        <v>D#</v>
      </c>
      <c r="M22" s="2" t="str">
        <f t="shared" si="22"/>
        <v>E</v>
      </c>
      <c r="N22" s="2" t="str">
        <f t="shared" si="22"/>
        <v>F</v>
      </c>
      <c r="O22" s="2" t="str">
        <f t="shared" si="22"/>
        <v>F#</v>
      </c>
      <c r="P22" s="2" t="str">
        <f t="shared" si="22"/>
        <v>G</v>
      </c>
      <c r="Q22" s="2" t="str">
        <f t="shared" si="22"/>
        <v>G#</v>
      </c>
      <c r="R22" s="2" t="str">
        <f t="shared" si="22"/>
        <v>A</v>
      </c>
      <c r="S22" s="2" t="str">
        <f t="shared" si="22"/>
        <v>A#</v>
      </c>
      <c r="T22" s="2" t="str">
        <f t="shared" si="22"/>
        <v>B</v>
      </c>
      <c r="U22" s="2" t="str">
        <f t="shared" si="22"/>
        <v>C</v>
      </c>
      <c r="V22" s="2" t="str">
        <f t="shared" si="22"/>
        <v>C#</v>
      </c>
      <c r="W22" s="2" t="str">
        <f t="shared" si="22"/>
        <v>D</v>
      </c>
      <c r="X22" s="2" t="str">
        <f t="shared" si="22"/>
        <v>D#</v>
      </c>
      <c r="Y22" s="2" t="str">
        <f t="shared" si="22"/>
        <v>E</v>
      </c>
      <c r="Z22" s="2" t="str">
        <f t="shared" si="22"/>
        <v>F</v>
      </c>
      <c r="AA22" s="2" t="str">
        <f t="shared" si="22"/>
        <v>F#</v>
      </c>
      <c r="AB22" s="2" t="str">
        <f t="shared" si="22"/>
        <v>G</v>
      </c>
      <c r="AC22" s="2" t="str">
        <f t="shared" si="22"/>
        <v>G#</v>
      </c>
      <c r="AD22" s="2" t="str">
        <f t="shared" si="22"/>
        <v>A</v>
      </c>
      <c r="AE22" s="2" t="str">
        <f t="shared" si="22"/>
        <v>A#</v>
      </c>
      <c r="AF22" s="2" t="str">
        <f t="shared" si="22"/>
        <v>B</v>
      </c>
      <c r="AG22" s="2" t="str">
        <f t="shared" si="22"/>
        <v>C</v>
      </c>
      <c r="AH22" s="2" t="str">
        <f t="shared" ref="AH22:AH28" si="25">V22</f>
        <v>C#</v>
      </c>
      <c r="AI22" s="2" t="str">
        <f t="shared" si="24"/>
        <v>D</v>
      </c>
      <c r="AJ22" s="2" t="str">
        <f t="shared" si="24"/>
        <v>D#</v>
      </c>
      <c r="AK22" s="2" t="str">
        <f t="shared" si="24"/>
        <v>E</v>
      </c>
      <c r="AL22" s="2" t="str">
        <f t="shared" si="24"/>
        <v>F</v>
      </c>
      <c r="AM22" s="2" t="str">
        <f t="shared" si="24"/>
        <v>F#</v>
      </c>
      <c r="AN22" s="2" t="str">
        <f t="shared" si="24"/>
        <v>G</v>
      </c>
      <c r="AO22" s="2" t="str">
        <f t="shared" si="24"/>
        <v>G#</v>
      </c>
      <c r="AP22" s="2" t="str">
        <f t="shared" si="24"/>
        <v>A</v>
      </c>
      <c r="AQ22" s="2" t="str">
        <f t="shared" si="24"/>
        <v>A#</v>
      </c>
      <c r="AR22" s="2" t="str">
        <f t="shared" si="24"/>
        <v>B</v>
      </c>
      <c r="AS22" s="2" t="str">
        <f t="shared" si="24"/>
        <v>C</v>
      </c>
      <c r="AT22" s="2" t="str">
        <f t="shared" si="24"/>
        <v>C#</v>
      </c>
      <c r="AU22" s="2" t="str">
        <f t="shared" si="24"/>
        <v>D</v>
      </c>
      <c r="AV22" s="2" t="str">
        <f t="shared" si="24"/>
        <v>D#</v>
      </c>
      <c r="AW22" s="2" t="str">
        <f t="shared" si="24"/>
        <v>E</v>
      </c>
      <c r="AX22" s="2" t="str">
        <f t="shared" si="24"/>
        <v>F</v>
      </c>
    </row>
    <row r="23" spans="2:50">
      <c r="B23" s="2" t="str">
        <f t="shared" si="23"/>
        <v>F#</v>
      </c>
      <c r="C23" s="2" t="str">
        <f t="shared" si="22"/>
        <v>G</v>
      </c>
      <c r="D23" s="2" t="str">
        <f t="shared" si="22"/>
        <v>G#</v>
      </c>
      <c r="E23" s="2" t="str">
        <f t="shared" si="22"/>
        <v>A</v>
      </c>
      <c r="F23" s="2" t="str">
        <f t="shared" si="22"/>
        <v>A#</v>
      </c>
      <c r="G23" s="2" t="str">
        <f t="shared" si="22"/>
        <v>B</v>
      </c>
      <c r="H23" s="2" t="str">
        <f t="shared" si="22"/>
        <v>C</v>
      </c>
      <c r="I23" s="2" t="str">
        <f t="shared" si="22"/>
        <v>C#</v>
      </c>
      <c r="J23" s="2" t="str">
        <f t="shared" si="22"/>
        <v>D</v>
      </c>
      <c r="K23" s="2" t="str">
        <f t="shared" si="22"/>
        <v>D#</v>
      </c>
      <c r="L23" s="2" t="str">
        <f t="shared" si="22"/>
        <v>E</v>
      </c>
      <c r="M23" s="2" t="str">
        <f t="shared" si="22"/>
        <v>F</v>
      </c>
      <c r="N23" s="2" t="str">
        <f t="shared" si="22"/>
        <v>F#</v>
      </c>
      <c r="O23" s="2" t="str">
        <f t="shared" si="22"/>
        <v>G</v>
      </c>
      <c r="P23" s="2" t="str">
        <f t="shared" si="22"/>
        <v>G#</v>
      </c>
      <c r="Q23" s="2" t="str">
        <f t="shared" si="22"/>
        <v>A</v>
      </c>
      <c r="R23" s="2" t="str">
        <f t="shared" si="22"/>
        <v>A#</v>
      </c>
      <c r="S23" s="2" t="str">
        <f t="shared" si="22"/>
        <v>B</v>
      </c>
      <c r="T23" s="2" t="str">
        <f t="shared" si="22"/>
        <v>C</v>
      </c>
      <c r="U23" s="2" t="str">
        <f t="shared" si="22"/>
        <v>C#</v>
      </c>
      <c r="V23" s="2" t="str">
        <f t="shared" si="22"/>
        <v>D</v>
      </c>
      <c r="W23" s="2" t="str">
        <f t="shared" si="22"/>
        <v>D#</v>
      </c>
      <c r="X23" s="2" t="str">
        <f t="shared" si="22"/>
        <v>E</v>
      </c>
      <c r="Y23" s="2" t="str">
        <f t="shared" si="22"/>
        <v>F</v>
      </c>
      <c r="Z23" s="2" t="str">
        <f t="shared" si="22"/>
        <v>F#</v>
      </c>
      <c r="AA23" s="2" t="str">
        <f t="shared" si="22"/>
        <v>G</v>
      </c>
      <c r="AB23" s="2" t="str">
        <f t="shared" si="22"/>
        <v>G#</v>
      </c>
      <c r="AC23" s="2" t="str">
        <f t="shared" si="22"/>
        <v>A</v>
      </c>
      <c r="AD23" s="2" t="str">
        <f t="shared" si="22"/>
        <v>A#</v>
      </c>
      <c r="AE23" s="2" t="str">
        <f t="shared" si="22"/>
        <v>B</v>
      </c>
      <c r="AF23" s="2" t="str">
        <f t="shared" si="22"/>
        <v>C</v>
      </c>
      <c r="AG23" s="2" t="str">
        <f t="shared" ref="C23:AG28" si="26">AH22</f>
        <v>C#</v>
      </c>
      <c r="AH23" s="2" t="str">
        <f t="shared" si="25"/>
        <v>D</v>
      </c>
      <c r="AI23" s="2" t="str">
        <f t="shared" si="24"/>
        <v>D#</v>
      </c>
      <c r="AJ23" s="2" t="str">
        <f t="shared" si="24"/>
        <v>E</v>
      </c>
      <c r="AK23" s="2" t="str">
        <f t="shared" si="24"/>
        <v>F</v>
      </c>
      <c r="AL23" s="2" t="str">
        <f t="shared" si="24"/>
        <v>F#</v>
      </c>
      <c r="AM23" s="2" t="str">
        <f t="shared" si="24"/>
        <v>G</v>
      </c>
      <c r="AN23" s="2" t="str">
        <f t="shared" si="24"/>
        <v>G#</v>
      </c>
      <c r="AO23" s="2" t="str">
        <f t="shared" si="24"/>
        <v>A</v>
      </c>
      <c r="AP23" s="2" t="str">
        <f t="shared" si="24"/>
        <v>A#</v>
      </c>
      <c r="AQ23" s="2" t="str">
        <f t="shared" si="24"/>
        <v>B</v>
      </c>
      <c r="AR23" s="2" t="str">
        <f t="shared" si="24"/>
        <v>C</v>
      </c>
      <c r="AS23" s="2" t="str">
        <f t="shared" si="24"/>
        <v>C#</v>
      </c>
      <c r="AT23" s="2" t="str">
        <f t="shared" si="24"/>
        <v>D</v>
      </c>
      <c r="AU23" s="2" t="str">
        <f t="shared" si="24"/>
        <v>D#</v>
      </c>
      <c r="AV23" s="2" t="str">
        <f t="shared" si="24"/>
        <v>E</v>
      </c>
      <c r="AW23" s="2" t="str">
        <f t="shared" si="24"/>
        <v>F</v>
      </c>
      <c r="AX23" s="2" t="str">
        <f t="shared" si="24"/>
        <v>F#</v>
      </c>
    </row>
    <row r="24" spans="2:50">
      <c r="B24" s="2" t="str">
        <f t="shared" si="23"/>
        <v>G</v>
      </c>
      <c r="C24" s="2" t="str">
        <f t="shared" si="26"/>
        <v>G#</v>
      </c>
      <c r="D24" s="2" t="str">
        <f t="shared" si="26"/>
        <v>A</v>
      </c>
      <c r="E24" s="2" t="str">
        <f t="shared" si="26"/>
        <v>A#</v>
      </c>
      <c r="F24" s="2" t="str">
        <f t="shared" si="26"/>
        <v>B</v>
      </c>
      <c r="G24" s="2" t="str">
        <f t="shared" si="26"/>
        <v>C</v>
      </c>
      <c r="H24" s="2" t="str">
        <f t="shared" si="26"/>
        <v>C#</v>
      </c>
      <c r="I24" s="2" t="str">
        <f t="shared" si="26"/>
        <v>D</v>
      </c>
      <c r="J24" s="2" t="str">
        <f t="shared" si="26"/>
        <v>D#</v>
      </c>
      <c r="K24" s="2" t="str">
        <f t="shared" si="26"/>
        <v>E</v>
      </c>
      <c r="L24" s="2" t="str">
        <f t="shared" si="26"/>
        <v>F</v>
      </c>
      <c r="M24" s="2" t="str">
        <f t="shared" si="26"/>
        <v>F#</v>
      </c>
      <c r="N24" s="2" t="str">
        <f t="shared" si="26"/>
        <v>G</v>
      </c>
      <c r="O24" s="2" t="str">
        <f t="shared" si="26"/>
        <v>G#</v>
      </c>
      <c r="P24" s="2" t="str">
        <f t="shared" si="26"/>
        <v>A</v>
      </c>
      <c r="Q24" s="2" t="str">
        <f t="shared" si="26"/>
        <v>A#</v>
      </c>
      <c r="R24" s="2" t="str">
        <f t="shared" si="26"/>
        <v>B</v>
      </c>
      <c r="S24" s="2" t="str">
        <f t="shared" si="26"/>
        <v>C</v>
      </c>
      <c r="T24" s="2" t="str">
        <f t="shared" si="26"/>
        <v>C#</v>
      </c>
      <c r="U24" s="2" t="str">
        <f t="shared" si="26"/>
        <v>D</v>
      </c>
      <c r="V24" s="2" t="str">
        <f t="shared" si="26"/>
        <v>D#</v>
      </c>
      <c r="W24" s="2" t="str">
        <f t="shared" si="26"/>
        <v>E</v>
      </c>
      <c r="X24" s="2" t="str">
        <f t="shared" si="26"/>
        <v>F</v>
      </c>
      <c r="Y24" s="2" t="str">
        <f t="shared" si="26"/>
        <v>F#</v>
      </c>
      <c r="Z24" s="2" t="str">
        <f t="shared" si="26"/>
        <v>G</v>
      </c>
      <c r="AA24" s="2" t="str">
        <f t="shared" si="26"/>
        <v>G#</v>
      </c>
      <c r="AB24" s="2" t="str">
        <f t="shared" si="26"/>
        <v>A</v>
      </c>
      <c r="AC24" s="2" t="str">
        <f t="shared" si="26"/>
        <v>A#</v>
      </c>
      <c r="AD24" s="2" t="str">
        <f t="shared" si="26"/>
        <v>B</v>
      </c>
      <c r="AE24" s="2" t="str">
        <f t="shared" si="26"/>
        <v>C</v>
      </c>
      <c r="AF24" s="2" t="str">
        <f t="shared" si="26"/>
        <v>C#</v>
      </c>
      <c r="AG24" s="2" t="str">
        <f t="shared" si="26"/>
        <v>D</v>
      </c>
      <c r="AH24" s="2" t="str">
        <f t="shared" si="25"/>
        <v>D#</v>
      </c>
      <c r="AI24" s="2" t="str">
        <f t="shared" si="24"/>
        <v>E</v>
      </c>
      <c r="AJ24" s="2" t="str">
        <f t="shared" si="24"/>
        <v>F</v>
      </c>
      <c r="AK24" s="2" t="str">
        <f t="shared" si="24"/>
        <v>F#</v>
      </c>
      <c r="AL24" s="2" t="str">
        <f t="shared" si="24"/>
        <v>G</v>
      </c>
      <c r="AM24" s="2" t="str">
        <f t="shared" si="24"/>
        <v>G#</v>
      </c>
      <c r="AN24" s="2" t="str">
        <f t="shared" si="24"/>
        <v>A</v>
      </c>
      <c r="AO24" s="2" t="str">
        <f t="shared" si="24"/>
        <v>A#</v>
      </c>
      <c r="AP24" s="2" t="str">
        <f t="shared" si="24"/>
        <v>B</v>
      </c>
      <c r="AQ24" s="2" t="str">
        <f t="shared" si="24"/>
        <v>C</v>
      </c>
      <c r="AR24" s="2" t="str">
        <f t="shared" si="24"/>
        <v>C#</v>
      </c>
      <c r="AS24" s="2" t="str">
        <f t="shared" si="24"/>
        <v>D</v>
      </c>
      <c r="AT24" s="2" t="str">
        <f t="shared" si="24"/>
        <v>D#</v>
      </c>
      <c r="AU24" s="2" t="str">
        <f t="shared" si="24"/>
        <v>E</v>
      </c>
      <c r="AV24" s="2" t="str">
        <f t="shared" si="24"/>
        <v>F</v>
      </c>
      <c r="AW24" s="2" t="str">
        <f t="shared" si="24"/>
        <v>F#</v>
      </c>
      <c r="AX24" s="2" t="str">
        <f t="shared" si="24"/>
        <v>G</v>
      </c>
    </row>
    <row r="25" spans="2:50">
      <c r="B25" s="2" t="str">
        <f t="shared" si="23"/>
        <v>G#</v>
      </c>
      <c r="C25" s="2" t="str">
        <f t="shared" si="26"/>
        <v>A</v>
      </c>
      <c r="D25" s="2" t="str">
        <f t="shared" si="26"/>
        <v>A#</v>
      </c>
      <c r="E25" s="2" t="str">
        <f t="shared" si="26"/>
        <v>B</v>
      </c>
      <c r="F25" s="2" t="str">
        <f t="shared" si="26"/>
        <v>C</v>
      </c>
      <c r="G25" s="2" t="str">
        <f t="shared" si="26"/>
        <v>C#</v>
      </c>
      <c r="H25" s="2" t="str">
        <f t="shared" si="26"/>
        <v>D</v>
      </c>
      <c r="I25" s="2" t="str">
        <f t="shared" si="26"/>
        <v>D#</v>
      </c>
      <c r="J25" s="2" t="str">
        <f t="shared" si="26"/>
        <v>E</v>
      </c>
      <c r="K25" s="2" t="str">
        <f t="shared" si="26"/>
        <v>F</v>
      </c>
      <c r="L25" s="2" t="str">
        <f t="shared" si="26"/>
        <v>F#</v>
      </c>
      <c r="M25" s="2" t="str">
        <f t="shared" si="26"/>
        <v>G</v>
      </c>
      <c r="N25" s="2" t="str">
        <f t="shared" si="26"/>
        <v>G#</v>
      </c>
      <c r="O25" s="2" t="str">
        <f t="shared" si="26"/>
        <v>A</v>
      </c>
      <c r="P25" s="2" t="str">
        <f t="shared" si="26"/>
        <v>A#</v>
      </c>
      <c r="Q25" s="2" t="str">
        <f t="shared" si="26"/>
        <v>B</v>
      </c>
      <c r="R25" s="2" t="str">
        <f t="shared" si="26"/>
        <v>C</v>
      </c>
      <c r="S25" s="2" t="str">
        <f t="shared" si="26"/>
        <v>C#</v>
      </c>
      <c r="T25" s="2" t="str">
        <f t="shared" si="26"/>
        <v>D</v>
      </c>
      <c r="U25" s="2" t="str">
        <f t="shared" si="26"/>
        <v>D#</v>
      </c>
      <c r="V25" s="2" t="str">
        <f t="shared" si="26"/>
        <v>E</v>
      </c>
      <c r="W25" s="2" t="str">
        <f t="shared" si="26"/>
        <v>F</v>
      </c>
      <c r="X25" s="2" t="str">
        <f t="shared" si="26"/>
        <v>F#</v>
      </c>
      <c r="Y25" s="2" t="str">
        <f t="shared" si="26"/>
        <v>G</v>
      </c>
      <c r="Z25" s="2" t="str">
        <f t="shared" si="26"/>
        <v>G#</v>
      </c>
      <c r="AA25" s="2" t="str">
        <f t="shared" si="26"/>
        <v>A</v>
      </c>
      <c r="AB25" s="2" t="str">
        <f t="shared" si="26"/>
        <v>A#</v>
      </c>
      <c r="AC25" s="2" t="str">
        <f t="shared" si="26"/>
        <v>B</v>
      </c>
      <c r="AD25" s="2" t="str">
        <f t="shared" si="26"/>
        <v>C</v>
      </c>
      <c r="AE25" s="2" t="str">
        <f t="shared" si="26"/>
        <v>C#</v>
      </c>
      <c r="AF25" s="2" t="str">
        <f t="shared" si="26"/>
        <v>D</v>
      </c>
      <c r="AG25" s="2" t="str">
        <f t="shared" si="26"/>
        <v>D#</v>
      </c>
      <c r="AH25" s="2" t="str">
        <f t="shared" si="25"/>
        <v>E</v>
      </c>
      <c r="AI25" s="2" t="str">
        <f t="shared" si="24"/>
        <v>F</v>
      </c>
      <c r="AJ25" s="2" t="str">
        <f t="shared" si="24"/>
        <v>F#</v>
      </c>
      <c r="AK25" s="2" t="str">
        <f t="shared" si="24"/>
        <v>G</v>
      </c>
      <c r="AL25" s="2" t="str">
        <f t="shared" si="24"/>
        <v>G#</v>
      </c>
      <c r="AM25" s="2" t="str">
        <f t="shared" si="24"/>
        <v>A</v>
      </c>
      <c r="AN25" s="2" t="str">
        <f t="shared" si="24"/>
        <v>A#</v>
      </c>
      <c r="AO25" s="2" t="str">
        <f t="shared" si="24"/>
        <v>B</v>
      </c>
      <c r="AP25" s="2" t="str">
        <f t="shared" si="24"/>
        <v>C</v>
      </c>
      <c r="AQ25" s="2" t="str">
        <f t="shared" si="24"/>
        <v>C#</v>
      </c>
      <c r="AR25" s="2" t="str">
        <f t="shared" si="24"/>
        <v>D</v>
      </c>
      <c r="AS25" s="2" t="str">
        <f t="shared" si="24"/>
        <v>D#</v>
      </c>
      <c r="AT25" s="2" t="str">
        <f t="shared" si="24"/>
        <v>E</v>
      </c>
      <c r="AU25" s="2" t="str">
        <f t="shared" si="24"/>
        <v>F</v>
      </c>
      <c r="AV25" s="2" t="str">
        <f t="shared" si="24"/>
        <v>F#</v>
      </c>
      <c r="AW25" s="2" t="str">
        <f t="shared" si="24"/>
        <v>G</v>
      </c>
      <c r="AX25" s="2" t="str">
        <f t="shared" si="24"/>
        <v>G#</v>
      </c>
    </row>
    <row r="26" spans="2:50">
      <c r="B26" s="2" t="str">
        <f t="shared" si="23"/>
        <v>A</v>
      </c>
      <c r="C26" s="2" t="str">
        <f t="shared" si="26"/>
        <v>A#</v>
      </c>
      <c r="D26" s="2" t="str">
        <f t="shared" si="26"/>
        <v>B</v>
      </c>
      <c r="E26" s="2" t="str">
        <f t="shared" si="26"/>
        <v>C</v>
      </c>
      <c r="F26" s="2" t="str">
        <f t="shared" si="26"/>
        <v>C#</v>
      </c>
      <c r="G26" s="2" t="str">
        <f t="shared" si="26"/>
        <v>D</v>
      </c>
      <c r="H26" s="2" t="str">
        <f t="shared" si="26"/>
        <v>D#</v>
      </c>
      <c r="I26" s="2" t="str">
        <f t="shared" si="26"/>
        <v>E</v>
      </c>
      <c r="J26" s="2" t="str">
        <f t="shared" si="26"/>
        <v>F</v>
      </c>
      <c r="K26" s="2" t="str">
        <f t="shared" si="26"/>
        <v>F#</v>
      </c>
      <c r="L26" s="2" t="str">
        <f t="shared" si="26"/>
        <v>G</v>
      </c>
      <c r="M26" s="2" t="str">
        <f t="shared" si="26"/>
        <v>G#</v>
      </c>
      <c r="N26" s="2" t="str">
        <f t="shared" si="26"/>
        <v>A</v>
      </c>
      <c r="O26" s="2" t="str">
        <f t="shared" si="26"/>
        <v>A#</v>
      </c>
      <c r="P26" s="2" t="str">
        <f t="shared" si="26"/>
        <v>B</v>
      </c>
      <c r="Q26" s="2" t="str">
        <f t="shared" si="26"/>
        <v>C</v>
      </c>
      <c r="R26" s="2" t="str">
        <f t="shared" si="26"/>
        <v>C#</v>
      </c>
      <c r="S26" s="2" t="str">
        <f t="shared" si="26"/>
        <v>D</v>
      </c>
      <c r="T26" s="2" t="str">
        <f t="shared" si="26"/>
        <v>D#</v>
      </c>
      <c r="U26" s="2" t="str">
        <f t="shared" si="26"/>
        <v>E</v>
      </c>
      <c r="V26" s="2" t="str">
        <f t="shared" si="26"/>
        <v>F</v>
      </c>
      <c r="W26" s="2" t="str">
        <f t="shared" si="26"/>
        <v>F#</v>
      </c>
      <c r="X26" s="2" t="str">
        <f t="shared" si="26"/>
        <v>G</v>
      </c>
      <c r="Y26" s="2" t="str">
        <f t="shared" si="26"/>
        <v>G#</v>
      </c>
      <c r="Z26" s="2" t="str">
        <f t="shared" si="26"/>
        <v>A</v>
      </c>
      <c r="AA26" s="2" t="str">
        <f t="shared" si="26"/>
        <v>A#</v>
      </c>
      <c r="AB26" s="2" t="str">
        <f t="shared" si="26"/>
        <v>B</v>
      </c>
      <c r="AC26" s="2" t="str">
        <f t="shared" si="26"/>
        <v>C</v>
      </c>
      <c r="AD26" s="2" t="str">
        <f t="shared" si="26"/>
        <v>C#</v>
      </c>
      <c r="AE26" s="2" t="str">
        <f t="shared" si="26"/>
        <v>D</v>
      </c>
      <c r="AF26" s="2" t="str">
        <f t="shared" si="26"/>
        <v>D#</v>
      </c>
      <c r="AG26" s="2" t="str">
        <f t="shared" si="26"/>
        <v>E</v>
      </c>
      <c r="AH26" s="2" t="str">
        <f t="shared" si="25"/>
        <v>F</v>
      </c>
      <c r="AI26" s="2" t="str">
        <f t="shared" si="24"/>
        <v>F#</v>
      </c>
      <c r="AJ26" s="2" t="str">
        <f t="shared" si="24"/>
        <v>G</v>
      </c>
      <c r="AK26" s="2" t="str">
        <f t="shared" si="24"/>
        <v>G#</v>
      </c>
      <c r="AL26" s="2" t="str">
        <f t="shared" si="24"/>
        <v>A</v>
      </c>
      <c r="AM26" s="2" t="str">
        <f t="shared" si="24"/>
        <v>A#</v>
      </c>
      <c r="AN26" s="2" t="str">
        <f t="shared" si="24"/>
        <v>B</v>
      </c>
      <c r="AO26" s="2" t="str">
        <f t="shared" si="24"/>
        <v>C</v>
      </c>
      <c r="AP26" s="2" t="str">
        <f t="shared" si="24"/>
        <v>C#</v>
      </c>
      <c r="AQ26" s="2" t="str">
        <f t="shared" si="24"/>
        <v>D</v>
      </c>
      <c r="AR26" s="2" t="str">
        <f t="shared" si="24"/>
        <v>D#</v>
      </c>
      <c r="AS26" s="2" t="str">
        <f t="shared" si="24"/>
        <v>E</v>
      </c>
      <c r="AT26" s="2" t="str">
        <f t="shared" si="24"/>
        <v>F</v>
      </c>
      <c r="AU26" s="2" t="str">
        <f t="shared" si="24"/>
        <v>F#</v>
      </c>
      <c r="AV26" s="2" t="str">
        <f t="shared" si="24"/>
        <v>G</v>
      </c>
      <c r="AW26" s="2" t="str">
        <f t="shared" si="24"/>
        <v>G#</v>
      </c>
      <c r="AX26" s="2" t="str">
        <f t="shared" si="24"/>
        <v>A</v>
      </c>
    </row>
    <row r="27" spans="2:50">
      <c r="B27" s="2" t="str">
        <f t="shared" si="23"/>
        <v>A#</v>
      </c>
      <c r="C27" s="2" t="str">
        <f t="shared" si="23"/>
        <v>B</v>
      </c>
      <c r="D27" s="2" t="str">
        <f t="shared" si="23"/>
        <v>C</v>
      </c>
      <c r="E27" s="2" t="str">
        <f t="shared" si="23"/>
        <v>C#</v>
      </c>
      <c r="F27" s="2" t="str">
        <f t="shared" si="23"/>
        <v>D</v>
      </c>
      <c r="G27" s="2" t="str">
        <f t="shared" si="23"/>
        <v>D#</v>
      </c>
      <c r="H27" s="2" t="str">
        <f t="shared" si="23"/>
        <v>E</v>
      </c>
      <c r="I27" s="2" t="str">
        <f t="shared" si="23"/>
        <v>F</v>
      </c>
      <c r="J27" s="2" t="str">
        <f t="shared" si="23"/>
        <v>F#</v>
      </c>
      <c r="K27" s="2" t="str">
        <f t="shared" si="23"/>
        <v>G</v>
      </c>
      <c r="L27" s="2" t="str">
        <f t="shared" si="23"/>
        <v>G#</v>
      </c>
      <c r="M27" s="2" t="str">
        <f t="shared" si="23"/>
        <v>A</v>
      </c>
      <c r="N27" s="2" t="str">
        <f t="shared" si="23"/>
        <v>A#</v>
      </c>
      <c r="O27" s="2" t="str">
        <f t="shared" si="23"/>
        <v>B</v>
      </c>
      <c r="P27" s="2" t="str">
        <f t="shared" si="23"/>
        <v>C</v>
      </c>
      <c r="Q27" s="2" t="str">
        <f t="shared" si="23"/>
        <v>C#</v>
      </c>
      <c r="R27" s="2" t="str">
        <f t="shared" si="26"/>
        <v>D</v>
      </c>
      <c r="S27" s="2" t="str">
        <f t="shared" si="26"/>
        <v>D#</v>
      </c>
      <c r="T27" s="2" t="str">
        <f t="shared" si="26"/>
        <v>E</v>
      </c>
      <c r="U27" s="2" t="str">
        <f t="shared" si="26"/>
        <v>F</v>
      </c>
      <c r="V27" s="2" t="str">
        <f t="shared" si="26"/>
        <v>F#</v>
      </c>
      <c r="W27" s="2" t="str">
        <f t="shared" si="26"/>
        <v>G</v>
      </c>
      <c r="X27" s="2" t="str">
        <f t="shared" si="26"/>
        <v>G#</v>
      </c>
      <c r="Y27" s="2" t="str">
        <f t="shared" si="26"/>
        <v>A</v>
      </c>
      <c r="Z27" s="2" t="str">
        <f t="shared" si="26"/>
        <v>A#</v>
      </c>
      <c r="AA27" s="2" t="str">
        <f t="shared" si="26"/>
        <v>B</v>
      </c>
      <c r="AB27" s="2" t="str">
        <f t="shared" si="26"/>
        <v>C</v>
      </c>
      <c r="AC27" s="2" t="str">
        <f t="shared" si="26"/>
        <v>C#</v>
      </c>
      <c r="AD27" s="2" t="str">
        <f t="shared" si="26"/>
        <v>D</v>
      </c>
      <c r="AE27" s="2" t="str">
        <f t="shared" si="26"/>
        <v>D#</v>
      </c>
      <c r="AF27" s="2" t="str">
        <f t="shared" si="26"/>
        <v>E</v>
      </c>
      <c r="AG27" s="2" t="str">
        <f t="shared" si="26"/>
        <v>F</v>
      </c>
      <c r="AH27" s="2" t="str">
        <f t="shared" si="25"/>
        <v>F#</v>
      </c>
      <c r="AI27" s="2" t="str">
        <f t="shared" si="24"/>
        <v>G</v>
      </c>
      <c r="AJ27" s="2" t="str">
        <f t="shared" si="24"/>
        <v>G#</v>
      </c>
      <c r="AK27" s="2" t="str">
        <f t="shared" si="24"/>
        <v>A</v>
      </c>
      <c r="AL27" s="2" t="str">
        <f t="shared" si="24"/>
        <v>A#</v>
      </c>
      <c r="AM27" s="2" t="str">
        <f t="shared" si="24"/>
        <v>B</v>
      </c>
      <c r="AN27" s="2" t="str">
        <f t="shared" si="24"/>
        <v>C</v>
      </c>
      <c r="AO27" s="2" t="str">
        <f t="shared" si="24"/>
        <v>C#</v>
      </c>
      <c r="AP27" s="2" t="str">
        <f t="shared" si="24"/>
        <v>D</v>
      </c>
      <c r="AQ27" s="2" t="str">
        <f t="shared" si="24"/>
        <v>D#</v>
      </c>
      <c r="AR27" s="2" t="str">
        <f t="shared" si="24"/>
        <v>E</v>
      </c>
      <c r="AS27" s="2" t="str">
        <f t="shared" si="24"/>
        <v>F</v>
      </c>
      <c r="AT27" s="2" t="str">
        <f t="shared" si="24"/>
        <v>F#</v>
      </c>
      <c r="AU27" s="2" t="str">
        <f t="shared" si="24"/>
        <v>G</v>
      </c>
      <c r="AV27" s="2" t="str">
        <f t="shared" si="24"/>
        <v>G#</v>
      </c>
      <c r="AW27" s="2" t="str">
        <f t="shared" si="24"/>
        <v>A</v>
      </c>
      <c r="AX27" s="2" t="str">
        <f t="shared" si="24"/>
        <v>A#</v>
      </c>
    </row>
    <row r="28" spans="2:50">
      <c r="B28" s="2" t="str">
        <f t="shared" si="23"/>
        <v>B</v>
      </c>
      <c r="C28" s="2" t="str">
        <f t="shared" si="23"/>
        <v>C</v>
      </c>
      <c r="D28" s="2" t="str">
        <f t="shared" si="26"/>
        <v>C#</v>
      </c>
      <c r="E28" s="2" t="str">
        <f t="shared" si="26"/>
        <v>D</v>
      </c>
      <c r="F28" s="2" t="str">
        <f t="shared" si="26"/>
        <v>D#</v>
      </c>
      <c r="G28" s="2" t="str">
        <f t="shared" si="26"/>
        <v>E</v>
      </c>
      <c r="H28" s="2" t="str">
        <f t="shared" si="26"/>
        <v>F</v>
      </c>
      <c r="I28" s="2" t="str">
        <f t="shared" si="26"/>
        <v>F#</v>
      </c>
      <c r="J28" s="2" t="str">
        <f t="shared" si="26"/>
        <v>G</v>
      </c>
      <c r="K28" s="2" t="str">
        <f t="shared" si="26"/>
        <v>G#</v>
      </c>
      <c r="L28" s="2" t="str">
        <f t="shared" si="26"/>
        <v>A</v>
      </c>
      <c r="M28" s="2" t="str">
        <f t="shared" si="26"/>
        <v>A#</v>
      </c>
      <c r="N28" s="2" t="str">
        <f t="shared" si="26"/>
        <v>B</v>
      </c>
      <c r="O28" s="2" t="str">
        <f t="shared" si="26"/>
        <v>C</v>
      </c>
      <c r="P28" s="2" t="str">
        <f t="shared" si="26"/>
        <v>C#</v>
      </c>
      <c r="Q28" s="2" t="str">
        <f t="shared" si="26"/>
        <v>D</v>
      </c>
      <c r="R28" s="2" t="str">
        <f t="shared" si="26"/>
        <v>D#</v>
      </c>
      <c r="S28" s="2" t="str">
        <f t="shared" si="26"/>
        <v>E</v>
      </c>
      <c r="T28" s="2" t="str">
        <f t="shared" si="26"/>
        <v>F</v>
      </c>
      <c r="U28" s="2" t="str">
        <f t="shared" si="26"/>
        <v>F#</v>
      </c>
      <c r="V28" s="2" t="str">
        <f t="shared" si="26"/>
        <v>G</v>
      </c>
      <c r="W28" s="2" t="str">
        <f t="shared" si="26"/>
        <v>G#</v>
      </c>
      <c r="X28" s="2" t="str">
        <f t="shared" si="26"/>
        <v>A</v>
      </c>
      <c r="Y28" s="2" t="str">
        <f t="shared" si="26"/>
        <v>A#</v>
      </c>
      <c r="Z28" s="2" t="str">
        <f t="shared" si="26"/>
        <v>B</v>
      </c>
      <c r="AA28" s="2" t="str">
        <f t="shared" si="26"/>
        <v>C</v>
      </c>
      <c r="AB28" s="2" t="str">
        <f t="shared" si="26"/>
        <v>C#</v>
      </c>
      <c r="AC28" s="2" t="str">
        <f t="shared" si="26"/>
        <v>D</v>
      </c>
      <c r="AD28" s="2" t="str">
        <f t="shared" si="26"/>
        <v>D#</v>
      </c>
      <c r="AE28" s="2" t="str">
        <f t="shared" si="26"/>
        <v>E</v>
      </c>
      <c r="AF28" s="2" t="str">
        <f t="shared" si="26"/>
        <v>F</v>
      </c>
      <c r="AG28" s="2" t="str">
        <f t="shared" si="26"/>
        <v>F#</v>
      </c>
      <c r="AH28" s="2" t="str">
        <f t="shared" si="25"/>
        <v>G</v>
      </c>
      <c r="AI28" s="2" t="str">
        <f t="shared" si="24"/>
        <v>G#</v>
      </c>
      <c r="AJ28" s="2" t="str">
        <f t="shared" si="24"/>
        <v>A</v>
      </c>
      <c r="AK28" s="2" t="str">
        <f t="shared" si="24"/>
        <v>A#</v>
      </c>
      <c r="AL28" s="2" t="str">
        <f t="shared" si="24"/>
        <v>B</v>
      </c>
      <c r="AM28" s="2" t="str">
        <f t="shared" si="24"/>
        <v>C</v>
      </c>
      <c r="AN28" s="2" t="str">
        <f t="shared" si="24"/>
        <v>C#</v>
      </c>
      <c r="AO28" s="2" t="str">
        <f t="shared" si="24"/>
        <v>D</v>
      </c>
      <c r="AP28" s="2" t="str">
        <f t="shared" si="24"/>
        <v>D#</v>
      </c>
      <c r="AQ28" s="2" t="str">
        <f t="shared" si="24"/>
        <v>E</v>
      </c>
      <c r="AR28" s="2" t="str">
        <f t="shared" si="24"/>
        <v>F</v>
      </c>
      <c r="AS28" s="2" t="str">
        <f t="shared" si="24"/>
        <v>F#</v>
      </c>
      <c r="AT28" s="2" t="str">
        <f t="shared" si="24"/>
        <v>G</v>
      </c>
      <c r="AU28" s="2" t="str">
        <f t="shared" si="24"/>
        <v>G#</v>
      </c>
      <c r="AV28" s="2" t="str">
        <f t="shared" si="24"/>
        <v>A</v>
      </c>
      <c r="AW28" s="2" t="str">
        <f t="shared" si="24"/>
        <v>A#</v>
      </c>
      <c r="AX28" s="2" t="str">
        <f t="shared" si="24"/>
        <v>B</v>
      </c>
    </row>
    <row r="31" spans="2:50">
      <c r="Q31" s="21" t="s">
        <v>76</v>
      </c>
    </row>
    <row r="32" spans="2:50">
      <c r="B32">
        <v>1</v>
      </c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  <c r="K32">
        <v>10</v>
      </c>
      <c r="L32">
        <v>11</v>
      </c>
      <c r="M32">
        <v>12</v>
      </c>
      <c r="N32">
        <v>13</v>
      </c>
      <c r="Q32" t="s">
        <v>36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  <c r="AB32">
        <v>8</v>
      </c>
      <c r="AC32">
        <v>9</v>
      </c>
      <c r="AD32">
        <v>10</v>
      </c>
      <c r="AE32">
        <v>11</v>
      </c>
      <c r="AF32">
        <v>12</v>
      </c>
      <c r="AG32">
        <v>13</v>
      </c>
    </row>
    <row r="33" spans="1:33">
      <c r="A33">
        <v>1</v>
      </c>
      <c r="B33" s="12" t="str">
        <f>INDEX(M$17:X17,1,$Q33)</f>
        <v>E</v>
      </c>
      <c r="C33" s="12" t="str">
        <f>INDEX(N$17:Y17,1,$Q33)</f>
        <v>F</v>
      </c>
      <c r="D33" s="12" t="str">
        <f>INDEX(O$17:Z17,1,$Q33)</f>
        <v>F#</v>
      </c>
      <c r="E33" s="12" t="str">
        <f>INDEX(P$17:AA17,1,$Q33)</f>
        <v>G</v>
      </c>
      <c r="F33" s="12" t="str">
        <f>INDEX(Q$17:AB17,1,$Q33)</f>
        <v>G#</v>
      </c>
      <c r="G33" s="12" t="str">
        <f>INDEX(R$17:AC17,1,$Q33)</f>
        <v>A</v>
      </c>
      <c r="H33" s="12" t="str">
        <f>INDEX(S$17:AD17,1,$Q33)</f>
        <v>A#</v>
      </c>
      <c r="I33" s="12" t="str">
        <f>INDEX(T$17:AE17,1,$Q33)</f>
        <v>B</v>
      </c>
      <c r="J33" s="12" t="str">
        <f>INDEX(U$17:AF17,1,$Q33)</f>
        <v>C</v>
      </c>
      <c r="K33" s="12" t="str">
        <f>INDEX(V$17:AG17,1,$Q33)</f>
        <v>C#</v>
      </c>
      <c r="L33" s="12" t="str">
        <f>INDEX(W$17:AH17,1,$Q33)</f>
        <v>D</v>
      </c>
      <c r="M33" s="12" t="str">
        <f>INDEX(X$17:AI17,1,$Q33)</f>
        <v>D#</v>
      </c>
      <c r="N33" s="12" t="str">
        <f>INDEX(Y$17:AJ17,1,$Q33)</f>
        <v>E</v>
      </c>
      <c r="P33">
        <v>6</v>
      </c>
      <c r="Q33" s="10">
        <f>P33</f>
        <v>6</v>
      </c>
      <c r="R33" s="2">
        <f t="shared" ref="R33:R38" si="27">Q33-6</f>
        <v>0</v>
      </c>
      <c r="T33">
        <v>1</v>
      </c>
      <c r="U33" s="12" t="str">
        <f>INDEX($D$56:$Y$56,1,MATCH(B33,$D$58:$Y$58,0))</f>
        <v>M</v>
      </c>
      <c r="V33" s="12">
        <f t="shared" ref="U33:AG38" si="28">INDEX($D$56:$Y$56,1,MATCH(C33,$D$58:$Y$58,0))</f>
        <v>4</v>
      </c>
      <c r="W33" s="12" t="str">
        <f t="shared" si="28"/>
        <v>5b</v>
      </c>
      <c r="X33" s="12">
        <f t="shared" si="28"/>
        <v>5</v>
      </c>
      <c r="Y33" s="12" t="str">
        <f t="shared" si="28"/>
        <v>5#</v>
      </c>
      <c r="Z33" s="12">
        <f t="shared" si="28"/>
        <v>6</v>
      </c>
      <c r="AA33" s="12">
        <f t="shared" si="28"/>
        <v>7</v>
      </c>
      <c r="AB33" s="12" t="str">
        <f t="shared" si="28"/>
        <v>7M</v>
      </c>
      <c r="AC33" s="12" t="str">
        <f t="shared" si="28"/>
        <v>T</v>
      </c>
      <c r="AD33" s="12" t="str">
        <f t="shared" si="28"/>
        <v>2b</v>
      </c>
      <c r="AE33" s="12">
        <f t="shared" si="28"/>
        <v>2</v>
      </c>
      <c r="AF33" s="12" t="str">
        <f t="shared" si="28"/>
        <v>min</v>
      </c>
      <c r="AG33" s="12" t="str">
        <f t="shared" si="28"/>
        <v>M</v>
      </c>
    </row>
    <row r="34" spans="1:33">
      <c r="A34">
        <v>2</v>
      </c>
      <c r="B34" s="12" t="str">
        <f t="shared" ref="B34:N34" si="29">INDEX(G18:R18,1,$Q34)</f>
        <v>B</v>
      </c>
      <c r="C34" s="12" t="str">
        <f t="shared" si="29"/>
        <v>C</v>
      </c>
      <c r="D34" s="12" t="str">
        <f t="shared" si="29"/>
        <v>C#</v>
      </c>
      <c r="E34" s="12" t="str">
        <f t="shared" si="29"/>
        <v>D</v>
      </c>
      <c r="F34" s="12" t="str">
        <f t="shared" si="29"/>
        <v>D#</v>
      </c>
      <c r="G34" s="12" t="str">
        <f t="shared" si="29"/>
        <v>E</v>
      </c>
      <c r="H34" s="12" t="str">
        <f t="shared" si="29"/>
        <v>F</v>
      </c>
      <c r="I34" s="12" t="str">
        <f t="shared" si="29"/>
        <v>F#</v>
      </c>
      <c r="J34" s="12" t="str">
        <f t="shared" si="29"/>
        <v>G</v>
      </c>
      <c r="K34" s="12" t="str">
        <f t="shared" si="29"/>
        <v>G#</v>
      </c>
      <c r="L34" s="12" t="str">
        <f t="shared" si="29"/>
        <v>A</v>
      </c>
      <c r="M34" s="12" t="str">
        <f t="shared" si="29"/>
        <v>A#</v>
      </c>
      <c r="N34" s="12" t="str">
        <f t="shared" si="29"/>
        <v>B</v>
      </c>
      <c r="P34">
        <v>6</v>
      </c>
      <c r="Q34" s="10">
        <f t="shared" ref="Q34:Q38" si="30">P34</f>
        <v>6</v>
      </c>
      <c r="R34" s="2">
        <f t="shared" si="27"/>
        <v>0</v>
      </c>
      <c r="T34">
        <v>2</v>
      </c>
      <c r="U34" s="12" t="str">
        <f t="shared" si="28"/>
        <v>7M</v>
      </c>
      <c r="V34" s="12" t="str">
        <f t="shared" si="28"/>
        <v>T</v>
      </c>
      <c r="W34" s="12" t="str">
        <f t="shared" si="28"/>
        <v>2b</v>
      </c>
      <c r="X34" s="12">
        <f t="shared" si="28"/>
        <v>2</v>
      </c>
      <c r="Y34" s="12" t="str">
        <f t="shared" si="28"/>
        <v>min</v>
      </c>
      <c r="Z34" s="12" t="str">
        <f t="shared" si="28"/>
        <v>M</v>
      </c>
      <c r="AA34" s="12">
        <f t="shared" si="28"/>
        <v>4</v>
      </c>
      <c r="AB34" s="12" t="str">
        <f t="shared" si="28"/>
        <v>5b</v>
      </c>
      <c r="AC34" s="12">
        <f t="shared" si="28"/>
        <v>5</v>
      </c>
      <c r="AD34" s="12" t="str">
        <f t="shared" si="28"/>
        <v>5#</v>
      </c>
      <c r="AE34" s="12">
        <f t="shared" si="28"/>
        <v>6</v>
      </c>
      <c r="AF34" s="12">
        <f t="shared" si="28"/>
        <v>7</v>
      </c>
      <c r="AG34" s="12" t="str">
        <f t="shared" si="28"/>
        <v>7M</v>
      </c>
    </row>
    <row r="35" spans="1:33">
      <c r="A35">
        <v>3</v>
      </c>
      <c r="B35" s="12" t="str">
        <f t="shared" ref="B35:N35" si="31">INDEX(D17:O17,1,$Q$35)</f>
        <v>G</v>
      </c>
      <c r="C35" s="12" t="str">
        <f t="shared" si="31"/>
        <v>G#</v>
      </c>
      <c r="D35" s="12" t="str">
        <f t="shared" si="31"/>
        <v>A</v>
      </c>
      <c r="E35" s="12" t="str">
        <f t="shared" si="31"/>
        <v>A#</v>
      </c>
      <c r="F35" s="12" t="str">
        <f t="shared" si="31"/>
        <v>B</v>
      </c>
      <c r="G35" s="12" t="str">
        <f t="shared" si="31"/>
        <v>C</v>
      </c>
      <c r="H35" s="12" t="str">
        <f t="shared" si="31"/>
        <v>C#</v>
      </c>
      <c r="I35" s="12" t="str">
        <f t="shared" si="31"/>
        <v>D</v>
      </c>
      <c r="J35" s="12" t="str">
        <f t="shared" si="31"/>
        <v>D#</v>
      </c>
      <c r="K35" s="12" t="str">
        <f t="shared" si="31"/>
        <v>E</v>
      </c>
      <c r="L35" s="12" t="str">
        <f t="shared" si="31"/>
        <v>F</v>
      </c>
      <c r="M35" s="12" t="str">
        <f t="shared" si="31"/>
        <v>F#</v>
      </c>
      <c r="N35" s="12" t="str">
        <f t="shared" si="31"/>
        <v>G</v>
      </c>
      <c r="P35">
        <v>6</v>
      </c>
      <c r="Q35" s="10">
        <f t="shared" si="30"/>
        <v>6</v>
      </c>
      <c r="R35" s="2">
        <f t="shared" si="27"/>
        <v>0</v>
      </c>
      <c r="T35">
        <v>3</v>
      </c>
      <c r="U35" s="12">
        <f t="shared" si="28"/>
        <v>5</v>
      </c>
      <c r="V35" s="12" t="str">
        <f t="shared" si="28"/>
        <v>5#</v>
      </c>
      <c r="W35" s="12">
        <f t="shared" si="28"/>
        <v>6</v>
      </c>
      <c r="X35" s="12">
        <f t="shared" si="28"/>
        <v>7</v>
      </c>
      <c r="Y35" s="12" t="str">
        <f t="shared" si="28"/>
        <v>7M</v>
      </c>
      <c r="Z35" s="12" t="str">
        <f t="shared" si="28"/>
        <v>T</v>
      </c>
      <c r="AA35" s="12" t="str">
        <f t="shared" si="28"/>
        <v>2b</v>
      </c>
      <c r="AB35" s="12">
        <f t="shared" si="28"/>
        <v>2</v>
      </c>
      <c r="AC35" s="12" t="str">
        <f t="shared" si="28"/>
        <v>min</v>
      </c>
      <c r="AD35" s="12" t="str">
        <f t="shared" si="28"/>
        <v>M</v>
      </c>
      <c r="AE35" s="12">
        <f t="shared" si="28"/>
        <v>4</v>
      </c>
      <c r="AF35" s="12" t="str">
        <f t="shared" si="28"/>
        <v>5b</v>
      </c>
      <c r="AG35" s="12">
        <f t="shared" si="28"/>
        <v>5</v>
      </c>
    </row>
    <row r="36" spans="1:33">
      <c r="A36">
        <v>4</v>
      </c>
      <c r="B36" s="12" t="str">
        <f t="shared" ref="B36:N36" si="32">INDEX(K17:V17,1,$Q$36)</f>
        <v>D</v>
      </c>
      <c r="C36" s="12" t="str">
        <f t="shared" si="32"/>
        <v>D#</v>
      </c>
      <c r="D36" s="12" t="str">
        <f t="shared" si="32"/>
        <v>E</v>
      </c>
      <c r="E36" s="12" t="str">
        <f t="shared" si="32"/>
        <v>F</v>
      </c>
      <c r="F36" s="12" t="str">
        <f t="shared" si="32"/>
        <v>F#</v>
      </c>
      <c r="G36" s="12" t="str">
        <f t="shared" si="32"/>
        <v>G</v>
      </c>
      <c r="H36" s="12" t="str">
        <f t="shared" si="32"/>
        <v>G#</v>
      </c>
      <c r="I36" s="12" t="str">
        <f t="shared" si="32"/>
        <v>A</v>
      </c>
      <c r="J36" s="12" t="str">
        <f t="shared" si="32"/>
        <v>A#</v>
      </c>
      <c r="K36" s="12" t="str">
        <f t="shared" si="32"/>
        <v>B</v>
      </c>
      <c r="L36" s="12" t="str">
        <f t="shared" si="32"/>
        <v>C</v>
      </c>
      <c r="M36" s="12" t="str">
        <f t="shared" si="32"/>
        <v>C#</v>
      </c>
      <c r="N36" s="12" t="str">
        <f t="shared" si="32"/>
        <v>D</v>
      </c>
      <c r="P36">
        <v>6</v>
      </c>
      <c r="Q36" s="10">
        <f t="shared" si="30"/>
        <v>6</v>
      </c>
      <c r="R36" s="2">
        <f t="shared" si="27"/>
        <v>0</v>
      </c>
      <c r="T36">
        <v>4</v>
      </c>
      <c r="U36" s="12">
        <f t="shared" si="28"/>
        <v>2</v>
      </c>
      <c r="V36" s="12" t="str">
        <f t="shared" si="28"/>
        <v>min</v>
      </c>
      <c r="W36" s="12" t="str">
        <f t="shared" si="28"/>
        <v>M</v>
      </c>
      <c r="X36" s="12">
        <f t="shared" si="28"/>
        <v>4</v>
      </c>
      <c r="Y36" s="12" t="str">
        <f t="shared" si="28"/>
        <v>5b</v>
      </c>
      <c r="Z36" s="12">
        <f t="shared" si="28"/>
        <v>5</v>
      </c>
      <c r="AA36" s="12" t="str">
        <f t="shared" si="28"/>
        <v>5#</v>
      </c>
      <c r="AB36" s="12">
        <f t="shared" si="28"/>
        <v>6</v>
      </c>
      <c r="AC36" s="12">
        <f t="shared" si="28"/>
        <v>7</v>
      </c>
      <c r="AD36" s="12" t="str">
        <f t="shared" si="28"/>
        <v>7M</v>
      </c>
      <c r="AE36" s="12" t="str">
        <f t="shared" si="28"/>
        <v>T</v>
      </c>
      <c r="AF36" s="12" t="str">
        <f t="shared" si="28"/>
        <v>2b</v>
      </c>
      <c r="AG36" s="12">
        <f t="shared" si="28"/>
        <v>2</v>
      </c>
    </row>
    <row r="37" spans="1:33">
      <c r="A37">
        <v>5</v>
      </c>
      <c r="B37" s="12" t="str">
        <f t="shared" ref="B37:N37" si="33">INDEX(F17:Q17,1,$Q$37)</f>
        <v>A</v>
      </c>
      <c r="C37" s="12" t="str">
        <f t="shared" si="33"/>
        <v>A#</v>
      </c>
      <c r="D37" s="12" t="str">
        <f t="shared" si="33"/>
        <v>B</v>
      </c>
      <c r="E37" s="12" t="str">
        <f t="shared" si="33"/>
        <v>C</v>
      </c>
      <c r="F37" s="12" t="str">
        <f t="shared" si="33"/>
        <v>C#</v>
      </c>
      <c r="G37" s="12" t="str">
        <f t="shared" si="33"/>
        <v>D</v>
      </c>
      <c r="H37" s="12" t="str">
        <f t="shared" si="33"/>
        <v>D#</v>
      </c>
      <c r="I37" s="12" t="str">
        <f t="shared" si="33"/>
        <v>E</v>
      </c>
      <c r="J37" s="12" t="str">
        <f t="shared" si="33"/>
        <v>F</v>
      </c>
      <c r="K37" s="12" t="str">
        <f t="shared" si="33"/>
        <v>F#</v>
      </c>
      <c r="L37" s="12" t="str">
        <f t="shared" si="33"/>
        <v>G</v>
      </c>
      <c r="M37" s="12" t="str">
        <f t="shared" si="33"/>
        <v>G#</v>
      </c>
      <c r="N37" s="12" t="str">
        <f t="shared" si="33"/>
        <v>A</v>
      </c>
      <c r="P37">
        <v>6</v>
      </c>
      <c r="Q37" s="10">
        <f t="shared" si="30"/>
        <v>6</v>
      </c>
      <c r="R37" s="2">
        <f t="shared" si="27"/>
        <v>0</v>
      </c>
      <c r="T37">
        <v>5</v>
      </c>
      <c r="U37" s="12">
        <f t="shared" si="28"/>
        <v>6</v>
      </c>
      <c r="V37" s="12">
        <f t="shared" si="28"/>
        <v>7</v>
      </c>
      <c r="W37" s="12" t="str">
        <f t="shared" si="28"/>
        <v>7M</v>
      </c>
      <c r="X37" s="12" t="str">
        <f t="shared" si="28"/>
        <v>T</v>
      </c>
      <c r="Y37" s="12" t="str">
        <f t="shared" si="28"/>
        <v>2b</v>
      </c>
      <c r="Z37" s="12">
        <f t="shared" si="28"/>
        <v>2</v>
      </c>
      <c r="AA37" s="12" t="str">
        <f t="shared" si="28"/>
        <v>min</v>
      </c>
      <c r="AB37" s="12" t="str">
        <f t="shared" si="28"/>
        <v>M</v>
      </c>
      <c r="AC37" s="12">
        <f t="shared" si="28"/>
        <v>4</v>
      </c>
      <c r="AD37" s="12" t="str">
        <f t="shared" si="28"/>
        <v>5b</v>
      </c>
      <c r="AE37" s="12">
        <f t="shared" si="28"/>
        <v>5</v>
      </c>
      <c r="AF37" s="12" t="str">
        <f t="shared" si="28"/>
        <v>5#</v>
      </c>
      <c r="AG37" s="12">
        <f t="shared" si="28"/>
        <v>6</v>
      </c>
    </row>
    <row r="38" spans="1:33">
      <c r="A38">
        <v>6</v>
      </c>
      <c r="B38" s="12" t="str">
        <f t="shared" ref="B38:N38" si="34">INDEX(M17:X17,1,$Q$38)</f>
        <v>E</v>
      </c>
      <c r="C38" s="12" t="str">
        <f t="shared" si="34"/>
        <v>F</v>
      </c>
      <c r="D38" s="12" t="str">
        <f t="shared" si="34"/>
        <v>F#</v>
      </c>
      <c r="E38" s="12" t="str">
        <f t="shared" si="34"/>
        <v>G</v>
      </c>
      <c r="F38" s="12" t="str">
        <f t="shared" si="34"/>
        <v>G#</v>
      </c>
      <c r="G38" s="12" t="str">
        <f t="shared" si="34"/>
        <v>A</v>
      </c>
      <c r="H38" s="12" t="str">
        <f t="shared" si="34"/>
        <v>A#</v>
      </c>
      <c r="I38" s="12" t="str">
        <f t="shared" si="34"/>
        <v>B</v>
      </c>
      <c r="J38" s="12" t="str">
        <f t="shared" si="34"/>
        <v>C</v>
      </c>
      <c r="K38" s="12" t="str">
        <f t="shared" si="34"/>
        <v>C#</v>
      </c>
      <c r="L38" s="12" t="str">
        <f t="shared" si="34"/>
        <v>D</v>
      </c>
      <c r="M38" s="12" t="str">
        <f t="shared" si="34"/>
        <v>D#</v>
      </c>
      <c r="N38" s="12" t="str">
        <f t="shared" si="34"/>
        <v>E</v>
      </c>
      <c r="P38">
        <v>6</v>
      </c>
      <c r="Q38" s="10">
        <f t="shared" si="30"/>
        <v>6</v>
      </c>
      <c r="R38" s="2">
        <f t="shared" si="27"/>
        <v>0</v>
      </c>
      <c r="T38">
        <v>6</v>
      </c>
      <c r="U38" s="12" t="str">
        <f t="shared" si="28"/>
        <v>M</v>
      </c>
      <c r="V38" s="12">
        <f t="shared" si="28"/>
        <v>4</v>
      </c>
      <c r="W38" s="12" t="str">
        <f t="shared" si="28"/>
        <v>5b</v>
      </c>
      <c r="X38" s="12">
        <f t="shared" si="28"/>
        <v>5</v>
      </c>
      <c r="Y38" s="12" t="str">
        <f t="shared" si="28"/>
        <v>5#</v>
      </c>
      <c r="Z38" s="12">
        <f t="shared" si="28"/>
        <v>6</v>
      </c>
      <c r="AA38" s="12">
        <f t="shared" si="28"/>
        <v>7</v>
      </c>
      <c r="AB38" s="12" t="str">
        <f t="shared" si="28"/>
        <v>7M</v>
      </c>
      <c r="AC38" s="12" t="str">
        <f t="shared" si="28"/>
        <v>T</v>
      </c>
      <c r="AD38" s="12" t="str">
        <f t="shared" si="28"/>
        <v>2b</v>
      </c>
      <c r="AE38" s="12">
        <f t="shared" si="28"/>
        <v>2</v>
      </c>
      <c r="AF38" s="12" t="str">
        <f t="shared" si="28"/>
        <v>min</v>
      </c>
      <c r="AG38" s="12" t="str">
        <f t="shared" si="28"/>
        <v>M</v>
      </c>
    </row>
    <row r="39" spans="1:33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R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</row>
    <row r="40" spans="1:33">
      <c r="B40" s="56" t="s">
        <v>80</v>
      </c>
      <c r="C40" s="53"/>
      <c r="D40" s="53"/>
      <c r="E40" s="53"/>
      <c r="F40" s="53"/>
      <c r="G40" s="53"/>
      <c r="H40" s="53"/>
      <c r="I40" s="53" t="s">
        <v>95</v>
      </c>
      <c r="J40" s="53"/>
      <c r="K40" s="53">
        <f>MATCH(Grat!Q26,Interval,0)</f>
        <v>1</v>
      </c>
      <c r="P40" s="23"/>
      <c r="Q40" s="27" t="s">
        <v>88</v>
      </c>
      <c r="R40" s="24"/>
      <c r="T40" s="1" t="s">
        <v>86</v>
      </c>
    </row>
    <row r="41" spans="1:33">
      <c r="B41" s="11">
        <f>K40</f>
        <v>1</v>
      </c>
      <c r="C41" s="53" t="s">
        <v>57</v>
      </c>
      <c r="D41" s="53"/>
      <c r="E41" s="53"/>
      <c r="F41" s="53"/>
      <c r="G41" s="53"/>
      <c r="H41" s="53"/>
      <c r="I41" s="53" t="s">
        <v>96</v>
      </c>
      <c r="J41" s="53"/>
      <c r="K41" s="53"/>
      <c r="P41" s="25"/>
      <c r="Q41" s="19" t="s">
        <v>86</v>
      </c>
      <c r="R41" s="26"/>
      <c r="T41" s="1" t="s">
        <v>87</v>
      </c>
    </row>
    <row r="42" spans="1:33">
      <c r="B42">
        <v>1</v>
      </c>
      <c r="C42">
        <v>2</v>
      </c>
      <c r="D42">
        <v>3</v>
      </c>
      <c r="E42">
        <v>4</v>
      </c>
      <c r="F42">
        <v>5</v>
      </c>
      <c r="G42">
        <v>6</v>
      </c>
      <c r="H42">
        <v>7</v>
      </c>
      <c r="I42">
        <v>8</v>
      </c>
      <c r="J42">
        <v>9</v>
      </c>
      <c r="K42">
        <v>10</v>
      </c>
      <c r="L42">
        <v>11</v>
      </c>
      <c r="M42">
        <v>12</v>
      </c>
      <c r="N42">
        <v>13</v>
      </c>
      <c r="P42" s="25"/>
      <c r="Q42" s="19" t="e">
        <f>MATCH(Q41,#REF!,0)</f>
        <v>#REF!</v>
      </c>
      <c r="R42" s="26"/>
      <c r="U42">
        <v>1</v>
      </c>
      <c r="V42">
        <v>2</v>
      </c>
      <c r="W42">
        <v>3</v>
      </c>
      <c r="X42">
        <v>4</v>
      </c>
      <c r="Y42">
        <v>5</v>
      </c>
      <c r="Z42">
        <v>6</v>
      </c>
      <c r="AA42">
        <v>7</v>
      </c>
      <c r="AB42">
        <v>8</v>
      </c>
      <c r="AC42">
        <v>9</v>
      </c>
      <c r="AD42">
        <v>10</v>
      </c>
      <c r="AE42">
        <v>11</v>
      </c>
      <c r="AF42">
        <v>12</v>
      </c>
      <c r="AG42">
        <v>13</v>
      </c>
    </row>
    <row r="43" spans="1:33">
      <c r="A43">
        <v>1</v>
      </c>
      <c r="B43" s="12" t="str">
        <f>CHOOSE($B$41,B33,U33)</f>
        <v>E</v>
      </c>
      <c r="C43" s="12" t="str">
        <f t="shared" ref="B43:N48" si="35">CHOOSE($B$41,C33,V33)</f>
        <v>F</v>
      </c>
      <c r="D43" s="12" t="str">
        <f t="shared" si="35"/>
        <v>F#</v>
      </c>
      <c r="E43" s="12" t="str">
        <f t="shared" si="35"/>
        <v>G</v>
      </c>
      <c r="F43" s="12" t="str">
        <f t="shared" si="35"/>
        <v>G#</v>
      </c>
      <c r="G43" s="12" t="str">
        <f t="shared" si="35"/>
        <v>A</v>
      </c>
      <c r="H43" s="12" t="str">
        <f t="shared" si="35"/>
        <v>A#</v>
      </c>
      <c r="I43" s="12" t="str">
        <f t="shared" si="35"/>
        <v>B</v>
      </c>
      <c r="J43" s="12" t="str">
        <f t="shared" si="35"/>
        <v>C</v>
      </c>
      <c r="K43" s="12" t="str">
        <f t="shared" si="35"/>
        <v>C#</v>
      </c>
      <c r="L43" s="12" t="str">
        <f t="shared" si="35"/>
        <v>D</v>
      </c>
      <c r="M43" s="12" t="str">
        <f t="shared" si="35"/>
        <v>D#</v>
      </c>
      <c r="N43" s="12" t="str">
        <f t="shared" si="35"/>
        <v>E</v>
      </c>
      <c r="P43" s="25">
        <v>1</v>
      </c>
      <c r="Q43" s="2" t="e">
        <f>INDEX($B$14:$M$14,1,MATCH(INDEX(#REF!,$Q$42,P43),notes,0))</f>
        <v>#REF!</v>
      </c>
      <c r="R43" s="28" t="e">
        <f>MATCH(Q43,$B$14:$M$14,0)</f>
        <v>#REF!</v>
      </c>
      <c r="S43" t="e">
        <f>R43+1</f>
        <v>#REF!</v>
      </c>
      <c r="T43">
        <v>1</v>
      </c>
      <c r="U43" s="12">
        <f>MATCH(B33,$D$58:$Y$58,0)</f>
        <v>5</v>
      </c>
      <c r="V43" s="12">
        <f t="shared" ref="V43:AG48" si="36">MATCH(C33,$D$58:$Y$58,0)</f>
        <v>6</v>
      </c>
      <c r="W43" s="12">
        <f t="shared" si="36"/>
        <v>7</v>
      </c>
      <c r="X43" s="12">
        <f t="shared" si="36"/>
        <v>8</v>
      </c>
      <c r="Y43" s="12">
        <f t="shared" si="36"/>
        <v>9</v>
      </c>
      <c r="Z43" s="12">
        <f t="shared" si="36"/>
        <v>10</v>
      </c>
      <c r="AA43" s="12">
        <f t="shared" si="36"/>
        <v>11</v>
      </c>
      <c r="AB43" s="12">
        <f t="shared" si="36"/>
        <v>12</v>
      </c>
      <c r="AC43" s="12">
        <f t="shared" si="36"/>
        <v>1</v>
      </c>
      <c r="AD43" s="12">
        <f t="shared" si="36"/>
        <v>2</v>
      </c>
      <c r="AE43" s="12">
        <f t="shared" si="36"/>
        <v>3</v>
      </c>
      <c r="AF43" s="12">
        <f t="shared" si="36"/>
        <v>4</v>
      </c>
      <c r="AG43" s="12">
        <f t="shared" si="36"/>
        <v>5</v>
      </c>
    </row>
    <row r="44" spans="1:33">
      <c r="A44">
        <v>2</v>
      </c>
      <c r="B44" s="12" t="str">
        <f t="shared" si="35"/>
        <v>B</v>
      </c>
      <c r="C44" s="12" t="str">
        <f t="shared" si="35"/>
        <v>C</v>
      </c>
      <c r="D44" s="12" t="str">
        <f t="shared" si="35"/>
        <v>C#</v>
      </c>
      <c r="E44" s="12" t="str">
        <f t="shared" si="35"/>
        <v>D</v>
      </c>
      <c r="F44" s="12" t="str">
        <f t="shared" si="35"/>
        <v>D#</v>
      </c>
      <c r="G44" s="12" t="str">
        <f t="shared" si="35"/>
        <v>E</v>
      </c>
      <c r="H44" s="12" t="str">
        <f t="shared" si="35"/>
        <v>F</v>
      </c>
      <c r="I44" s="12" t="str">
        <f t="shared" si="35"/>
        <v>F#</v>
      </c>
      <c r="J44" s="12" t="str">
        <f t="shared" si="35"/>
        <v>G</v>
      </c>
      <c r="K44" s="12" t="str">
        <f t="shared" si="35"/>
        <v>G#</v>
      </c>
      <c r="L44" s="12" t="str">
        <f t="shared" si="35"/>
        <v>A</v>
      </c>
      <c r="M44" s="12" t="str">
        <f t="shared" si="35"/>
        <v>A#</v>
      </c>
      <c r="N44" s="12" t="str">
        <f t="shared" si="35"/>
        <v>B</v>
      </c>
      <c r="P44" s="25">
        <v>2</v>
      </c>
      <c r="Q44" s="2" t="e">
        <f>INDEX($B$14:$M$14,1,MATCH(INDEX(#REF!,$Q$42,P44),notes,0))</f>
        <v>#REF!</v>
      </c>
      <c r="R44" s="28" t="e">
        <f t="shared" ref="R44:R48" si="37">MATCH(Q44,$B$14:$M$14,0)</f>
        <v>#REF!</v>
      </c>
      <c r="S44" t="e">
        <f>R44-4</f>
        <v>#REF!</v>
      </c>
      <c r="T44">
        <v>2</v>
      </c>
      <c r="U44" s="12">
        <f t="shared" ref="U44:U48" si="38">MATCH(B34,$D$58:$Y$58,0)</f>
        <v>12</v>
      </c>
      <c r="V44" s="12">
        <f t="shared" si="36"/>
        <v>1</v>
      </c>
      <c r="W44" s="12">
        <f t="shared" si="36"/>
        <v>2</v>
      </c>
      <c r="X44" s="12">
        <f t="shared" si="36"/>
        <v>3</v>
      </c>
      <c r="Y44" s="12">
        <f t="shared" si="36"/>
        <v>4</v>
      </c>
      <c r="Z44" s="12">
        <f t="shared" si="36"/>
        <v>5</v>
      </c>
      <c r="AA44" s="12">
        <f t="shared" si="36"/>
        <v>6</v>
      </c>
      <c r="AB44" s="12">
        <f t="shared" si="36"/>
        <v>7</v>
      </c>
      <c r="AC44" s="12">
        <f t="shared" si="36"/>
        <v>8</v>
      </c>
      <c r="AD44" s="12">
        <f t="shared" si="36"/>
        <v>9</v>
      </c>
      <c r="AE44" s="12">
        <f t="shared" si="36"/>
        <v>10</v>
      </c>
      <c r="AF44" s="12">
        <f t="shared" si="36"/>
        <v>11</v>
      </c>
      <c r="AG44" s="12">
        <f t="shared" si="36"/>
        <v>12</v>
      </c>
    </row>
    <row r="45" spans="1:33">
      <c r="A45">
        <v>3</v>
      </c>
      <c r="B45" s="12" t="str">
        <f t="shared" si="35"/>
        <v>G</v>
      </c>
      <c r="C45" s="12" t="str">
        <f t="shared" si="35"/>
        <v>G#</v>
      </c>
      <c r="D45" s="12" t="str">
        <f t="shared" si="35"/>
        <v>A</v>
      </c>
      <c r="E45" s="12" t="str">
        <f t="shared" si="35"/>
        <v>A#</v>
      </c>
      <c r="F45" s="12" t="str">
        <f t="shared" si="35"/>
        <v>B</v>
      </c>
      <c r="G45" s="12" t="str">
        <f t="shared" si="35"/>
        <v>C</v>
      </c>
      <c r="H45" s="12" t="str">
        <f t="shared" si="35"/>
        <v>C#</v>
      </c>
      <c r="I45" s="12" t="str">
        <f t="shared" si="35"/>
        <v>D</v>
      </c>
      <c r="J45" s="12" t="str">
        <f t="shared" si="35"/>
        <v>D#</v>
      </c>
      <c r="K45" s="12" t="str">
        <f t="shared" si="35"/>
        <v>E</v>
      </c>
      <c r="L45" s="12" t="str">
        <f t="shared" si="35"/>
        <v>F</v>
      </c>
      <c r="M45" s="12" t="str">
        <f t="shared" si="35"/>
        <v>F#</v>
      </c>
      <c r="N45" s="12" t="str">
        <f t="shared" si="35"/>
        <v>G</v>
      </c>
      <c r="P45" s="25">
        <v>3</v>
      </c>
      <c r="Q45" s="2" t="e">
        <f>INDEX($B$14:$M$14,1,MATCH(INDEX(#REF!,$Q$42,P45),notes,0))</f>
        <v>#REF!</v>
      </c>
      <c r="R45" s="28" t="e">
        <f t="shared" si="37"/>
        <v>#REF!</v>
      </c>
      <c r="S45" t="e">
        <f>R45+3</f>
        <v>#REF!</v>
      </c>
      <c r="T45">
        <v>3</v>
      </c>
      <c r="U45" s="12">
        <f t="shared" si="38"/>
        <v>8</v>
      </c>
      <c r="V45" s="12">
        <f t="shared" si="36"/>
        <v>9</v>
      </c>
      <c r="W45" s="12">
        <f t="shared" si="36"/>
        <v>10</v>
      </c>
      <c r="X45" s="12">
        <f t="shared" si="36"/>
        <v>11</v>
      </c>
      <c r="Y45" s="12">
        <f t="shared" si="36"/>
        <v>12</v>
      </c>
      <c r="Z45" s="12">
        <f t="shared" si="36"/>
        <v>1</v>
      </c>
      <c r="AA45" s="12">
        <f t="shared" si="36"/>
        <v>2</v>
      </c>
      <c r="AB45" s="12">
        <f t="shared" si="36"/>
        <v>3</v>
      </c>
      <c r="AC45" s="12">
        <f t="shared" si="36"/>
        <v>4</v>
      </c>
      <c r="AD45" s="12">
        <f t="shared" si="36"/>
        <v>5</v>
      </c>
      <c r="AE45" s="12">
        <f t="shared" si="36"/>
        <v>6</v>
      </c>
      <c r="AF45" s="12">
        <f t="shared" si="36"/>
        <v>7</v>
      </c>
      <c r="AG45" s="12">
        <f t="shared" si="36"/>
        <v>8</v>
      </c>
    </row>
    <row r="46" spans="1:33">
      <c r="A46">
        <v>4</v>
      </c>
      <c r="B46" s="12" t="str">
        <f t="shared" si="35"/>
        <v>D</v>
      </c>
      <c r="C46" s="12" t="str">
        <f t="shared" si="35"/>
        <v>D#</v>
      </c>
      <c r="D46" s="12" t="str">
        <f t="shared" si="35"/>
        <v>E</v>
      </c>
      <c r="E46" s="12" t="str">
        <f t="shared" si="35"/>
        <v>F</v>
      </c>
      <c r="F46" s="12" t="str">
        <f t="shared" si="35"/>
        <v>F#</v>
      </c>
      <c r="G46" s="12" t="str">
        <f t="shared" si="35"/>
        <v>G</v>
      </c>
      <c r="H46" s="12" t="str">
        <f t="shared" si="35"/>
        <v>G#</v>
      </c>
      <c r="I46" s="12" t="str">
        <f t="shared" si="35"/>
        <v>A</v>
      </c>
      <c r="J46" s="12" t="str">
        <f t="shared" si="35"/>
        <v>A#</v>
      </c>
      <c r="K46" s="12" t="str">
        <f t="shared" si="35"/>
        <v>B</v>
      </c>
      <c r="L46" s="12" t="str">
        <f t="shared" si="35"/>
        <v>C</v>
      </c>
      <c r="M46" s="12" t="str">
        <f t="shared" si="35"/>
        <v>C#</v>
      </c>
      <c r="N46" s="12" t="str">
        <f t="shared" si="35"/>
        <v>D</v>
      </c>
      <c r="P46" s="25">
        <v>4</v>
      </c>
      <c r="Q46" s="2" t="e">
        <f>INDEX($B$14:$M$14,1,MATCH(INDEX(#REF!,$Q$42,P46),notes,0))</f>
        <v>#REF!</v>
      </c>
      <c r="R46" s="28" t="e">
        <f t="shared" si="37"/>
        <v>#REF!</v>
      </c>
      <c r="S46" t="e">
        <f>R46-2</f>
        <v>#REF!</v>
      </c>
      <c r="T46">
        <v>4</v>
      </c>
      <c r="U46" s="12">
        <f t="shared" si="38"/>
        <v>3</v>
      </c>
      <c r="V46" s="12">
        <f t="shared" si="36"/>
        <v>4</v>
      </c>
      <c r="W46" s="12">
        <f t="shared" si="36"/>
        <v>5</v>
      </c>
      <c r="X46" s="12">
        <f t="shared" si="36"/>
        <v>6</v>
      </c>
      <c r="Y46" s="12">
        <f t="shared" si="36"/>
        <v>7</v>
      </c>
      <c r="Z46" s="12">
        <f t="shared" si="36"/>
        <v>8</v>
      </c>
      <c r="AA46" s="12">
        <f t="shared" si="36"/>
        <v>9</v>
      </c>
      <c r="AB46" s="12">
        <f t="shared" si="36"/>
        <v>10</v>
      </c>
      <c r="AC46" s="12">
        <f t="shared" si="36"/>
        <v>11</v>
      </c>
      <c r="AD46" s="12">
        <f t="shared" si="36"/>
        <v>12</v>
      </c>
      <c r="AE46" s="12">
        <f t="shared" si="36"/>
        <v>1</v>
      </c>
      <c r="AF46" s="12">
        <f t="shared" si="36"/>
        <v>2</v>
      </c>
      <c r="AG46" s="12">
        <f t="shared" si="36"/>
        <v>3</v>
      </c>
    </row>
    <row r="47" spans="1:33">
      <c r="A47">
        <v>5</v>
      </c>
      <c r="B47" s="12" t="str">
        <f t="shared" si="35"/>
        <v>A</v>
      </c>
      <c r="C47" s="12" t="str">
        <f t="shared" si="35"/>
        <v>A#</v>
      </c>
      <c r="D47" s="12" t="str">
        <f t="shared" si="35"/>
        <v>B</v>
      </c>
      <c r="E47" s="12" t="str">
        <f t="shared" si="35"/>
        <v>C</v>
      </c>
      <c r="F47" s="12" t="str">
        <f t="shared" si="35"/>
        <v>C#</v>
      </c>
      <c r="G47" s="12" t="str">
        <f t="shared" si="35"/>
        <v>D</v>
      </c>
      <c r="H47" s="12" t="str">
        <f t="shared" si="35"/>
        <v>D#</v>
      </c>
      <c r="I47" s="12" t="str">
        <f t="shared" si="35"/>
        <v>E</v>
      </c>
      <c r="J47" s="12" t="str">
        <f t="shared" si="35"/>
        <v>F</v>
      </c>
      <c r="K47" s="12" t="str">
        <f t="shared" si="35"/>
        <v>F#</v>
      </c>
      <c r="L47" s="12" t="str">
        <f t="shared" si="35"/>
        <v>G</v>
      </c>
      <c r="M47" s="12" t="str">
        <f t="shared" si="35"/>
        <v>G#</v>
      </c>
      <c r="N47" s="12" t="str">
        <f t="shared" si="35"/>
        <v>A</v>
      </c>
      <c r="P47" s="25">
        <v>5</v>
      </c>
      <c r="Q47" s="2" t="e">
        <f>INDEX($B$14:$M$14,1,MATCH(INDEX(#REF!,$Q$42,P47),notes,0))</f>
        <v>#REF!</v>
      </c>
      <c r="R47" s="28" t="e">
        <f t="shared" si="37"/>
        <v>#REF!</v>
      </c>
      <c r="S47" t="e">
        <f>R47-6</f>
        <v>#REF!</v>
      </c>
      <c r="T47">
        <v>5</v>
      </c>
      <c r="U47" s="12">
        <f t="shared" si="38"/>
        <v>10</v>
      </c>
      <c r="V47" s="12">
        <f t="shared" si="36"/>
        <v>11</v>
      </c>
      <c r="W47" s="12">
        <f t="shared" si="36"/>
        <v>12</v>
      </c>
      <c r="X47" s="12">
        <f t="shared" si="36"/>
        <v>1</v>
      </c>
      <c r="Y47" s="12">
        <f t="shared" si="36"/>
        <v>2</v>
      </c>
      <c r="Z47" s="12">
        <f t="shared" si="36"/>
        <v>3</v>
      </c>
      <c r="AA47" s="12">
        <f t="shared" si="36"/>
        <v>4</v>
      </c>
      <c r="AB47" s="12">
        <f t="shared" si="36"/>
        <v>5</v>
      </c>
      <c r="AC47" s="12">
        <f t="shared" si="36"/>
        <v>6</v>
      </c>
      <c r="AD47" s="12">
        <f t="shared" si="36"/>
        <v>7</v>
      </c>
      <c r="AE47" s="12">
        <f t="shared" si="36"/>
        <v>8</v>
      </c>
      <c r="AF47" s="12">
        <f t="shared" si="36"/>
        <v>9</v>
      </c>
      <c r="AG47" s="12">
        <f t="shared" si="36"/>
        <v>10</v>
      </c>
    </row>
    <row r="48" spans="1:33">
      <c r="A48">
        <v>6</v>
      </c>
      <c r="B48" s="12" t="str">
        <f t="shared" si="35"/>
        <v>E</v>
      </c>
      <c r="C48" s="12" t="str">
        <f t="shared" si="35"/>
        <v>F</v>
      </c>
      <c r="D48" s="12" t="str">
        <f t="shared" si="35"/>
        <v>F#</v>
      </c>
      <c r="E48" s="12" t="str">
        <f t="shared" si="35"/>
        <v>G</v>
      </c>
      <c r="F48" s="12" t="str">
        <f t="shared" si="35"/>
        <v>G#</v>
      </c>
      <c r="G48" s="12" t="str">
        <f t="shared" si="35"/>
        <v>A</v>
      </c>
      <c r="H48" s="12" t="str">
        <f t="shared" si="35"/>
        <v>A#</v>
      </c>
      <c r="I48" s="12" t="str">
        <f t="shared" si="35"/>
        <v>B</v>
      </c>
      <c r="J48" s="12" t="str">
        <f t="shared" si="35"/>
        <v>C</v>
      </c>
      <c r="K48" s="12" t="str">
        <f t="shared" si="35"/>
        <v>C#</v>
      </c>
      <c r="L48" s="12" t="str">
        <f t="shared" si="35"/>
        <v>D</v>
      </c>
      <c r="M48" s="12" t="str">
        <f t="shared" si="35"/>
        <v>D#</v>
      </c>
      <c r="N48" s="12" t="str">
        <f t="shared" si="35"/>
        <v>E</v>
      </c>
      <c r="P48" s="7">
        <v>6</v>
      </c>
      <c r="Q48" s="2" t="e">
        <f>INDEX($B$14:$M$14,1,MATCH(INDEX(#REF!,$Q$42,P48),notes,0))</f>
        <v>#REF!</v>
      </c>
      <c r="R48" s="28" t="e">
        <f t="shared" si="37"/>
        <v>#REF!</v>
      </c>
      <c r="S48" t="e">
        <f>R48+1</f>
        <v>#REF!</v>
      </c>
      <c r="T48">
        <v>6</v>
      </c>
      <c r="U48" s="12">
        <f t="shared" si="38"/>
        <v>5</v>
      </c>
      <c r="V48" s="12">
        <f t="shared" si="36"/>
        <v>6</v>
      </c>
      <c r="W48" s="12">
        <f t="shared" si="36"/>
        <v>7</v>
      </c>
      <c r="X48" s="12">
        <f t="shared" si="36"/>
        <v>8</v>
      </c>
      <c r="Y48" s="12">
        <f t="shared" si="36"/>
        <v>9</v>
      </c>
      <c r="Z48" s="12">
        <f t="shared" si="36"/>
        <v>10</v>
      </c>
      <c r="AA48" s="12">
        <f t="shared" si="36"/>
        <v>11</v>
      </c>
      <c r="AB48" s="12">
        <f t="shared" si="36"/>
        <v>12</v>
      </c>
      <c r="AC48" s="12">
        <f t="shared" si="36"/>
        <v>1</v>
      </c>
      <c r="AD48" s="12">
        <f t="shared" si="36"/>
        <v>2</v>
      </c>
      <c r="AE48" s="12">
        <f t="shared" si="36"/>
        <v>3</v>
      </c>
      <c r="AF48" s="12">
        <f t="shared" si="36"/>
        <v>4</v>
      </c>
      <c r="AG48" s="12">
        <f t="shared" si="36"/>
        <v>5</v>
      </c>
    </row>
    <row r="54" spans="2:32">
      <c r="D54" t="s">
        <v>58</v>
      </c>
      <c r="E54" t="s">
        <v>39</v>
      </c>
      <c r="F54" t="s">
        <v>59</v>
      </c>
      <c r="G54" t="s">
        <v>39</v>
      </c>
      <c r="H54" t="s">
        <v>60</v>
      </c>
      <c r="I54" t="s">
        <v>61</v>
      </c>
      <c r="J54" t="s">
        <v>39</v>
      </c>
      <c r="K54" t="s">
        <v>62</v>
      </c>
      <c r="L54" t="s">
        <v>39</v>
      </c>
      <c r="M54" t="s">
        <v>63</v>
      </c>
      <c r="N54" t="s">
        <v>39</v>
      </c>
      <c r="O54" t="s">
        <v>64</v>
      </c>
      <c r="P54" t="s">
        <v>65</v>
      </c>
      <c r="Q54" t="s">
        <v>39</v>
      </c>
      <c r="R54" t="s">
        <v>66</v>
      </c>
      <c r="S54" t="s">
        <v>39</v>
      </c>
      <c r="T54" t="s">
        <v>67</v>
      </c>
      <c r="U54" t="s">
        <v>68</v>
      </c>
      <c r="V54" t="s">
        <v>39</v>
      </c>
      <c r="W54" t="s">
        <v>69</v>
      </c>
      <c r="X54" t="s">
        <v>39</v>
      </c>
      <c r="Y54" t="s">
        <v>70</v>
      </c>
      <c r="AE54" s="21" t="s">
        <v>76</v>
      </c>
    </row>
    <row r="55" spans="2:32">
      <c r="B55" s="5"/>
      <c r="C55" s="6" t="s">
        <v>42</v>
      </c>
      <c r="D55" s="2">
        <v>1</v>
      </c>
      <c r="E55" s="2">
        <v>2</v>
      </c>
      <c r="F55" s="2">
        <v>3</v>
      </c>
      <c r="G55" s="2">
        <v>4</v>
      </c>
      <c r="H55" s="2">
        <v>5</v>
      </c>
      <c r="I55" s="2">
        <v>6</v>
      </c>
      <c r="J55" s="2">
        <v>7</v>
      </c>
      <c r="K55" s="2">
        <v>8</v>
      </c>
      <c r="L55" s="2">
        <v>9</v>
      </c>
      <c r="M55" s="2">
        <v>10</v>
      </c>
      <c r="N55" s="2">
        <v>11</v>
      </c>
      <c r="O55" s="2">
        <v>12</v>
      </c>
      <c r="P55" s="2">
        <v>13</v>
      </c>
      <c r="Q55" s="2">
        <v>14</v>
      </c>
      <c r="R55" s="2">
        <v>15</v>
      </c>
      <c r="S55" s="2">
        <v>16</v>
      </c>
      <c r="T55" s="2">
        <v>17</v>
      </c>
      <c r="U55" s="2">
        <v>18</v>
      </c>
      <c r="V55" s="2">
        <v>19</v>
      </c>
      <c r="W55" s="2">
        <v>20</v>
      </c>
      <c r="X55" s="2">
        <v>21</v>
      </c>
      <c r="Y55" s="2">
        <v>22</v>
      </c>
      <c r="AB55" s="1"/>
      <c r="AC55" s="1"/>
      <c r="AD55" s="9" t="s">
        <v>55</v>
      </c>
      <c r="AE55" s="10">
        <v>1</v>
      </c>
      <c r="AF55" s="2" t="str">
        <f>INDEX(B17:M17,1,AE55)</f>
        <v>C</v>
      </c>
    </row>
    <row r="56" spans="2:32">
      <c r="B56" s="7"/>
      <c r="C56" s="8" t="s">
        <v>43</v>
      </c>
      <c r="D56" s="2" t="s">
        <v>38</v>
      </c>
      <c r="E56" s="2" t="s">
        <v>44</v>
      </c>
      <c r="F56" s="2">
        <v>2</v>
      </c>
      <c r="G56" s="2" t="s">
        <v>45</v>
      </c>
      <c r="H56" s="2" t="s">
        <v>40</v>
      </c>
      <c r="I56" s="2">
        <v>4</v>
      </c>
      <c r="J56" s="2" t="s">
        <v>46</v>
      </c>
      <c r="K56" s="2">
        <v>5</v>
      </c>
      <c r="L56" s="2" t="s">
        <v>47</v>
      </c>
      <c r="M56" s="2">
        <v>6</v>
      </c>
      <c r="N56" s="2">
        <v>7</v>
      </c>
      <c r="O56" s="2" t="s">
        <v>41</v>
      </c>
      <c r="P56" s="2" t="s">
        <v>48</v>
      </c>
      <c r="Q56" s="2" t="s">
        <v>49</v>
      </c>
      <c r="R56" s="2">
        <v>9</v>
      </c>
      <c r="S56" s="2" t="s">
        <v>50</v>
      </c>
      <c r="T56" s="2" t="s">
        <v>51</v>
      </c>
      <c r="U56" s="2">
        <v>11</v>
      </c>
      <c r="V56" s="2" t="s">
        <v>52</v>
      </c>
      <c r="W56" s="2" t="s">
        <v>53</v>
      </c>
      <c r="X56" s="2">
        <v>13</v>
      </c>
      <c r="Y56" s="2" t="s">
        <v>54</v>
      </c>
      <c r="Z56" s="57" t="s">
        <v>71</v>
      </c>
    </row>
    <row r="57" spans="2:32">
      <c r="B57" s="7"/>
      <c r="C57" s="8" t="s">
        <v>56</v>
      </c>
      <c r="D57" s="2" t="str">
        <f>AF55</f>
        <v>C</v>
      </c>
      <c r="E57" s="14" t="b">
        <v>0</v>
      </c>
      <c r="F57" s="14" t="b">
        <v>0</v>
      </c>
      <c r="G57" s="14" t="b">
        <v>0</v>
      </c>
      <c r="H57" s="14" t="b">
        <v>1</v>
      </c>
      <c r="I57" s="14" t="b">
        <v>0</v>
      </c>
      <c r="J57" s="14" t="b">
        <v>0</v>
      </c>
      <c r="K57" s="14" t="b">
        <v>1</v>
      </c>
      <c r="L57" s="14" t="b">
        <v>0</v>
      </c>
      <c r="M57" s="14" t="b">
        <v>0</v>
      </c>
      <c r="N57" s="14" t="b">
        <v>0</v>
      </c>
      <c r="O57" s="14" t="b">
        <v>0</v>
      </c>
      <c r="P57" s="14"/>
      <c r="Q57" s="14" t="b">
        <v>0</v>
      </c>
      <c r="R57" s="14"/>
      <c r="S57" s="14"/>
      <c r="T57" s="14"/>
      <c r="U57" s="14" t="b">
        <v>0</v>
      </c>
      <c r="V57" s="14"/>
      <c r="W57" s="14"/>
      <c r="X57" s="14"/>
      <c r="Y57" s="14"/>
    </row>
    <row r="58" spans="2:32">
      <c r="D58" s="3" t="str">
        <f t="shared" ref="D58:Y58" si="39">INDEX($B$17:$Y$28,MATCH($D$57,$B$17:$B$28,0),D55)</f>
        <v>C</v>
      </c>
      <c r="E58" s="3" t="str">
        <f t="shared" si="39"/>
        <v>C#</v>
      </c>
      <c r="F58" s="3" t="str">
        <f t="shared" si="39"/>
        <v>D</v>
      </c>
      <c r="G58" s="3" t="str">
        <f t="shared" si="39"/>
        <v>D#</v>
      </c>
      <c r="H58" s="3" t="str">
        <f t="shared" si="39"/>
        <v>E</v>
      </c>
      <c r="I58" s="3" t="str">
        <f t="shared" si="39"/>
        <v>F</v>
      </c>
      <c r="J58" s="3" t="str">
        <f t="shared" si="39"/>
        <v>F#</v>
      </c>
      <c r="K58" s="3" t="str">
        <f t="shared" si="39"/>
        <v>G</v>
      </c>
      <c r="L58" s="3" t="str">
        <f t="shared" si="39"/>
        <v>G#</v>
      </c>
      <c r="M58" s="3" t="str">
        <f t="shared" si="39"/>
        <v>A</v>
      </c>
      <c r="N58" s="3" t="str">
        <f t="shared" si="39"/>
        <v>A#</v>
      </c>
      <c r="O58" s="3" t="str">
        <f t="shared" si="39"/>
        <v>B</v>
      </c>
      <c r="P58" s="3" t="str">
        <f t="shared" si="39"/>
        <v>C</v>
      </c>
      <c r="Q58" s="3" t="str">
        <f t="shared" si="39"/>
        <v>C#</v>
      </c>
      <c r="R58" s="3" t="str">
        <f t="shared" si="39"/>
        <v>D</v>
      </c>
      <c r="S58" s="3" t="str">
        <f t="shared" si="39"/>
        <v>D#</v>
      </c>
      <c r="T58" s="3" t="str">
        <f t="shared" si="39"/>
        <v>E</v>
      </c>
      <c r="U58" s="3" t="str">
        <f t="shared" si="39"/>
        <v>F</v>
      </c>
      <c r="V58" s="3" t="str">
        <f t="shared" si="39"/>
        <v>F#</v>
      </c>
      <c r="W58" s="3" t="str">
        <f t="shared" si="39"/>
        <v>G</v>
      </c>
      <c r="X58" s="3" t="str">
        <f t="shared" si="39"/>
        <v>G#</v>
      </c>
      <c r="Y58" s="3" t="str">
        <f t="shared" si="39"/>
        <v>A</v>
      </c>
    </row>
    <row r="59" spans="2:32">
      <c r="C59" s="13">
        <v>1</v>
      </c>
      <c r="D59" s="2" t="str">
        <f>D58</f>
        <v>C</v>
      </c>
      <c r="E59" s="2" t="str">
        <f>IF(E57,E58,"")</f>
        <v/>
      </c>
      <c r="F59" s="2" t="str">
        <f t="shared" ref="F59:Y59" si="40">IF(F57,F58,"")</f>
        <v/>
      </c>
      <c r="G59" s="2" t="str">
        <f t="shared" si="40"/>
        <v/>
      </c>
      <c r="H59" s="2" t="str">
        <f t="shared" si="40"/>
        <v>E</v>
      </c>
      <c r="I59" s="2" t="str">
        <f t="shared" si="40"/>
        <v/>
      </c>
      <c r="J59" s="2" t="str">
        <f t="shared" si="40"/>
        <v/>
      </c>
      <c r="K59" s="2" t="str">
        <f t="shared" si="40"/>
        <v>G</v>
      </c>
      <c r="L59" s="2" t="str">
        <f t="shared" si="40"/>
        <v/>
      </c>
      <c r="M59" s="2" t="str">
        <f t="shared" si="40"/>
        <v/>
      </c>
      <c r="N59" s="2" t="str">
        <f t="shared" si="40"/>
        <v/>
      </c>
      <c r="O59" s="2" t="str">
        <f t="shared" si="40"/>
        <v/>
      </c>
      <c r="P59" s="2" t="str">
        <f t="shared" si="40"/>
        <v/>
      </c>
      <c r="Q59" s="2" t="str">
        <f t="shared" si="40"/>
        <v/>
      </c>
      <c r="R59" s="2" t="str">
        <f t="shared" si="40"/>
        <v/>
      </c>
      <c r="S59" s="2" t="str">
        <f t="shared" si="40"/>
        <v/>
      </c>
      <c r="T59" s="2" t="str">
        <f t="shared" si="40"/>
        <v/>
      </c>
      <c r="U59" s="2" t="str">
        <f t="shared" si="40"/>
        <v/>
      </c>
      <c r="V59" s="2" t="str">
        <f t="shared" si="40"/>
        <v/>
      </c>
      <c r="W59" s="2" t="str">
        <f t="shared" si="40"/>
        <v/>
      </c>
      <c r="X59" s="2" t="str">
        <f t="shared" si="40"/>
        <v/>
      </c>
      <c r="Y59" s="2" t="str">
        <f t="shared" si="40"/>
        <v/>
      </c>
      <c r="AC59" t="str">
        <f>D59&amp;E59&amp;F59&amp;G59&amp;H59&amp;I59&amp;J59&amp;K59&amp;L59&amp;M59&amp;N59&amp;O59</f>
        <v>CEG</v>
      </c>
    </row>
    <row r="60" spans="2:32">
      <c r="C60" s="13">
        <v>2</v>
      </c>
      <c r="D60" s="2" t="str">
        <f>D56</f>
        <v>T</v>
      </c>
      <c r="E60" s="2" t="str">
        <f>IF(E57,E56,"")</f>
        <v/>
      </c>
      <c r="F60" s="2" t="str">
        <f t="shared" ref="F60:Y60" si="41">IF(F57,F56,"")</f>
        <v/>
      </c>
      <c r="G60" s="2" t="str">
        <f t="shared" si="41"/>
        <v/>
      </c>
      <c r="H60" s="2" t="str">
        <f>IF(H57,H56,"")</f>
        <v>M</v>
      </c>
      <c r="I60" s="2" t="str">
        <f t="shared" si="41"/>
        <v/>
      </c>
      <c r="J60" s="2" t="str">
        <f t="shared" si="41"/>
        <v/>
      </c>
      <c r="K60" s="2">
        <f t="shared" si="41"/>
        <v>5</v>
      </c>
      <c r="L60" s="2" t="str">
        <f t="shared" si="41"/>
        <v/>
      </c>
      <c r="M60" s="2" t="str">
        <f t="shared" si="41"/>
        <v/>
      </c>
      <c r="N60" s="2" t="str">
        <f t="shared" si="41"/>
        <v/>
      </c>
      <c r="O60" s="2" t="str">
        <f t="shared" si="41"/>
        <v/>
      </c>
      <c r="P60" s="2" t="str">
        <f t="shared" si="41"/>
        <v/>
      </c>
      <c r="Q60" s="2" t="str">
        <f t="shared" si="41"/>
        <v/>
      </c>
      <c r="R60" s="2" t="str">
        <f t="shared" si="41"/>
        <v/>
      </c>
      <c r="S60" s="2" t="str">
        <f t="shared" si="41"/>
        <v/>
      </c>
      <c r="T60" s="2" t="str">
        <f t="shared" si="41"/>
        <v/>
      </c>
      <c r="U60" s="2" t="str">
        <f t="shared" si="41"/>
        <v/>
      </c>
      <c r="V60" s="2" t="str">
        <f t="shared" si="41"/>
        <v/>
      </c>
      <c r="W60" s="2" t="str">
        <f t="shared" si="41"/>
        <v/>
      </c>
      <c r="X60" s="2" t="str">
        <f t="shared" si="41"/>
        <v/>
      </c>
      <c r="Y60" s="2" t="str">
        <f t="shared" si="41"/>
        <v/>
      </c>
    </row>
    <row r="61" spans="2:32">
      <c r="C61" s="1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2:32">
      <c r="C62" s="13" t="s">
        <v>37</v>
      </c>
      <c r="D62" s="2" t="str">
        <f>CHOOSE($B$41,D59,D60)</f>
        <v>C</v>
      </c>
      <c r="E62" s="2" t="str">
        <f>CHOOSE($B$41,E59,E60)</f>
        <v/>
      </c>
      <c r="F62" s="2" t="str">
        <f t="shared" ref="F62:Y62" si="42">CHOOSE($B$41,F59,F60)</f>
        <v/>
      </c>
      <c r="G62" s="2" t="str">
        <f t="shared" si="42"/>
        <v/>
      </c>
      <c r="H62" s="2" t="str">
        <f t="shared" si="42"/>
        <v>E</v>
      </c>
      <c r="I62" s="2" t="str">
        <f t="shared" si="42"/>
        <v/>
      </c>
      <c r="J62" s="2" t="str">
        <f t="shared" si="42"/>
        <v/>
      </c>
      <c r="K62" s="2" t="str">
        <f t="shared" si="42"/>
        <v>G</v>
      </c>
      <c r="L62" s="2" t="str">
        <f t="shared" si="42"/>
        <v/>
      </c>
      <c r="M62" s="2" t="str">
        <f t="shared" si="42"/>
        <v/>
      </c>
      <c r="N62" s="2" t="str">
        <f t="shared" si="42"/>
        <v/>
      </c>
      <c r="O62" s="2" t="str">
        <f t="shared" si="42"/>
        <v/>
      </c>
      <c r="P62" s="2" t="str">
        <f t="shared" si="42"/>
        <v/>
      </c>
      <c r="Q62" s="2" t="str">
        <f t="shared" si="42"/>
        <v/>
      </c>
      <c r="R62" s="2" t="str">
        <f t="shared" si="42"/>
        <v/>
      </c>
      <c r="S62" s="2" t="str">
        <f t="shared" si="42"/>
        <v/>
      </c>
      <c r="T62" s="2" t="str">
        <f t="shared" si="42"/>
        <v/>
      </c>
      <c r="U62" s="2" t="str">
        <f t="shared" si="42"/>
        <v/>
      </c>
      <c r="V62" s="2" t="str">
        <f t="shared" si="42"/>
        <v/>
      </c>
      <c r="W62" s="2" t="str">
        <f t="shared" si="42"/>
        <v/>
      </c>
      <c r="X62" s="2" t="str">
        <f t="shared" si="42"/>
        <v/>
      </c>
      <c r="Y62" s="2" t="str">
        <f t="shared" si="42"/>
        <v/>
      </c>
    </row>
    <row r="63" spans="2:32">
      <c r="C63" s="13" t="s">
        <v>37</v>
      </c>
      <c r="D63" s="2" t="str">
        <f>CHOOSE($B$41,D57,D56)</f>
        <v>C</v>
      </c>
      <c r="E63" s="2" t="str">
        <f>CHOOSE($B$41,E58,E56)</f>
        <v>C#</v>
      </c>
      <c r="F63" s="2" t="str">
        <f t="shared" ref="F63:Y63" si="43">CHOOSE($B$41,F58,F56)</f>
        <v>D</v>
      </c>
      <c r="G63" s="2" t="str">
        <f t="shared" si="43"/>
        <v>D#</v>
      </c>
      <c r="H63" s="2" t="str">
        <f t="shared" si="43"/>
        <v>E</v>
      </c>
      <c r="I63" s="2" t="str">
        <f t="shared" si="43"/>
        <v>F</v>
      </c>
      <c r="J63" s="2" t="str">
        <f t="shared" si="43"/>
        <v>F#</v>
      </c>
      <c r="K63" s="2" t="str">
        <f t="shared" si="43"/>
        <v>G</v>
      </c>
      <c r="L63" s="2" t="str">
        <f t="shared" si="43"/>
        <v>G#</v>
      </c>
      <c r="M63" s="2" t="str">
        <f t="shared" si="43"/>
        <v>A</v>
      </c>
      <c r="N63" s="2" t="str">
        <f t="shared" si="43"/>
        <v>A#</v>
      </c>
      <c r="O63" s="2" t="str">
        <f t="shared" si="43"/>
        <v>B</v>
      </c>
      <c r="P63" s="2" t="str">
        <f t="shared" si="43"/>
        <v>C</v>
      </c>
      <c r="Q63" s="2" t="str">
        <f t="shared" si="43"/>
        <v>C#</v>
      </c>
      <c r="R63" s="2" t="str">
        <f t="shared" si="43"/>
        <v>D</v>
      </c>
      <c r="S63" s="2" t="str">
        <f t="shared" si="43"/>
        <v>D#</v>
      </c>
      <c r="T63" s="2" t="str">
        <f t="shared" si="43"/>
        <v>E</v>
      </c>
      <c r="U63" s="2" t="str">
        <f t="shared" si="43"/>
        <v>F</v>
      </c>
      <c r="V63" s="2" t="str">
        <f t="shared" si="43"/>
        <v>F#</v>
      </c>
      <c r="W63" s="2" t="str">
        <f t="shared" si="43"/>
        <v>G</v>
      </c>
      <c r="X63" s="2" t="str">
        <f t="shared" si="43"/>
        <v>G#</v>
      </c>
      <c r="Y63" s="2" t="str">
        <f t="shared" si="43"/>
        <v>A</v>
      </c>
      <c r="Z63" t="s">
        <v>71</v>
      </c>
    </row>
    <row r="65" spans="1:33">
      <c r="B65" t="s">
        <v>72</v>
      </c>
      <c r="S65" t="s">
        <v>37</v>
      </c>
    </row>
    <row r="66" spans="1:33">
      <c r="B66">
        <v>1</v>
      </c>
      <c r="C66">
        <v>2</v>
      </c>
      <c r="D66">
        <v>3</v>
      </c>
      <c r="E66">
        <v>4</v>
      </c>
      <c r="F66">
        <v>5</v>
      </c>
      <c r="G66">
        <v>6</v>
      </c>
      <c r="H66">
        <v>7</v>
      </c>
      <c r="I66">
        <v>8</v>
      </c>
      <c r="J66">
        <v>9</v>
      </c>
      <c r="K66">
        <v>10</v>
      </c>
      <c r="L66">
        <v>11</v>
      </c>
      <c r="M66">
        <v>12</v>
      </c>
      <c r="N66">
        <v>13</v>
      </c>
      <c r="S66">
        <v>1</v>
      </c>
      <c r="T66">
        <v>2</v>
      </c>
      <c r="U66">
        <v>3</v>
      </c>
      <c r="V66">
        <v>4</v>
      </c>
      <c r="W66">
        <v>5</v>
      </c>
      <c r="X66">
        <v>6</v>
      </c>
      <c r="Y66">
        <v>7</v>
      </c>
      <c r="Z66">
        <v>8</v>
      </c>
      <c r="AA66">
        <v>9</v>
      </c>
      <c r="AB66">
        <v>10</v>
      </c>
      <c r="AC66">
        <v>11</v>
      </c>
      <c r="AD66">
        <v>12</v>
      </c>
      <c r="AE66">
        <v>13</v>
      </c>
    </row>
    <row r="67" spans="1:33">
      <c r="A67">
        <v>1</v>
      </c>
      <c r="B67" s="12">
        <f>IF(ISERROR(MATCH(B43,$D$62:$Y$62,0)),"",MATCH(B43,$D$62:$Y$62,0))</f>
        <v>5</v>
      </c>
      <c r="C67" s="12" t="str">
        <f t="shared" ref="C67:N67" si="44">IF(ISERROR(MATCH(C43,$D$62:$Y$62,0)),"",MATCH(C43,$D$62:$Y$62,0))</f>
        <v/>
      </c>
      <c r="D67" s="12" t="str">
        <f t="shared" si="44"/>
        <v/>
      </c>
      <c r="E67" s="12">
        <f t="shared" si="44"/>
        <v>8</v>
      </c>
      <c r="F67" s="12" t="str">
        <f t="shared" si="44"/>
        <v/>
      </c>
      <c r="G67" s="12" t="str">
        <f t="shared" si="44"/>
        <v/>
      </c>
      <c r="H67" s="12" t="str">
        <f t="shared" si="44"/>
        <v/>
      </c>
      <c r="I67" s="12" t="str">
        <f t="shared" si="44"/>
        <v/>
      </c>
      <c r="J67" s="12">
        <f t="shared" si="44"/>
        <v>1</v>
      </c>
      <c r="K67" s="12" t="str">
        <f t="shared" si="44"/>
        <v/>
      </c>
      <c r="L67" s="12" t="str">
        <f t="shared" si="44"/>
        <v/>
      </c>
      <c r="M67" s="12" t="str">
        <f t="shared" si="44"/>
        <v/>
      </c>
      <c r="N67" s="12">
        <f t="shared" si="44"/>
        <v>5</v>
      </c>
      <c r="R67">
        <v>1</v>
      </c>
      <c r="S67" s="18" t="str">
        <f>IF(B67="","",B43)</f>
        <v>E</v>
      </c>
      <c r="T67" s="18" t="str">
        <f t="shared" ref="T67:AE72" si="45">IF(C67="","",C43)</f>
        <v/>
      </c>
      <c r="U67" s="18" t="str">
        <f t="shared" si="45"/>
        <v/>
      </c>
      <c r="V67" s="18" t="str">
        <f t="shared" si="45"/>
        <v>G</v>
      </c>
      <c r="W67" s="18" t="str">
        <f t="shared" si="45"/>
        <v/>
      </c>
      <c r="X67" s="18" t="str">
        <f t="shared" si="45"/>
        <v/>
      </c>
      <c r="Y67" s="18" t="str">
        <f t="shared" si="45"/>
        <v/>
      </c>
      <c r="Z67" s="18" t="str">
        <f t="shared" si="45"/>
        <v/>
      </c>
      <c r="AA67" s="18" t="str">
        <f t="shared" si="45"/>
        <v>C</v>
      </c>
      <c r="AB67" s="18" t="str">
        <f t="shared" si="45"/>
        <v/>
      </c>
      <c r="AC67" s="18" t="str">
        <f t="shared" si="45"/>
        <v/>
      </c>
      <c r="AD67" s="18" t="str">
        <f t="shared" si="45"/>
        <v/>
      </c>
      <c r="AE67" s="18" t="str">
        <f t="shared" si="45"/>
        <v>E</v>
      </c>
    </row>
    <row r="68" spans="1:33">
      <c r="A68">
        <v>2</v>
      </c>
      <c r="B68" s="12" t="str">
        <f t="shared" ref="B68:N68" si="46">IF(ISERROR(MATCH(B44,$D$62:$Y$62,0)),"",MATCH(B44,$D$62:$Y$62,0))</f>
        <v/>
      </c>
      <c r="C68" s="12">
        <f t="shared" si="46"/>
        <v>1</v>
      </c>
      <c r="D68" s="12" t="str">
        <f t="shared" si="46"/>
        <v/>
      </c>
      <c r="E68" s="12" t="str">
        <f t="shared" si="46"/>
        <v/>
      </c>
      <c r="F68" s="12" t="str">
        <f t="shared" si="46"/>
        <v/>
      </c>
      <c r="G68" s="12">
        <f t="shared" si="46"/>
        <v>5</v>
      </c>
      <c r="H68" s="12" t="str">
        <f t="shared" si="46"/>
        <v/>
      </c>
      <c r="I68" s="12" t="str">
        <f t="shared" si="46"/>
        <v/>
      </c>
      <c r="J68" s="12">
        <f t="shared" si="46"/>
        <v>8</v>
      </c>
      <c r="K68" s="12" t="str">
        <f t="shared" si="46"/>
        <v/>
      </c>
      <c r="L68" s="12" t="str">
        <f t="shared" si="46"/>
        <v/>
      </c>
      <c r="M68" s="12" t="str">
        <f t="shared" si="46"/>
        <v/>
      </c>
      <c r="N68" s="12" t="str">
        <f t="shared" si="46"/>
        <v/>
      </c>
      <c r="R68">
        <v>2</v>
      </c>
      <c r="S68" s="18" t="str">
        <f t="shared" ref="S68:S72" si="47">IF(B68="","",B44)</f>
        <v/>
      </c>
      <c r="T68" s="18" t="str">
        <f t="shared" si="45"/>
        <v>C</v>
      </c>
      <c r="U68" s="18" t="str">
        <f t="shared" si="45"/>
        <v/>
      </c>
      <c r="V68" s="18" t="str">
        <f t="shared" si="45"/>
        <v/>
      </c>
      <c r="W68" s="18" t="str">
        <f t="shared" si="45"/>
        <v/>
      </c>
      <c r="X68" s="18" t="str">
        <f t="shared" si="45"/>
        <v>E</v>
      </c>
      <c r="Y68" s="18" t="str">
        <f t="shared" si="45"/>
        <v/>
      </c>
      <c r="Z68" s="18" t="str">
        <f t="shared" si="45"/>
        <v/>
      </c>
      <c r="AA68" s="18" t="str">
        <f t="shared" si="45"/>
        <v>G</v>
      </c>
      <c r="AB68" s="18" t="str">
        <f t="shared" si="45"/>
        <v/>
      </c>
      <c r="AC68" s="18" t="str">
        <f t="shared" si="45"/>
        <v/>
      </c>
      <c r="AD68" s="18" t="str">
        <f t="shared" si="45"/>
        <v/>
      </c>
      <c r="AE68" s="18" t="str">
        <f t="shared" si="45"/>
        <v/>
      </c>
    </row>
    <row r="69" spans="1:33">
      <c r="A69">
        <v>3</v>
      </c>
      <c r="B69" s="12">
        <f t="shared" ref="B69:N69" si="48">IF(ISERROR(MATCH(B45,$D$62:$Y$62,0)),"",MATCH(B45,$D$62:$Y$62,0))</f>
        <v>8</v>
      </c>
      <c r="C69" s="12" t="str">
        <f t="shared" si="48"/>
        <v/>
      </c>
      <c r="D69" s="12" t="str">
        <f t="shared" si="48"/>
        <v/>
      </c>
      <c r="E69" s="12" t="str">
        <f t="shared" si="48"/>
        <v/>
      </c>
      <c r="F69" s="12" t="str">
        <f t="shared" si="48"/>
        <v/>
      </c>
      <c r="G69" s="12">
        <f t="shared" si="48"/>
        <v>1</v>
      </c>
      <c r="H69" s="12" t="str">
        <f t="shared" si="48"/>
        <v/>
      </c>
      <c r="I69" s="12" t="str">
        <f t="shared" si="48"/>
        <v/>
      </c>
      <c r="J69" s="12" t="str">
        <f t="shared" si="48"/>
        <v/>
      </c>
      <c r="K69" s="12">
        <f t="shared" si="48"/>
        <v>5</v>
      </c>
      <c r="L69" s="12" t="str">
        <f t="shared" si="48"/>
        <v/>
      </c>
      <c r="M69" s="12" t="str">
        <f t="shared" si="48"/>
        <v/>
      </c>
      <c r="N69" s="12">
        <f t="shared" si="48"/>
        <v>8</v>
      </c>
      <c r="R69">
        <v>3</v>
      </c>
      <c r="S69" s="18" t="str">
        <f t="shared" si="47"/>
        <v>G</v>
      </c>
      <c r="T69" s="18" t="str">
        <f t="shared" si="45"/>
        <v/>
      </c>
      <c r="U69" s="18" t="str">
        <f t="shared" si="45"/>
        <v/>
      </c>
      <c r="V69" s="18" t="str">
        <f t="shared" si="45"/>
        <v/>
      </c>
      <c r="W69" s="18" t="str">
        <f t="shared" si="45"/>
        <v/>
      </c>
      <c r="X69" s="18" t="str">
        <f t="shared" si="45"/>
        <v>C</v>
      </c>
      <c r="Y69" s="18" t="str">
        <f t="shared" si="45"/>
        <v/>
      </c>
      <c r="Z69" s="18" t="str">
        <f t="shared" si="45"/>
        <v/>
      </c>
      <c r="AA69" s="18" t="str">
        <f t="shared" si="45"/>
        <v/>
      </c>
      <c r="AB69" s="18" t="str">
        <f t="shared" si="45"/>
        <v>E</v>
      </c>
      <c r="AC69" s="18" t="str">
        <f t="shared" si="45"/>
        <v/>
      </c>
      <c r="AD69" s="18" t="str">
        <f t="shared" si="45"/>
        <v/>
      </c>
      <c r="AE69" s="18" t="str">
        <f t="shared" si="45"/>
        <v>G</v>
      </c>
    </row>
    <row r="70" spans="1:33">
      <c r="A70">
        <v>4</v>
      </c>
      <c r="B70" s="12" t="str">
        <f t="shared" ref="B70:N70" si="49">IF(ISERROR(MATCH(B46,$D$62:$Y$62,0)),"",MATCH(B46,$D$62:$Y$62,0))</f>
        <v/>
      </c>
      <c r="C70" s="12" t="str">
        <f t="shared" si="49"/>
        <v/>
      </c>
      <c r="D70" s="12">
        <f t="shared" si="49"/>
        <v>5</v>
      </c>
      <c r="E70" s="12" t="str">
        <f t="shared" si="49"/>
        <v/>
      </c>
      <c r="F70" s="12" t="str">
        <f t="shared" si="49"/>
        <v/>
      </c>
      <c r="G70" s="12">
        <f t="shared" si="49"/>
        <v>8</v>
      </c>
      <c r="H70" s="12" t="str">
        <f t="shared" si="49"/>
        <v/>
      </c>
      <c r="I70" s="12" t="str">
        <f t="shared" si="49"/>
        <v/>
      </c>
      <c r="J70" s="12" t="str">
        <f t="shared" si="49"/>
        <v/>
      </c>
      <c r="K70" s="12" t="str">
        <f t="shared" si="49"/>
        <v/>
      </c>
      <c r="L70" s="12">
        <f t="shared" si="49"/>
        <v>1</v>
      </c>
      <c r="M70" s="12" t="str">
        <f t="shared" si="49"/>
        <v/>
      </c>
      <c r="N70" s="12" t="str">
        <f t="shared" si="49"/>
        <v/>
      </c>
      <c r="R70">
        <v>4</v>
      </c>
      <c r="S70" s="18" t="str">
        <f t="shared" si="47"/>
        <v/>
      </c>
      <c r="T70" s="18" t="str">
        <f t="shared" si="45"/>
        <v/>
      </c>
      <c r="U70" s="18" t="str">
        <f t="shared" si="45"/>
        <v>E</v>
      </c>
      <c r="V70" s="18" t="str">
        <f t="shared" si="45"/>
        <v/>
      </c>
      <c r="W70" s="18" t="str">
        <f t="shared" si="45"/>
        <v/>
      </c>
      <c r="X70" s="18" t="str">
        <f t="shared" si="45"/>
        <v>G</v>
      </c>
      <c r="Y70" s="18" t="str">
        <f t="shared" si="45"/>
        <v/>
      </c>
      <c r="Z70" s="18" t="str">
        <f t="shared" si="45"/>
        <v/>
      </c>
      <c r="AA70" s="18" t="str">
        <f t="shared" si="45"/>
        <v/>
      </c>
      <c r="AB70" s="18" t="str">
        <f t="shared" si="45"/>
        <v/>
      </c>
      <c r="AC70" s="18" t="str">
        <f t="shared" si="45"/>
        <v>C</v>
      </c>
      <c r="AD70" s="18" t="str">
        <f t="shared" si="45"/>
        <v/>
      </c>
      <c r="AE70" s="18" t="str">
        <f t="shared" si="45"/>
        <v/>
      </c>
    </row>
    <row r="71" spans="1:33">
      <c r="A71">
        <v>5</v>
      </c>
      <c r="B71" s="12" t="str">
        <f t="shared" ref="B71:N71" si="50">IF(ISERROR(MATCH(B47,$D$62:$Y$62,0)),"",MATCH(B47,$D$62:$Y$62,0))</f>
        <v/>
      </c>
      <c r="C71" s="12" t="str">
        <f t="shared" si="50"/>
        <v/>
      </c>
      <c r="D71" s="12" t="str">
        <f t="shared" si="50"/>
        <v/>
      </c>
      <c r="E71" s="12">
        <f t="shared" si="50"/>
        <v>1</v>
      </c>
      <c r="F71" s="12" t="str">
        <f t="shared" si="50"/>
        <v/>
      </c>
      <c r="G71" s="12" t="str">
        <f t="shared" si="50"/>
        <v/>
      </c>
      <c r="H71" s="12" t="str">
        <f t="shared" si="50"/>
        <v/>
      </c>
      <c r="I71" s="12">
        <f t="shared" si="50"/>
        <v>5</v>
      </c>
      <c r="J71" s="12" t="str">
        <f t="shared" si="50"/>
        <v/>
      </c>
      <c r="K71" s="12" t="str">
        <f t="shared" si="50"/>
        <v/>
      </c>
      <c r="L71" s="12">
        <f t="shared" si="50"/>
        <v>8</v>
      </c>
      <c r="M71" s="12" t="str">
        <f t="shared" si="50"/>
        <v/>
      </c>
      <c r="N71" s="12" t="str">
        <f t="shared" si="50"/>
        <v/>
      </c>
      <c r="R71">
        <v>5</v>
      </c>
      <c r="S71" s="18" t="str">
        <f t="shared" si="47"/>
        <v/>
      </c>
      <c r="T71" s="18" t="str">
        <f t="shared" si="45"/>
        <v/>
      </c>
      <c r="U71" s="18" t="str">
        <f t="shared" si="45"/>
        <v/>
      </c>
      <c r="V71" s="18" t="str">
        <f t="shared" si="45"/>
        <v>C</v>
      </c>
      <c r="W71" s="18" t="str">
        <f t="shared" si="45"/>
        <v/>
      </c>
      <c r="X71" s="18" t="str">
        <f t="shared" si="45"/>
        <v/>
      </c>
      <c r="Y71" s="18" t="str">
        <f t="shared" si="45"/>
        <v/>
      </c>
      <c r="Z71" s="18" t="str">
        <f t="shared" si="45"/>
        <v>E</v>
      </c>
      <c r="AA71" s="18" t="str">
        <f t="shared" si="45"/>
        <v/>
      </c>
      <c r="AB71" s="18" t="str">
        <f t="shared" si="45"/>
        <v/>
      </c>
      <c r="AC71" s="18" t="str">
        <f t="shared" si="45"/>
        <v>G</v>
      </c>
      <c r="AD71" s="18" t="str">
        <f t="shared" si="45"/>
        <v/>
      </c>
      <c r="AE71" s="18" t="str">
        <f t="shared" si="45"/>
        <v/>
      </c>
    </row>
    <row r="72" spans="1:33">
      <c r="A72">
        <v>6</v>
      </c>
      <c r="B72" s="12">
        <f t="shared" ref="B72:N72" si="51">IF(ISERROR(MATCH(B48,$D$62:$Y$62,0)),"",MATCH(B48,$D$62:$Y$62,0))</f>
        <v>5</v>
      </c>
      <c r="C72" s="12" t="str">
        <f t="shared" si="51"/>
        <v/>
      </c>
      <c r="D72" s="12" t="str">
        <f t="shared" si="51"/>
        <v/>
      </c>
      <c r="E72" s="12">
        <f t="shared" si="51"/>
        <v>8</v>
      </c>
      <c r="F72" s="12" t="str">
        <f t="shared" si="51"/>
        <v/>
      </c>
      <c r="G72" s="12" t="str">
        <f t="shared" si="51"/>
        <v/>
      </c>
      <c r="H72" s="12" t="str">
        <f t="shared" si="51"/>
        <v/>
      </c>
      <c r="I72" s="12" t="str">
        <f t="shared" si="51"/>
        <v/>
      </c>
      <c r="J72" s="12">
        <f t="shared" si="51"/>
        <v>1</v>
      </c>
      <c r="K72" s="12" t="str">
        <f t="shared" si="51"/>
        <v/>
      </c>
      <c r="L72" s="12" t="str">
        <f t="shared" si="51"/>
        <v/>
      </c>
      <c r="M72" s="12" t="str">
        <f t="shared" si="51"/>
        <v/>
      </c>
      <c r="N72" s="12">
        <f t="shared" si="51"/>
        <v>5</v>
      </c>
      <c r="R72">
        <v>6</v>
      </c>
      <c r="S72" s="18" t="str">
        <f t="shared" si="47"/>
        <v>E</v>
      </c>
      <c r="T72" s="18" t="str">
        <f t="shared" si="45"/>
        <v/>
      </c>
      <c r="U72" s="18" t="str">
        <f t="shared" si="45"/>
        <v/>
      </c>
      <c r="V72" s="18" t="str">
        <f t="shared" si="45"/>
        <v>G</v>
      </c>
      <c r="W72" s="18" t="str">
        <f t="shared" si="45"/>
        <v/>
      </c>
      <c r="X72" s="18" t="str">
        <f t="shared" si="45"/>
        <v/>
      </c>
      <c r="Y72" s="18" t="str">
        <f t="shared" si="45"/>
        <v/>
      </c>
      <c r="Z72" s="18" t="str">
        <f t="shared" si="45"/>
        <v/>
      </c>
      <c r="AA72" s="18" t="str">
        <f t="shared" si="45"/>
        <v>C</v>
      </c>
      <c r="AB72" s="18" t="str">
        <f t="shared" si="45"/>
        <v/>
      </c>
      <c r="AC72" s="18" t="str">
        <f t="shared" si="45"/>
        <v/>
      </c>
      <c r="AD72" s="18" t="str">
        <f t="shared" si="45"/>
        <v/>
      </c>
      <c r="AE72" s="18" t="str">
        <f t="shared" si="45"/>
        <v>E</v>
      </c>
    </row>
    <row r="76" spans="1:33">
      <c r="B76" t="s">
        <v>77</v>
      </c>
      <c r="Q76" t="s">
        <v>74</v>
      </c>
    </row>
    <row r="77" spans="1:33">
      <c r="C77">
        <v>1</v>
      </c>
      <c r="D77">
        <v>2</v>
      </c>
      <c r="E77">
        <v>3</v>
      </c>
      <c r="F77">
        <v>4</v>
      </c>
      <c r="G77">
        <v>5</v>
      </c>
      <c r="H77">
        <v>6</v>
      </c>
      <c r="I77">
        <v>7</v>
      </c>
      <c r="J77">
        <v>8</v>
      </c>
      <c r="K77">
        <v>9</v>
      </c>
      <c r="L77">
        <v>10</v>
      </c>
      <c r="M77">
        <v>11</v>
      </c>
      <c r="N77">
        <v>12</v>
      </c>
      <c r="O77">
        <v>13</v>
      </c>
      <c r="S77">
        <v>1</v>
      </c>
      <c r="T77">
        <v>2</v>
      </c>
      <c r="U77">
        <v>3</v>
      </c>
      <c r="V77">
        <v>4</v>
      </c>
      <c r="W77">
        <v>5</v>
      </c>
      <c r="X77">
        <v>6</v>
      </c>
      <c r="Y77">
        <v>7</v>
      </c>
      <c r="Z77">
        <v>8</v>
      </c>
      <c r="AA77">
        <v>9</v>
      </c>
      <c r="AB77">
        <v>10</v>
      </c>
      <c r="AC77">
        <v>11</v>
      </c>
      <c r="AD77">
        <v>12</v>
      </c>
      <c r="AE77">
        <v>13</v>
      </c>
    </row>
    <row r="78" spans="1:33" ht="21">
      <c r="B78">
        <v>1</v>
      </c>
      <c r="C78" s="22" t="b">
        <f>IF(S$85,TRUE,Grat!B2)</f>
        <v>1</v>
      </c>
      <c r="D78" s="22" t="b">
        <f>IF(T$85,TRUE,Grat!C2)</f>
        <v>0</v>
      </c>
      <c r="E78" s="22" t="b">
        <f>IF(U$85,TRUE,Grat!D2)</f>
        <v>0</v>
      </c>
      <c r="F78" s="22" t="b">
        <f>IF(V$85,TRUE,Grat!E2)</f>
        <v>0</v>
      </c>
      <c r="G78" s="22" t="b">
        <f>IF(W$85,TRUE,Grat!F2)</f>
        <v>0</v>
      </c>
      <c r="H78" s="22" t="b">
        <f>IF(X$85,TRUE,Grat!G2)</f>
        <v>0</v>
      </c>
      <c r="I78" s="22" t="b">
        <f>IF(Y$85,TRUE,Grat!H2)</f>
        <v>0</v>
      </c>
      <c r="J78" s="22" t="b">
        <f>IF(Z$85,TRUE,Grat!I2)</f>
        <v>0</v>
      </c>
      <c r="K78" s="22" t="b">
        <f>IF(AA$85,TRUE,Grat!J2)</f>
        <v>0</v>
      </c>
      <c r="L78" s="22" t="b">
        <f>IF(AB$85,TRUE,Grat!K2)</f>
        <v>0</v>
      </c>
      <c r="M78" s="22" t="b">
        <f>IF(AC$85,TRUE,Grat!L2)</f>
        <v>0</v>
      </c>
      <c r="N78" s="22" t="b">
        <f>IF(AD$85,TRUE,Grat!M2)</f>
        <v>0</v>
      </c>
      <c r="O78" s="22" t="b">
        <f>IF(AE$85,TRUE,Grat!N2)</f>
        <v>0</v>
      </c>
      <c r="Q78" s="17">
        <f>D97-1</f>
        <v>0</v>
      </c>
      <c r="R78">
        <v>1</v>
      </c>
      <c r="S78" s="15" t="b">
        <f>IF(S$85,TRUE,NOT(C78))</f>
        <v>0</v>
      </c>
      <c r="T78" s="15" t="b">
        <f t="shared" ref="T78:AE83" si="52">IF(T$85,TRUE,NOT(D78))</f>
        <v>1</v>
      </c>
      <c r="U78" s="15" t="b">
        <f t="shared" si="52"/>
        <v>1</v>
      </c>
      <c r="V78" s="15" t="b">
        <f t="shared" si="52"/>
        <v>1</v>
      </c>
      <c r="W78" s="15" t="b">
        <f t="shared" si="52"/>
        <v>1</v>
      </c>
      <c r="X78" s="15" t="b">
        <f>IF(X$85,TRUE,NOT(H78))</f>
        <v>1</v>
      </c>
      <c r="Y78" s="15" t="b">
        <f t="shared" si="52"/>
        <v>1</v>
      </c>
      <c r="Z78" s="15" t="b">
        <f t="shared" si="52"/>
        <v>1</v>
      </c>
      <c r="AA78" s="15" t="b">
        <f t="shared" si="52"/>
        <v>1</v>
      </c>
      <c r="AB78" s="15" t="b">
        <f t="shared" si="52"/>
        <v>1</v>
      </c>
      <c r="AC78" s="15" t="b">
        <f t="shared" si="52"/>
        <v>1</v>
      </c>
      <c r="AD78" s="15" t="b">
        <f t="shared" si="52"/>
        <v>1</v>
      </c>
      <c r="AE78" s="15" t="b">
        <f t="shared" si="52"/>
        <v>1</v>
      </c>
      <c r="AG78" s="30">
        <f>IF(MAX(S88:AE88)=0,"X",MAX(S88:AE88)-1)</f>
        <v>0</v>
      </c>
    </row>
    <row r="79" spans="1:33" ht="21">
      <c r="B79">
        <v>2</v>
      </c>
      <c r="C79" s="22" t="b">
        <f>IF(S$85,TRUE,Grat!B3)</f>
        <v>0</v>
      </c>
      <c r="D79" s="22" t="b">
        <f>IF(T$85,TRUE,Grat!C3)</f>
        <v>1</v>
      </c>
      <c r="E79" s="22" t="b">
        <f>IF(U$85,TRUE,Grat!D3)</f>
        <v>0</v>
      </c>
      <c r="F79" s="22" t="b">
        <f>IF(V$85,TRUE,Grat!E3)</f>
        <v>0</v>
      </c>
      <c r="G79" s="22" t="b">
        <f>IF(W$85,TRUE,Grat!F3)</f>
        <v>0</v>
      </c>
      <c r="H79" s="22" t="b">
        <f>IF(X$85,TRUE,Grat!G3)</f>
        <v>0</v>
      </c>
      <c r="I79" s="22" t="b">
        <f>IF(Y$85,TRUE,Grat!H3)</f>
        <v>0</v>
      </c>
      <c r="J79" s="22" t="b">
        <f>IF(Z$85,TRUE,Grat!I3)</f>
        <v>0</v>
      </c>
      <c r="K79" s="22" t="b">
        <f>IF(AA$85,TRUE,Grat!J3)</f>
        <v>0</v>
      </c>
      <c r="L79" s="22" t="b">
        <f>IF(AB$85,TRUE,Grat!K3)</f>
        <v>0</v>
      </c>
      <c r="M79" s="22" t="b">
        <f>IF(AC$85,TRUE,Grat!L3)</f>
        <v>0</v>
      </c>
      <c r="N79" s="22" t="b">
        <f>IF(AD$85,TRUE,Grat!M3)</f>
        <v>0</v>
      </c>
      <c r="O79" s="22" t="b">
        <f>IF(AE$85,TRUE,Grat!N3)</f>
        <v>0</v>
      </c>
      <c r="Q79" s="17">
        <f t="shared" ref="Q79:Q83" si="53">D98-1</f>
        <v>1</v>
      </c>
      <c r="R79">
        <v>2</v>
      </c>
      <c r="S79" s="15" t="b">
        <f t="shared" ref="S79:S83" si="54">IF(S$85,TRUE,NOT(C79))</f>
        <v>1</v>
      </c>
      <c r="T79" s="15" t="b">
        <f t="shared" si="52"/>
        <v>0</v>
      </c>
      <c r="U79" s="15" t="b">
        <f t="shared" si="52"/>
        <v>1</v>
      </c>
      <c r="V79" s="15" t="b">
        <f t="shared" si="52"/>
        <v>1</v>
      </c>
      <c r="W79" s="15" t="b">
        <f t="shared" si="52"/>
        <v>1</v>
      </c>
      <c r="X79" s="15" t="b">
        <f t="shared" si="52"/>
        <v>1</v>
      </c>
      <c r="Y79" s="15" t="b">
        <f t="shared" si="52"/>
        <v>1</v>
      </c>
      <c r="Z79" s="15" t="b">
        <f t="shared" si="52"/>
        <v>1</v>
      </c>
      <c r="AA79" s="15" t="b">
        <f t="shared" si="52"/>
        <v>1</v>
      </c>
      <c r="AB79" s="15" t="b">
        <f t="shared" si="52"/>
        <v>1</v>
      </c>
      <c r="AC79" s="15" t="b">
        <f t="shared" si="52"/>
        <v>1</v>
      </c>
      <c r="AD79" s="15" t="b">
        <f t="shared" si="52"/>
        <v>1</v>
      </c>
      <c r="AE79" s="15" t="b">
        <f t="shared" si="52"/>
        <v>1</v>
      </c>
      <c r="AG79" s="30">
        <f t="shared" ref="AG79:AG83" si="55">IF(MAX(S89:AE89)=0,"X",MAX(S89:AE89)-1)</f>
        <v>1</v>
      </c>
    </row>
    <row r="80" spans="1:33" ht="21">
      <c r="B80">
        <v>3</v>
      </c>
      <c r="C80" s="22" t="b">
        <f>IF(S$85,TRUE,Grat!B4)</f>
        <v>1</v>
      </c>
      <c r="D80" s="22" t="b">
        <f>IF(T$85,TRUE,Grat!C4)</f>
        <v>0</v>
      </c>
      <c r="E80" s="22" t="b">
        <f>IF(U$85,TRUE,Grat!D4)</f>
        <v>0</v>
      </c>
      <c r="F80" s="22" t="b">
        <f>IF(V$85,TRUE,Grat!E4)</f>
        <v>0</v>
      </c>
      <c r="G80" s="22" t="b">
        <f>IF(W$85,TRUE,Grat!F4)</f>
        <v>0</v>
      </c>
      <c r="H80" s="22" t="b">
        <f>IF(X$85,TRUE,Grat!G4)</f>
        <v>0</v>
      </c>
      <c r="I80" s="22" t="b">
        <f>IF(Y$85,TRUE,Grat!H4)</f>
        <v>0</v>
      </c>
      <c r="J80" s="22" t="b">
        <f>IF(Z$85,TRUE,Grat!I4)</f>
        <v>0</v>
      </c>
      <c r="K80" s="22" t="b">
        <f>IF(AA$85,TRUE,Grat!J4)</f>
        <v>0</v>
      </c>
      <c r="L80" s="22" t="b">
        <f>IF(AB$85,TRUE,Grat!K4)</f>
        <v>0</v>
      </c>
      <c r="M80" s="22" t="b">
        <f>IF(AC$85,TRUE,Grat!L4)</f>
        <v>0</v>
      </c>
      <c r="N80" s="22" t="b">
        <f>IF(AD$85,TRUE,Grat!M4)</f>
        <v>0</v>
      </c>
      <c r="O80" s="22" t="b">
        <f>IF(AE$85,TRUE,Grat!N4)</f>
        <v>0</v>
      </c>
      <c r="Q80" s="17">
        <f t="shared" si="53"/>
        <v>0</v>
      </c>
      <c r="R80">
        <v>3</v>
      </c>
      <c r="S80" s="15" t="b">
        <f t="shared" si="54"/>
        <v>0</v>
      </c>
      <c r="T80" s="15" t="b">
        <f t="shared" si="52"/>
        <v>1</v>
      </c>
      <c r="U80" s="15" t="b">
        <f t="shared" si="52"/>
        <v>1</v>
      </c>
      <c r="V80" s="15" t="b">
        <f t="shared" si="52"/>
        <v>1</v>
      </c>
      <c r="W80" s="15" t="b">
        <f t="shared" si="52"/>
        <v>1</v>
      </c>
      <c r="X80" s="15" t="b">
        <f t="shared" si="52"/>
        <v>1</v>
      </c>
      <c r="Y80" s="15" t="b">
        <f t="shared" si="52"/>
        <v>1</v>
      </c>
      <c r="Z80" s="15" t="b">
        <f t="shared" si="52"/>
        <v>1</v>
      </c>
      <c r="AA80" s="15" t="b">
        <f t="shared" si="52"/>
        <v>1</v>
      </c>
      <c r="AB80" s="15" t="b">
        <f t="shared" si="52"/>
        <v>1</v>
      </c>
      <c r="AC80" s="15" t="b">
        <f t="shared" si="52"/>
        <v>1</v>
      </c>
      <c r="AD80" s="15" t="b">
        <f t="shared" si="52"/>
        <v>1</v>
      </c>
      <c r="AE80" s="15" t="b">
        <f t="shared" si="52"/>
        <v>1</v>
      </c>
      <c r="AG80" s="30">
        <f t="shared" si="55"/>
        <v>0</v>
      </c>
    </row>
    <row r="81" spans="2:36" ht="21">
      <c r="B81">
        <v>4</v>
      </c>
      <c r="C81" s="22" t="b">
        <f>IF(S$85,TRUE,Grat!B5)</f>
        <v>1</v>
      </c>
      <c r="D81" s="22" t="b">
        <f>IF(T$85,TRUE,Grat!C5)</f>
        <v>0</v>
      </c>
      <c r="E81" s="22" t="b">
        <f>IF(U$85,TRUE,Grat!D5)</f>
        <v>1</v>
      </c>
      <c r="F81" s="22" t="b">
        <f>IF(V$85,TRUE,Grat!E5)</f>
        <v>0</v>
      </c>
      <c r="G81" s="22" t="b">
        <f>IF(W$85,TRUE,Grat!F5)</f>
        <v>0</v>
      </c>
      <c r="H81" s="22" t="b">
        <f>IF(X$85,TRUE,Grat!G5)</f>
        <v>0</v>
      </c>
      <c r="I81" s="22" t="b">
        <f>IF(Y$85,TRUE,Grat!H5)</f>
        <v>0</v>
      </c>
      <c r="J81" s="22" t="b">
        <f>IF(Z$85,TRUE,Grat!I5)</f>
        <v>0</v>
      </c>
      <c r="K81" s="22" t="b">
        <f>IF(AA$85,TRUE,Grat!J5)</f>
        <v>0</v>
      </c>
      <c r="L81" s="22" t="b">
        <f>IF(AB$85,TRUE,Grat!K5)</f>
        <v>0</v>
      </c>
      <c r="M81" s="22" t="b">
        <f>IF(AC$85,TRUE,Grat!L5)</f>
        <v>0</v>
      </c>
      <c r="N81" s="22" t="b">
        <f>IF(AD$85,TRUE,Grat!M5)</f>
        <v>0</v>
      </c>
      <c r="O81" s="22" t="b">
        <f>IF(AE$85,TRUE,Grat!N5)</f>
        <v>0</v>
      </c>
      <c r="Q81" s="17">
        <f t="shared" si="53"/>
        <v>2</v>
      </c>
      <c r="R81">
        <v>4</v>
      </c>
      <c r="S81" s="15" t="b">
        <f t="shared" si="54"/>
        <v>0</v>
      </c>
      <c r="T81" s="15" t="b">
        <f t="shared" si="52"/>
        <v>1</v>
      </c>
      <c r="U81" s="15" t="b">
        <f t="shared" si="52"/>
        <v>0</v>
      </c>
      <c r="V81" s="15" t="b">
        <f t="shared" si="52"/>
        <v>1</v>
      </c>
      <c r="W81" s="15" t="b">
        <f t="shared" si="52"/>
        <v>1</v>
      </c>
      <c r="X81" s="15" t="b">
        <f t="shared" si="52"/>
        <v>1</v>
      </c>
      <c r="Y81" s="15" t="b">
        <f t="shared" si="52"/>
        <v>1</v>
      </c>
      <c r="Z81" s="15" t="b">
        <f t="shared" si="52"/>
        <v>1</v>
      </c>
      <c r="AA81" s="15" t="b">
        <f t="shared" si="52"/>
        <v>1</v>
      </c>
      <c r="AB81" s="15" t="b">
        <f t="shared" si="52"/>
        <v>1</v>
      </c>
      <c r="AC81" s="15" t="b">
        <f t="shared" si="52"/>
        <v>1</v>
      </c>
      <c r="AD81" s="15" t="b">
        <f t="shared" si="52"/>
        <v>1</v>
      </c>
      <c r="AE81" s="15" t="b">
        <f t="shared" si="52"/>
        <v>1</v>
      </c>
      <c r="AG81" s="30">
        <f t="shared" si="55"/>
        <v>2</v>
      </c>
    </row>
    <row r="82" spans="2:36" ht="21">
      <c r="B82">
        <v>5</v>
      </c>
      <c r="C82" s="22" t="b">
        <f>IF(S$85,TRUE,Grat!B6)</f>
        <v>0</v>
      </c>
      <c r="D82" s="22" t="b">
        <f>IF(T$85,TRUE,Grat!C6)</f>
        <v>0</v>
      </c>
      <c r="E82" s="22" t="b">
        <f>IF(U$85,TRUE,Grat!D6)</f>
        <v>1</v>
      </c>
      <c r="F82" s="22" t="b">
        <f>IF(V$85,TRUE,Grat!E6)</f>
        <v>0</v>
      </c>
      <c r="G82" s="22" t="b">
        <f>IF(W$85,TRUE,Grat!F6)</f>
        <v>0</v>
      </c>
      <c r="H82" s="22" t="b">
        <f>IF(X$85,TRUE,Grat!G6)</f>
        <v>0</v>
      </c>
      <c r="I82" s="22" t="b">
        <f>IF(Y$85,TRUE,Grat!H6)</f>
        <v>0</v>
      </c>
      <c r="J82" s="22" t="b">
        <f>IF(Z$85,TRUE,Grat!I6)</f>
        <v>0</v>
      </c>
      <c r="K82" s="22" t="b">
        <f>IF(AA$85,TRUE,Grat!J6)</f>
        <v>0</v>
      </c>
      <c r="L82" s="22" t="b">
        <f>IF(AB$85,TRUE,Grat!K6)</f>
        <v>0</v>
      </c>
      <c r="M82" s="22" t="b">
        <f>IF(AC$85,TRUE,Grat!L6)</f>
        <v>0</v>
      </c>
      <c r="N82" s="22" t="b">
        <f>IF(AD$85,TRUE,Grat!M6)</f>
        <v>0</v>
      </c>
      <c r="O82" s="22" t="b">
        <f>IF(AE$85,TRUE,Grat!N6)</f>
        <v>0</v>
      </c>
      <c r="Q82" s="17">
        <f t="shared" si="53"/>
        <v>2</v>
      </c>
      <c r="R82">
        <v>5</v>
      </c>
      <c r="S82" s="15" t="b">
        <f t="shared" si="54"/>
        <v>1</v>
      </c>
      <c r="T82" s="15" t="b">
        <f t="shared" si="52"/>
        <v>1</v>
      </c>
      <c r="U82" s="15" t="b">
        <f t="shared" si="52"/>
        <v>0</v>
      </c>
      <c r="V82" s="15" t="b">
        <f t="shared" si="52"/>
        <v>1</v>
      </c>
      <c r="W82" s="15" t="b">
        <f t="shared" si="52"/>
        <v>1</v>
      </c>
      <c r="X82" s="15" t="b">
        <f t="shared" si="52"/>
        <v>1</v>
      </c>
      <c r="Y82" s="15" t="b">
        <f t="shared" si="52"/>
        <v>1</v>
      </c>
      <c r="Z82" s="15" t="b">
        <f t="shared" si="52"/>
        <v>1</v>
      </c>
      <c r="AA82" s="15" t="b">
        <f t="shared" si="52"/>
        <v>1</v>
      </c>
      <c r="AB82" s="15" t="b">
        <f t="shared" si="52"/>
        <v>1</v>
      </c>
      <c r="AC82" s="15" t="b">
        <f t="shared" si="52"/>
        <v>1</v>
      </c>
      <c r="AD82" s="15" t="b">
        <f t="shared" si="52"/>
        <v>1</v>
      </c>
      <c r="AE82" s="15" t="b">
        <f t="shared" si="52"/>
        <v>1</v>
      </c>
      <c r="AG82" s="30">
        <f t="shared" si="55"/>
        <v>2</v>
      </c>
    </row>
    <row r="83" spans="2:36" ht="21">
      <c r="B83">
        <v>6</v>
      </c>
      <c r="C83" s="22" t="b">
        <f>IF(S$85,TRUE,Grat!B7)</f>
        <v>0</v>
      </c>
      <c r="D83" s="22" t="b">
        <f>IF(T$85,TRUE,Grat!C7)</f>
        <v>0</v>
      </c>
      <c r="E83" s="22" t="b">
        <f>IF(U$85,TRUE,Grat!D7)</f>
        <v>0</v>
      </c>
      <c r="F83" s="22" t="b">
        <f>IF(V$85,TRUE,Grat!E7)</f>
        <v>0</v>
      </c>
      <c r="G83" s="22" t="b">
        <f>IF(W$85,TRUE,Grat!F7)</f>
        <v>0</v>
      </c>
      <c r="H83" s="22" t="b">
        <f>IF(X$85,TRUE,Grat!G7)</f>
        <v>0</v>
      </c>
      <c r="I83" s="22" t="b">
        <f>IF(Y$85,TRUE,Grat!H7)</f>
        <v>0</v>
      </c>
      <c r="J83" s="22" t="b">
        <f>IF(Z$85,TRUE,Grat!I7)</f>
        <v>0</v>
      </c>
      <c r="K83" s="22" t="b">
        <f>IF(AA$85,TRUE,Grat!J7)</f>
        <v>0</v>
      </c>
      <c r="L83" s="22" t="b">
        <f>IF(AB$85,TRUE,Grat!K7)</f>
        <v>0</v>
      </c>
      <c r="M83" s="22" t="b">
        <f>IF(AC$85,TRUE,Grat!L7)</f>
        <v>0</v>
      </c>
      <c r="N83" s="22" t="b">
        <f>IF(AD$85,TRUE,Grat!M7)</f>
        <v>0</v>
      </c>
      <c r="O83" s="22" t="b">
        <f>IF(AE$85,TRUE,Grat!N7)</f>
        <v>0</v>
      </c>
      <c r="Q83" s="17">
        <f t="shared" si="53"/>
        <v>-1</v>
      </c>
      <c r="R83">
        <v>6</v>
      </c>
      <c r="S83" s="15" t="b">
        <f t="shared" si="54"/>
        <v>1</v>
      </c>
      <c r="T83" s="15" t="b">
        <f t="shared" si="52"/>
        <v>1</v>
      </c>
      <c r="U83" s="15" t="b">
        <f t="shared" si="52"/>
        <v>1</v>
      </c>
      <c r="V83" s="15" t="b">
        <f t="shared" si="52"/>
        <v>1</v>
      </c>
      <c r="W83" s="15" t="b">
        <f t="shared" si="52"/>
        <v>1</v>
      </c>
      <c r="X83" s="15" t="b">
        <f t="shared" si="52"/>
        <v>1</v>
      </c>
      <c r="Y83" s="15" t="b">
        <f t="shared" si="52"/>
        <v>1</v>
      </c>
      <c r="Z83" s="15" t="b">
        <f t="shared" si="52"/>
        <v>1</v>
      </c>
      <c r="AA83" s="15" t="b">
        <f t="shared" si="52"/>
        <v>1</v>
      </c>
      <c r="AB83" s="15" t="b">
        <f t="shared" si="52"/>
        <v>1</v>
      </c>
      <c r="AC83" s="15" t="b">
        <f t="shared" si="52"/>
        <v>1</v>
      </c>
      <c r="AD83" s="15" t="b">
        <f t="shared" si="52"/>
        <v>1</v>
      </c>
      <c r="AE83" s="15" t="b">
        <f t="shared" si="52"/>
        <v>1</v>
      </c>
      <c r="AG83" s="30" t="str">
        <f t="shared" si="55"/>
        <v>X</v>
      </c>
    </row>
    <row r="85" spans="2:36">
      <c r="M85" s="4" t="s">
        <v>73</v>
      </c>
      <c r="N85" s="29" t="b">
        <f>Grat!A8</f>
        <v>0</v>
      </c>
      <c r="Q85" s="11">
        <v>1</v>
      </c>
      <c r="R85" s="4" t="s">
        <v>73</v>
      </c>
      <c r="S85" s="22" t="b">
        <f>IF($N$85,Grat!B16,FALSE)</f>
        <v>0</v>
      </c>
      <c r="T85" s="22" t="b">
        <f>IF($N$85,Grat!C16,FALSE)</f>
        <v>0</v>
      </c>
      <c r="U85" s="22" t="b">
        <f>IF($N$85,Grat!D16,FALSE)</f>
        <v>0</v>
      </c>
      <c r="V85" s="22" t="b">
        <f>IF($N$85,Grat!E16,FALSE)</f>
        <v>0</v>
      </c>
      <c r="W85" s="22" t="b">
        <f>IF($N$85,Grat!F16,FALSE)</f>
        <v>0</v>
      </c>
      <c r="X85" s="22" t="b">
        <f>IF($N$85,Grat!G16,FALSE)</f>
        <v>0</v>
      </c>
      <c r="Y85" s="22" t="b">
        <f>IF($N$85,Grat!H16,FALSE)</f>
        <v>0</v>
      </c>
      <c r="Z85" s="22" t="b">
        <f>IF($N$85,Grat!I16,FALSE)</f>
        <v>0</v>
      </c>
      <c r="AA85" s="22" t="b">
        <f>IF($N$85,Grat!J16,FALSE)</f>
        <v>0</v>
      </c>
      <c r="AB85" s="22" t="b">
        <f>IF($N$85,Grat!K16,FALSE)</f>
        <v>0</v>
      </c>
      <c r="AC85" s="22" t="b">
        <f>IF($N$85,Grat!L16,FALSE)</f>
        <v>0</v>
      </c>
      <c r="AD85" s="22" t="b">
        <f>IF($N$85,Grat!M16,FALSE)</f>
        <v>0</v>
      </c>
      <c r="AE85" s="22" t="b">
        <f>IF($N$85,Grat!N16,FALSE)</f>
        <v>0</v>
      </c>
    </row>
    <row r="86" spans="2:36">
      <c r="C86" t="s">
        <v>37</v>
      </c>
    </row>
    <row r="87" spans="2:36">
      <c r="C87">
        <v>1</v>
      </c>
      <c r="D87">
        <v>2</v>
      </c>
      <c r="E87">
        <v>3</v>
      </c>
      <c r="F87">
        <v>4</v>
      </c>
      <c r="G87">
        <v>5</v>
      </c>
      <c r="H87">
        <v>6</v>
      </c>
      <c r="I87">
        <v>7</v>
      </c>
      <c r="J87">
        <v>8</v>
      </c>
      <c r="K87">
        <v>9</v>
      </c>
      <c r="L87">
        <v>10</v>
      </c>
      <c r="M87">
        <v>11</v>
      </c>
      <c r="N87">
        <v>12</v>
      </c>
      <c r="O87">
        <v>13</v>
      </c>
      <c r="S87">
        <v>1</v>
      </c>
      <c r="T87">
        <v>2</v>
      </c>
      <c r="U87">
        <v>3</v>
      </c>
      <c r="V87">
        <v>4</v>
      </c>
      <c r="W87">
        <v>5</v>
      </c>
      <c r="X87">
        <v>6</v>
      </c>
      <c r="Y87">
        <v>7</v>
      </c>
      <c r="Z87">
        <v>8</v>
      </c>
      <c r="AA87">
        <v>9</v>
      </c>
      <c r="AB87">
        <v>10</v>
      </c>
      <c r="AC87">
        <v>11</v>
      </c>
      <c r="AD87">
        <v>12</v>
      </c>
      <c r="AE87">
        <v>13</v>
      </c>
    </row>
    <row r="88" spans="2:36">
      <c r="B88">
        <v>1</v>
      </c>
      <c r="C88" s="17" t="str">
        <f>IF(C78,B43,"")</f>
        <v>E</v>
      </c>
      <c r="D88" s="17" t="str">
        <f t="shared" ref="D88:O88" si="56">IF(D78,C43,"")</f>
        <v/>
      </c>
      <c r="E88" s="17" t="str">
        <f t="shared" si="56"/>
        <v/>
      </c>
      <c r="F88" s="17" t="str">
        <f t="shared" si="56"/>
        <v/>
      </c>
      <c r="G88" s="17" t="str">
        <f t="shared" si="56"/>
        <v/>
      </c>
      <c r="H88" s="17" t="str">
        <f t="shared" si="56"/>
        <v/>
      </c>
      <c r="I88" s="17" t="str">
        <f t="shared" si="56"/>
        <v/>
      </c>
      <c r="J88" s="17" t="str">
        <f t="shared" si="56"/>
        <v/>
      </c>
      <c r="K88" s="17" t="str">
        <f t="shared" si="56"/>
        <v/>
      </c>
      <c r="L88" s="17" t="str">
        <f t="shared" si="56"/>
        <v/>
      </c>
      <c r="M88" s="17" t="str">
        <f t="shared" si="56"/>
        <v/>
      </c>
      <c r="N88" s="17" t="str">
        <f t="shared" si="56"/>
        <v/>
      </c>
      <c r="O88" s="17" t="str">
        <f t="shared" si="56"/>
        <v/>
      </c>
      <c r="R88">
        <v>1</v>
      </c>
      <c r="S88" s="15">
        <f>IF(C88="","",S$87)</f>
        <v>1</v>
      </c>
      <c r="T88" s="15" t="str">
        <f>IF(D88="","",T$87)</f>
        <v/>
      </c>
      <c r="U88" s="15" t="str">
        <f t="shared" ref="U88:AE93" si="57">IF(E88="","",U$87)</f>
        <v/>
      </c>
      <c r="V88" s="15" t="str">
        <f t="shared" si="57"/>
        <v/>
      </c>
      <c r="W88" s="15" t="str">
        <f t="shared" si="57"/>
        <v/>
      </c>
      <c r="X88" s="15" t="str">
        <f t="shared" si="57"/>
        <v/>
      </c>
      <c r="Y88" s="15" t="str">
        <f t="shared" si="57"/>
        <v/>
      </c>
      <c r="Z88" s="15" t="str">
        <f t="shared" si="57"/>
        <v/>
      </c>
      <c r="AA88" s="15" t="str">
        <f t="shared" si="57"/>
        <v/>
      </c>
      <c r="AB88" s="15" t="str">
        <f t="shared" si="57"/>
        <v/>
      </c>
      <c r="AC88" s="15" t="str">
        <f t="shared" si="57"/>
        <v/>
      </c>
      <c r="AD88" s="15" t="str">
        <f t="shared" si="57"/>
        <v/>
      </c>
      <c r="AE88" s="15" t="str">
        <f t="shared" si="57"/>
        <v/>
      </c>
    </row>
    <row r="89" spans="2:36">
      <c r="B89">
        <v>2</v>
      </c>
      <c r="C89" s="17" t="str">
        <f t="shared" ref="C89:O89" si="58">IF(C79,B44,"")</f>
        <v/>
      </c>
      <c r="D89" s="17" t="str">
        <f t="shared" si="58"/>
        <v>C</v>
      </c>
      <c r="E89" s="17" t="str">
        <f t="shared" si="58"/>
        <v/>
      </c>
      <c r="F89" s="17" t="str">
        <f t="shared" si="58"/>
        <v/>
      </c>
      <c r="G89" s="17" t="str">
        <f t="shared" si="58"/>
        <v/>
      </c>
      <c r="H89" s="17" t="str">
        <f t="shared" si="58"/>
        <v/>
      </c>
      <c r="I89" s="17" t="str">
        <f t="shared" si="58"/>
        <v/>
      </c>
      <c r="J89" s="17" t="str">
        <f t="shared" si="58"/>
        <v/>
      </c>
      <c r="K89" s="17" t="str">
        <f t="shared" si="58"/>
        <v/>
      </c>
      <c r="L89" s="17" t="str">
        <f t="shared" si="58"/>
        <v/>
      </c>
      <c r="M89" s="17" t="str">
        <f t="shared" si="58"/>
        <v/>
      </c>
      <c r="N89" s="17" t="str">
        <f t="shared" si="58"/>
        <v/>
      </c>
      <c r="O89" s="17" t="str">
        <f t="shared" si="58"/>
        <v/>
      </c>
      <c r="R89">
        <v>2</v>
      </c>
      <c r="S89" s="15" t="str">
        <f t="shared" ref="S89:T93" si="59">IF(C89="","",S$87)</f>
        <v/>
      </c>
      <c r="T89" s="15">
        <f t="shared" si="59"/>
        <v>2</v>
      </c>
      <c r="U89" s="15" t="str">
        <f t="shared" si="57"/>
        <v/>
      </c>
      <c r="V89" s="15" t="str">
        <f t="shared" si="57"/>
        <v/>
      </c>
      <c r="W89" s="15" t="str">
        <f t="shared" si="57"/>
        <v/>
      </c>
      <c r="X89" s="15" t="str">
        <f t="shared" si="57"/>
        <v/>
      </c>
      <c r="Y89" s="15" t="str">
        <f t="shared" si="57"/>
        <v/>
      </c>
      <c r="Z89" s="15" t="str">
        <f t="shared" si="57"/>
        <v/>
      </c>
      <c r="AA89" s="15" t="str">
        <f t="shared" si="57"/>
        <v/>
      </c>
      <c r="AB89" s="15" t="str">
        <f t="shared" si="57"/>
        <v/>
      </c>
      <c r="AC89" s="15" t="str">
        <f t="shared" si="57"/>
        <v/>
      </c>
      <c r="AD89" s="15" t="str">
        <f t="shared" si="57"/>
        <v/>
      </c>
      <c r="AE89" s="15" t="str">
        <f t="shared" si="57"/>
        <v/>
      </c>
      <c r="AG89" t="s">
        <v>98</v>
      </c>
      <c r="AH89" t="s">
        <v>99</v>
      </c>
      <c r="AI89" t="s">
        <v>100</v>
      </c>
    </row>
    <row r="90" spans="2:36">
      <c r="B90">
        <v>3</v>
      </c>
      <c r="C90" s="17" t="str">
        <f t="shared" ref="C90:O90" si="60">IF(C80,B45,"")</f>
        <v>G</v>
      </c>
      <c r="D90" s="17" t="str">
        <f t="shared" si="60"/>
        <v/>
      </c>
      <c r="E90" s="17" t="str">
        <f t="shared" si="60"/>
        <v/>
      </c>
      <c r="F90" s="17" t="str">
        <f t="shared" si="60"/>
        <v/>
      </c>
      <c r="G90" s="17" t="str">
        <f t="shared" si="60"/>
        <v/>
      </c>
      <c r="H90" s="17" t="str">
        <f t="shared" si="60"/>
        <v/>
      </c>
      <c r="I90" s="17" t="str">
        <f t="shared" si="60"/>
        <v/>
      </c>
      <c r="J90" s="17" t="str">
        <f t="shared" si="60"/>
        <v/>
      </c>
      <c r="K90" s="17" t="str">
        <f t="shared" si="60"/>
        <v/>
      </c>
      <c r="L90" s="17" t="str">
        <f t="shared" si="60"/>
        <v/>
      </c>
      <c r="M90" s="17" t="str">
        <f t="shared" si="60"/>
        <v/>
      </c>
      <c r="N90" s="17" t="str">
        <f t="shared" si="60"/>
        <v/>
      </c>
      <c r="O90" s="17" t="str">
        <f t="shared" si="60"/>
        <v/>
      </c>
      <c r="R90">
        <v>3</v>
      </c>
      <c r="S90" s="15">
        <f t="shared" si="59"/>
        <v>1</v>
      </c>
      <c r="T90" s="15" t="str">
        <f t="shared" si="59"/>
        <v/>
      </c>
      <c r="U90" s="15" t="str">
        <f t="shared" si="57"/>
        <v/>
      </c>
      <c r="V90" s="15" t="str">
        <f t="shared" si="57"/>
        <v/>
      </c>
      <c r="W90" s="15" t="str">
        <f t="shared" si="57"/>
        <v/>
      </c>
      <c r="X90" s="15" t="str">
        <f t="shared" si="57"/>
        <v/>
      </c>
      <c r="Y90" s="15" t="str">
        <f t="shared" si="57"/>
        <v/>
      </c>
      <c r="Z90" s="15" t="str">
        <f t="shared" si="57"/>
        <v/>
      </c>
      <c r="AA90" s="15" t="str">
        <f t="shared" si="57"/>
        <v/>
      </c>
      <c r="AB90" s="15" t="str">
        <f t="shared" si="57"/>
        <v/>
      </c>
      <c r="AC90" s="15" t="str">
        <f t="shared" si="57"/>
        <v/>
      </c>
      <c r="AD90" s="15" t="str">
        <f t="shared" si="57"/>
        <v/>
      </c>
      <c r="AE90" s="15" t="str">
        <f t="shared" si="57"/>
        <v/>
      </c>
      <c r="AG90" s="60">
        <f>MAX(AG91:AG93)</f>
        <v>2</v>
      </c>
      <c r="AH90">
        <f>INDEX(AF91:AF93,AG90)</f>
        <v>3</v>
      </c>
      <c r="AJ90" t="str">
        <f>IF(ISERROR(AH90),"?",IF(Grat!A5=FALSE,AF55,INDEX(B36:N38,AG90,AH90)))</f>
        <v>B</v>
      </c>
    </row>
    <row r="91" spans="2:36">
      <c r="B91">
        <v>4</v>
      </c>
      <c r="C91" s="17" t="str">
        <f t="shared" ref="C91:O91" si="61">IF(C81,B46,"")</f>
        <v>D</v>
      </c>
      <c r="D91" s="17" t="str">
        <f t="shared" si="61"/>
        <v/>
      </c>
      <c r="E91" s="17" t="str">
        <f t="shared" si="61"/>
        <v>E</v>
      </c>
      <c r="F91" s="17" t="str">
        <f t="shared" si="61"/>
        <v/>
      </c>
      <c r="G91" s="17" t="str">
        <f t="shared" si="61"/>
        <v/>
      </c>
      <c r="H91" s="17" t="str">
        <f t="shared" si="61"/>
        <v/>
      </c>
      <c r="I91" s="17" t="str">
        <f t="shared" si="61"/>
        <v/>
      </c>
      <c r="J91" s="17" t="str">
        <f t="shared" si="61"/>
        <v/>
      </c>
      <c r="K91" s="17" t="str">
        <f t="shared" si="61"/>
        <v/>
      </c>
      <c r="L91" s="17" t="str">
        <f t="shared" si="61"/>
        <v/>
      </c>
      <c r="M91" s="17" t="str">
        <f t="shared" si="61"/>
        <v/>
      </c>
      <c r="N91" s="17" t="str">
        <f t="shared" si="61"/>
        <v/>
      </c>
      <c r="O91" s="17" t="str">
        <f t="shared" si="61"/>
        <v/>
      </c>
      <c r="R91">
        <v>4</v>
      </c>
      <c r="S91" s="15">
        <f t="shared" si="59"/>
        <v>1</v>
      </c>
      <c r="T91" s="15" t="str">
        <f t="shared" si="59"/>
        <v/>
      </c>
      <c r="U91" s="15">
        <f t="shared" si="57"/>
        <v>3</v>
      </c>
      <c r="V91" s="15" t="str">
        <f t="shared" si="57"/>
        <v/>
      </c>
      <c r="W91" s="15" t="str">
        <f t="shared" si="57"/>
        <v/>
      </c>
      <c r="X91" s="15" t="str">
        <f t="shared" si="57"/>
        <v/>
      </c>
      <c r="Y91" s="15" t="str">
        <f t="shared" si="57"/>
        <v/>
      </c>
      <c r="Z91" s="15" t="str">
        <f t="shared" si="57"/>
        <v/>
      </c>
      <c r="AA91" s="15" t="str">
        <f t="shared" si="57"/>
        <v/>
      </c>
      <c r="AB91" s="15" t="str">
        <f t="shared" si="57"/>
        <v/>
      </c>
      <c r="AC91" s="15" t="str">
        <f t="shared" si="57"/>
        <v/>
      </c>
      <c r="AD91" s="15" t="str">
        <f t="shared" si="57"/>
        <v/>
      </c>
      <c r="AE91" s="15" t="str">
        <f t="shared" si="57"/>
        <v/>
      </c>
      <c r="AF91" s="59">
        <f>MAX(S91:AE91)</f>
        <v>3</v>
      </c>
      <c r="AG91" s="59">
        <f>IF(AF91=0,"",1)</f>
        <v>1</v>
      </c>
    </row>
    <row r="92" spans="2:36">
      <c r="B92">
        <v>5</v>
      </c>
      <c r="C92" s="17" t="str">
        <f t="shared" ref="C92:O92" si="62">IF(C82,B47,"")</f>
        <v/>
      </c>
      <c r="D92" s="17" t="str">
        <f t="shared" si="62"/>
        <v/>
      </c>
      <c r="E92" s="17" t="str">
        <f t="shared" si="62"/>
        <v>B</v>
      </c>
      <c r="F92" s="17" t="str">
        <f t="shared" si="62"/>
        <v/>
      </c>
      <c r="G92" s="17" t="str">
        <f t="shared" si="62"/>
        <v/>
      </c>
      <c r="H92" s="17" t="str">
        <f t="shared" si="62"/>
        <v/>
      </c>
      <c r="I92" s="17" t="str">
        <f t="shared" si="62"/>
        <v/>
      </c>
      <c r="J92" s="17" t="str">
        <f t="shared" si="62"/>
        <v/>
      </c>
      <c r="K92" s="17" t="str">
        <f t="shared" si="62"/>
        <v/>
      </c>
      <c r="L92" s="17" t="str">
        <f t="shared" si="62"/>
        <v/>
      </c>
      <c r="M92" s="17" t="str">
        <f t="shared" si="62"/>
        <v/>
      </c>
      <c r="N92" s="17" t="str">
        <f t="shared" si="62"/>
        <v/>
      </c>
      <c r="O92" s="17" t="str">
        <f t="shared" si="62"/>
        <v/>
      </c>
      <c r="R92">
        <v>5</v>
      </c>
      <c r="S92" s="15" t="str">
        <f t="shared" si="59"/>
        <v/>
      </c>
      <c r="T92" s="15" t="str">
        <f t="shared" si="59"/>
        <v/>
      </c>
      <c r="U92" s="15">
        <f t="shared" si="57"/>
        <v>3</v>
      </c>
      <c r="V92" s="15" t="str">
        <f t="shared" si="57"/>
        <v/>
      </c>
      <c r="W92" s="15" t="str">
        <f t="shared" si="57"/>
        <v/>
      </c>
      <c r="X92" s="15" t="str">
        <f t="shared" si="57"/>
        <v/>
      </c>
      <c r="Y92" s="15" t="str">
        <f t="shared" si="57"/>
        <v/>
      </c>
      <c r="Z92" s="15" t="str">
        <f t="shared" si="57"/>
        <v/>
      </c>
      <c r="AA92" s="15" t="str">
        <f t="shared" si="57"/>
        <v/>
      </c>
      <c r="AB92" s="15" t="str">
        <f t="shared" si="57"/>
        <v/>
      </c>
      <c r="AC92" s="15" t="str">
        <f t="shared" si="57"/>
        <v/>
      </c>
      <c r="AD92" s="15" t="str">
        <f t="shared" si="57"/>
        <v/>
      </c>
      <c r="AE92" s="15" t="str">
        <f t="shared" si="57"/>
        <v/>
      </c>
      <c r="AF92" s="59">
        <f t="shared" ref="AF92:AF93" si="63">MAX(S92:AE92)</f>
        <v>3</v>
      </c>
      <c r="AG92" s="59">
        <f>IF(AF92=0,"",2)</f>
        <v>2</v>
      </c>
    </row>
    <row r="93" spans="2:36">
      <c r="B93">
        <v>6</v>
      </c>
      <c r="C93" s="17" t="str">
        <f t="shared" ref="C93:O93" si="64">IF(C83,B48,"")</f>
        <v/>
      </c>
      <c r="D93" s="17" t="str">
        <f t="shared" si="64"/>
        <v/>
      </c>
      <c r="E93" s="17" t="str">
        <f t="shared" si="64"/>
        <v/>
      </c>
      <c r="F93" s="17" t="str">
        <f t="shared" si="64"/>
        <v/>
      </c>
      <c r="G93" s="17" t="str">
        <f t="shared" si="64"/>
        <v/>
      </c>
      <c r="H93" s="17" t="str">
        <f t="shared" si="64"/>
        <v/>
      </c>
      <c r="I93" s="17" t="str">
        <f t="shared" si="64"/>
        <v/>
      </c>
      <c r="J93" s="17" t="str">
        <f t="shared" si="64"/>
        <v/>
      </c>
      <c r="K93" s="17" t="str">
        <f t="shared" si="64"/>
        <v/>
      </c>
      <c r="L93" s="17" t="str">
        <f t="shared" si="64"/>
        <v/>
      </c>
      <c r="M93" s="17" t="str">
        <f t="shared" si="64"/>
        <v/>
      </c>
      <c r="N93" s="17" t="str">
        <f t="shared" si="64"/>
        <v/>
      </c>
      <c r="O93" s="17" t="str">
        <f t="shared" si="64"/>
        <v/>
      </c>
      <c r="R93">
        <v>6</v>
      </c>
      <c r="S93" s="15" t="str">
        <f t="shared" si="59"/>
        <v/>
      </c>
      <c r="T93" s="15" t="str">
        <f t="shared" si="59"/>
        <v/>
      </c>
      <c r="U93" s="15" t="str">
        <f t="shared" si="57"/>
        <v/>
      </c>
      <c r="V93" s="15" t="str">
        <f t="shared" si="57"/>
        <v/>
      </c>
      <c r="W93" s="15" t="str">
        <f t="shared" si="57"/>
        <v/>
      </c>
      <c r="X93" s="15" t="str">
        <f t="shared" si="57"/>
        <v/>
      </c>
      <c r="Y93" s="15" t="str">
        <f t="shared" si="57"/>
        <v/>
      </c>
      <c r="Z93" s="15" t="str">
        <f t="shared" si="57"/>
        <v/>
      </c>
      <c r="AA93" s="15" t="str">
        <f t="shared" si="57"/>
        <v/>
      </c>
      <c r="AB93" s="15" t="str">
        <f t="shared" si="57"/>
        <v/>
      </c>
      <c r="AC93" s="15" t="str">
        <f t="shared" si="57"/>
        <v/>
      </c>
      <c r="AD93" s="15" t="str">
        <f t="shared" si="57"/>
        <v/>
      </c>
      <c r="AE93" s="15" t="str">
        <f t="shared" si="57"/>
        <v/>
      </c>
      <c r="AF93" s="59">
        <f t="shared" si="63"/>
        <v>0</v>
      </c>
      <c r="AG93" s="59" t="str">
        <f>IF(AF93=0,"",3)</f>
        <v/>
      </c>
    </row>
    <row r="95" spans="2:36">
      <c r="S95" t="s">
        <v>72</v>
      </c>
    </row>
    <row r="96" spans="2:36">
      <c r="L96" t="s">
        <v>77</v>
      </c>
      <c r="P96" t="s">
        <v>78</v>
      </c>
      <c r="S96">
        <v>1</v>
      </c>
      <c r="T96">
        <v>2</v>
      </c>
      <c r="U96">
        <v>3</v>
      </c>
      <c r="V96">
        <v>4</v>
      </c>
      <c r="W96">
        <v>5</v>
      </c>
      <c r="X96">
        <v>6</v>
      </c>
      <c r="Y96">
        <v>7</v>
      </c>
      <c r="Z96">
        <v>8</v>
      </c>
      <c r="AA96">
        <v>9</v>
      </c>
      <c r="AB96">
        <v>10</v>
      </c>
      <c r="AC96">
        <v>11</v>
      </c>
      <c r="AD96">
        <v>12</v>
      </c>
      <c r="AE96">
        <v>13</v>
      </c>
    </row>
    <row r="97" spans="2:31">
      <c r="D97" s="16">
        <f>MAX(S88:AE88)</f>
        <v>1</v>
      </c>
      <c r="F97" s="16" t="str">
        <f>IF(D97=0,"x",INDEX(C88:O88,1,D97))</f>
        <v>E</v>
      </c>
      <c r="G97" s="2">
        <f>MATCH(F97,$F$97:$F$102,0)</f>
        <v>1</v>
      </c>
      <c r="H97" s="2">
        <f t="shared" ref="H97:H102" si="65">IF(G97=R88,G97,"")</f>
        <v>1</v>
      </c>
      <c r="I97" s="2">
        <f t="shared" ref="I97:I102" si="66">IF(ISERROR(SMALL($H$97:$H$102,R88)),"",SMALL($H$97:$H$102,R88))</f>
        <v>1</v>
      </c>
      <c r="J97" s="2" t="str">
        <f>IF(I97="","",INDEX($F$97:$F$102,I97))</f>
        <v>E</v>
      </c>
      <c r="K97" s="2">
        <f>IF(J97="","",MATCH(J97,$D$63:$Z$63,0))</f>
        <v>5</v>
      </c>
      <c r="L97" s="20" t="str">
        <f>IF(K97="","",INDEX($J$97:$J$102,MATCH(SMALL($K$97:$K$102,R88),$K$97:$K$102,0)))</f>
        <v>C</v>
      </c>
      <c r="M97" t="str">
        <f>IF(L97="x","",L97)</f>
        <v>C</v>
      </c>
      <c r="P97" s="20" t="str">
        <f t="shared" ref="P97:P102" si="67">IF(L97="","",INDEX($D$56:$Z$56,MATCH(L97,$D$63:$Z$63,0)))</f>
        <v>T</v>
      </c>
      <c r="Q97" t="str">
        <f>IF(P97=$D$56,"",IF(P97=$H$56,"",IF(P97="x","",IF(P97=$K$56,"",P97))))</f>
        <v/>
      </c>
      <c r="R97">
        <v>1</v>
      </c>
      <c r="S97" s="15">
        <f>IF(C88="","",MATCH(C88,$D$63:$Y$63,0))</f>
        <v>5</v>
      </c>
      <c r="T97" s="15" t="str">
        <f t="shared" ref="T97:AE97" si="68">IF(D88="","",MATCH(D88,$D$63:$Y$63,0))</f>
        <v/>
      </c>
      <c r="U97" s="15" t="str">
        <f t="shared" si="68"/>
        <v/>
      </c>
      <c r="V97" s="15" t="str">
        <f t="shared" si="68"/>
        <v/>
      </c>
      <c r="W97" s="15" t="str">
        <f t="shared" si="68"/>
        <v/>
      </c>
      <c r="X97" s="15" t="str">
        <f t="shared" si="68"/>
        <v/>
      </c>
      <c r="Y97" s="15" t="str">
        <f t="shared" si="68"/>
        <v/>
      </c>
      <c r="Z97" s="15" t="str">
        <f t="shared" si="68"/>
        <v/>
      </c>
      <c r="AA97" s="15" t="str">
        <f t="shared" si="68"/>
        <v/>
      </c>
      <c r="AB97" s="15" t="str">
        <f t="shared" si="68"/>
        <v/>
      </c>
      <c r="AC97" s="15" t="str">
        <f t="shared" si="68"/>
        <v/>
      </c>
      <c r="AD97" s="15" t="str">
        <f t="shared" si="68"/>
        <v/>
      </c>
      <c r="AE97" s="15" t="str">
        <f t="shared" si="68"/>
        <v/>
      </c>
    </row>
    <row r="98" spans="2:31">
      <c r="D98" s="16">
        <f t="shared" ref="D98:D101" si="69">MAX(S89:AE89)</f>
        <v>2</v>
      </c>
      <c r="F98" s="16" t="str">
        <f t="shared" ref="F98:F102" si="70">IF(D98=0,"x",INDEX(C89:O89,1,D98))</f>
        <v>C</v>
      </c>
      <c r="G98" s="2">
        <f>MATCH(F98,$F$97:$F$102,0)</f>
        <v>2</v>
      </c>
      <c r="H98" s="2">
        <f t="shared" si="65"/>
        <v>2</v>
      </c>
      <c r="I98" s="2">
        <f t="shared" si="66"/>
        <v>2</v>
      </c>
      <c r="J98" s="2" t="str">
        <f t="shared" ref="J98:J102" si="71">IF(I98="","",INDEX($F$97:$F$102,I98))</f>
        <v>C</v>
      </c>
      <c r="K98" s="2">
        <f t="shared" ref="K98:K102" si="72">IF(J98="","",MATCH(J98,$D$63:$Z$63,0))</f>
        <v>1</v>
      </c>
      <c r="L98" s="20" t="str">
        <f t="shared" ref="L98:L102" si="73">IF(K98="","",INDEX($J$97:$J$102,MATCH(SMALL($K$97:$K$102,R89),$K$97:$K$102,0)))</f>
        <v>E</v>
      </c>
      <c r="M98" t="str">
        <f t="shared" ref="M98:M102" si="74">IF(L98="x","",L98)</f>
        <v>E</v>
      </c>
      <c r="P98" s="20" t="str">
        <f t="shared" si="67"/>
        <v>M</v>
      </c>
      <c r="Q98" t="str">
        <f t="shared" ref="Q98:Q102" si="75">IF(P98=$D$56,"",IF(P98=$H$56,"",IF(P98="x","",IF(P98=$K$56,"",P98))))</f>
        <v/>
      </c>
      <c r="R98">
        <v>2</v>
      </c>
      <c r="S98" s="15" t="str">
        <f t="shared" ref="S98:S102" si="76">IF(C89="","",MATCH(C89,$D$63:$Y$63,0))</f>
        <v/>
      </c>
      <c r="T98" s="15">
        <f t="shared" ref="T98:T102" si="77">IF(D89="","",MATCH(D89,$D$63:$Y$63,0))</f>
        <v>1</v>
      </c>
      <c r="U98" s="15" t="str">
        <f t="shared" ref="U98:U102" si="78">IF(E89="","",MATCH(E89,$D$63:$Y$63,0))</f>
        <v/>
      </c>
      <c r="V98" s="15" t="str">
        <f t="shared" ref="V98:V102" si="79">IF(F89="","",MATCH(F89,$D$63:$Y$63,0))</f>
        <v/>
      </c>
      <c r="W98" s="15" t="str">
        <f t="shared" ref="W98:W102" si="80">IF(G89="","",MATCH(G89,$D$63:$Y$63,0))</f>
        <v/>
      </c>
      <c r="X98" s="15" t="str">
        <f t="shared" ref="X98:X102" si="81">IF(H89="","",MATCH(H89,$D$63:$Y$63,0))</f>
        <v/>
      </c>
      <c r="Y98" s="15" t="str">
        <f t="shared" ref="Y98:Y102" si="82">IF(I89="","",MATCH(I89,$D$63:$Y$63,0))</f>
        <v/>
      </c>
      <c r="Z98" s="15" t="str">
        <f t="shared" ref="Z98:Z102" si="83">IF(J89="","",MATCH(J89,$D$63:$Y$63,0))</f>
        <v/>
      </c>
      <c r="AA98" s="15" t="str">
        <f t="shared" ref="AA98:AA102" si="84">IF(K89="","",MATCH(K89,$D$63:$Y$63,0))</f>
        <v/>
      </c>
      <c r="AB98" s="15" t="str">
        <f t="shared" ref="AB98:AB102" si="85">IF(L89="","",MATCH(L89,$D$63:$Y$63,0))</f>
        <v/>
      </c>
      <c r="AC98" s="15" t="str">
        <f t="shared" ref="AC98:AC102" si="86">IF(M89="","",MATCH(M89,$D$63:$Y$63,0))</f>
        <v/>
      </c>
      <c r="AD98" s="15" t="str">
        <f t="shared" ref="AD98:AD102" si="87">IF(N89="","",MATCH(N89,$D$63:$Y$63,0))</f>
        <v/>
      </c>
      <c r="AE98" s="15" t="str">
        <f t="shared" ref="AE98:AE102" si="88">IF(O89="","",MATCH(O89,$D$63:$Y$63,0))</f>
        <v/>
      </c>
    </row>
    <row r="99" spans="2:31">
      <c r="D99" s="16">
        <f t="shared" si="69"/>
        <v>1</v>
      </c>
      <c r="F99" s="16" t="str">
        <f t="shared" si="70"/>
        <v>G</v>
      </c>
      <c r="G99" s="2">
        <f t="shared" ref="G99:G102" si="89">MATCH(F99,$F$97:$F$102,0)</f>
        <v>3</v>
      </c>
      <c r="H99" s="2">
        <f t="shared" si="65"/>
        <v>3</v>
      </c>
      <c r="I99" s="2">
        <f t="shared" si="66"/>
        <v>3</v>
      </c>
      <c r="J99" s="2" t="str">
        <f t="shared" si="71"/>
        <v>G</v>
      </c>
      <c r="K99" s="2">
        <f t="shared" si="72"/>
        <v>8</v>
      </c>
      <c r="L99" s="20" t="str">
        <f t="shared" si="73"/>
        <v>G</v>
      </c>
      <c r="M99" t="str">
        <f t="shared" si="74"/>
        <v>G</v>
      </c>
      <c r="P99" s="20">
        <f t="shared" si="67"/>
        <v>5</v>
      </c>
      <c r="Q99" t="str">
        <f t="shared" si="75"/>
        <v/>
      </c>
      <c r="R99">
        <v>3</v>
      </c>
      <c r="S99" s="15">
        <f t="shared" si="76"/>
        <v>8</v>
      </c>
      <c r="T99" s="15" t="str">
        <f t="shared" si="77"/>
        <v/>
      </c>
      <c r="U99" s="15" t="str">
        <f t="shared" si="78"/>
        <v/>
      </c>
      <c r="V99" s="15" t="str">
        <f t="shared" si="79"/>
        <v/>
      </c>
      <c r="W99" s="15" t="str">
        <f t="shared" si="80"/>
        <v/>
      </c>
      <c r="X99" s="15" t="str">
        <f t="shared" si="81"/>
        <v/>
      </c>
      <c r="Y99" s="15" t="str">
        <f t="shared" si="82"/>
        <v/>
      </c>
      <c r="Z99" s="15" t="str">
        <f t="shared" si="83"/>
        <v/>
      </c>
      <c r="AA99" s="15" t="str">
        <f t="shared" si="84"/>
        <v/>
      </c>
      <c r="AB99" s="15" t="str">
        <f t="shared" si="85"/>
        <v/>
      </c>
      <c r="AC99" s="15" t="str">
        <f t="shared" si="86"/>
        <v/>
      </c>
      <c r="AD99" s="15" t="str">
        <f t="shared" si="87"/>
        <v/>
      </c>
      <c r="AE99" s="15" t="str">
        <f t="shared" si="88"/>
        <v/>
      </c>
    </row>
    <row r="100" spans="2:31">
      <c r="D100" s="16">
        <f t="shared" si="69"/>
        <v>3</v>
      </c>
      <c r="F100" s="16" t="str">
        <f t="shared" si="70"/>
        <v>E</v>
      </c>
      <c r="G100" s="2">
        <f t="shared" si="89"/>
        <v>1</v>
      </c>
      <c r="H100" s="2" t="str">
        <f t="shared" si="65"/>
        <v/>
      </c>
      <c r="I100" s="2">
        <f t="shared" si="66"/>
        <v>5</v>
      </c>
      <c r="J100" s="2" t="str">
        <f t="shared" si="71"/>
        <v>B</v>
      </c>
      <c r="K100" s="2">
        <f t="shared" si="72"/>
        <v>12</v>
      </c>
      <c r="L100" s="20" t="str">
        <f t="shared" si="73"/>
        <v>B</v>
      </c>
      <c r="M100" t="str">
        <f t="shared" si="74"/>
        <v>B</v>
      </c>
      <c r="P100" s="20" t="str">
        <f>IF(L100="","",INDEX($D$56:$Z$56,MATCH(L100,$D$63:$Z$63,0)))</f>
        <v>7M</v>
      </c>
      <c r="Q100" t="str">
        <f t="shared" si="75"/>
        <v>7M</v>
      </c>
      <c r="R100">
        <v>4</v>
      </c>
      <c r="S100" s="15">
        <f t="shared" si="76"/>
        <v>3</v>
      </c>
      <c r="T100" s="15" t="str">
        <f t="shared" si="77"/>
        <v/>
      </c>
      <c r="U100" s="15">
        <f t="shared" si="78"/>
        <v>5</v>
      </c>
      <c r="V100" s="15" t="str">
        <f t="shared" si="79"/>
        <v/>
      </c>
      <c r="W100" s="15" t="str">
        <f t="shared" si="80"/>
        <v/>
      </c>
      <c r="X100" s="15" t="str">
        <f t="shared" si="81"/>
        <v/>
      </c>
      <c r="Y100" s="15" t="str">
        <f t="shared" si="82"/>
        <v/>
      </c>
      <c r="Z100" s="15" t="str">
        <f t="shared" si="83"/>
        <v/>
      </c>
      <c r="AA100" s="15" t="str">
        <f t="shared" si="84"/>
        <v/>
      </c>
      <c r="AB100" s="15" t="str">
        <f t="shared" si="85"/>
        <v/>
      </c>
      <c r="AC100" s="15" t="str">
        <f t="shared" si="86"/>
        <v/>
      </c>
      <c r="AD100" s="15" t="str">
        <f t="shared" si="87"/>
        <v/>
      </c>
      <c r="AE100" s="15" t="str">
        <f t="shared" si="88"/>
        <v/>
      </c>
    </row>
    <row r="101" spans="2:31">
      <c r="D101" s="16">
        <f t="shared" si="69"/>
        <v>3</v>
      </c>
      <c r="F101" s="16" t="str">
        <f t="shared" si="70"/>
        <v>B</v>
      </c>
      <c r="G101" s="2">
        <f t="shared" si="89"/>
        <v>5</v>
      </c>
      <c r="H101" s="2">
        <f t="shared" si="65"/>
        <v>5</v>
      </c>
      <c r="I101" s="2">
        <f t="shared" si="66"/>
        <v>6</v>
      </c>
      <c r="J101" s="2" t="str">
        <f t="shared" si="71"/>
        <v>x</v>
      </c>
      <c r="K101" s="2">
        <f t="shared" si="72"/>
        <v>23</v>
      </c>
      <c r="L101" s="20" t="str">
        <f t="shared" si="73"/>
        <v>x</v>
      </c>
      <c r="M101" t="str">
        <f t="shared" si="74"/>
        <v/>
      </c>
      <c r="P101" s="20" t="str">
        <f t="shared" si="67"/>
        <v>x</v>
      </c>
      <c r="Q101" t="str">
        <f t="shared" si="75"/>
        <v/>
      </c>
      <c r="R101">
        <v>5</v>
      </c>
      <c r="S101" s="15" t="str">
        <f t="shared" si="76"/>
        <v/>
      </c>
      <c r="T101" s="15" t="str">
        <f t="shared" si="77"/>
        <v/>
      </c>
      <c r="U101" s="15">
        <f t="shared" si="78"/>
        <v>12</v>
      </c>
      <c r="V101" s="15" t="str">
        <f t="shared" si="79"/>
        <v/>
      </c>
      <c r="W101" s="15" t="str">
        <f t="shared" si="80"/>
        <v/>
      </c>
      <c r="X101" s="15" t="str">
        <f t="shared" si="81"/>
        <v/>
      </c>
      <c r="Y101" s="15" t="str">
        <f t="shared" si="82"/>
        <v/>
      </c>
      <c r="Z101" s="15" t="str">
        <f t="shared" si="83"/>
        <v/>
      </c>
      <c r="AA101" s="15" t="str">
        <f t="shared" si="84"/>
        <v/>
      </c>
      <c r="AB101" s="15" t="str">
        <f t="shared" si="85"/>
        <v/>
      </c>
      <c r="AC101" s="15" t="str">
        <f t="shared" si="86"/>
        <v/>
      </c>
      <c r="AD101" s="15" t="str">
        <f t="shared" si="87"/>
        <v/>
      </c>
      <c r="AE101" s="15" t="str">
        <f t="shared" si="88"/>
        <v/>
      </c>
    </row>
    <row r="102" spans="2:31">
      <c r="D102" s="16">
        <f>MAX(S93:AE93)</f>
        <v>0</v>
      </c>
      <c r="F102" s="16" t="str">
        <f t="shared" si="70"/>
        <v>x</v>
      </c>
      <c r="G102" s="2">
        <f t="shared" si="89"/>
        <v>6</v>
      </c>
      <c r="H102" s="2">
        <f t="shared" si="65"/>
        <v>6</v>
      </c>
      <c r="I102" s="2" t="str">
        <f t="shared" si="66"/>
        <v/>
      </c>
      <c r="J102" s="2" t="str">
        <f t="shared" si="71"/>
        <v/>
      </c>
      <c r="K102" s="2" t="str">
        <f t="shared" si="72"/>
        <v/>
      </c>
      <c r="L102" s="20" t="str">
        <f t="shared" si="73"/>
        <v/>
      </c>
      <c r="M102" t="str">
        <f t="shared" si="74"/>
        <v/>
      </c>
      <c r="P102" s="20" t="str">
        <f t="shared" si="67"/>
        <v/>
      </c>
      <c r="Q102" t="str">
        <f t="shared" si="75"/>
        <v/>
      </c>
      <c r="R102">
        <v>6</v>
      </c>
      <c r="S102" s="15" t="str">
        <f t="shared" si="76"/>
        <v/>
      </c>
      <c r="T102" s="15" t="str">
        <f t="shared" si="77"/>
        <v/>
      </c>
      <c r="U102" s="15" t="str">
        <f t="shared" si="78"/>
        <v/>
      </c>
      <c r="V102" s="15" t="str">
        <f t="shared" si="79"/>
        <v/>
      </c>
      <c r="W102" s="15" t="str">
        <f t="shared" si="80"/>
        <v/>
      </c>
      <c r="X102" s="15" t="str">
        <f t="shared" si="81"/>
        <v/>
      </c>
      <c r="Y102" s="15" t="str">
        <f t="shared" si="82"/>
        <v/>
      </c>
      <c r="Z102" s="15" t="str">
        <f t="shared" si="83"/>
        <v/>
      </c>
      <c r="AA102" s="15" t="str">
        <f t="shared" si="84"/>
        <v/>
      </c>
      <c r="AB102" s="15" t="str">
        <f t="shared" si="85"/>
        <v/>
      </c>
      <c r="AC102" s="15" t="str">
        <f t="shared" si="86"/>
        <v/>
      </c>
      <c r="AD102" s="15" t="str">
        <f t="shared" si="87"/>
        <v/>
      </c>
      <c r="AE102" s="15" t="str">
        <f t="shared" si="88"/>
        <v/>
      </c>
    </row>
    <row r="104" spans="2:31">
      <c r="C104" t="s">
        <v>79</v>
      </c>
      <c r="I104" s="58" t="str">
        <f>M97&amp;"-"&amp;M98&amp;"-"&amp;M99&amp;"-"&amp;M100&amp;"-"&amp;M101&amp;"-"&amp;M102</f>
        <v>C-E-G-B--</v>
      </c>
      <c r="P104" s="33" t="str">
        <f>IF(AJ90=AF55,D57&amp;" "&amp;Q98&amp;" "&amp;Q99&amp;" "&amp;Q100&amp;" "&amp;Q101&amp;" "&amp;Q102,D57&amp;" "&amp;Q98&amp;" "&amp;Q99&amp;" "&amp;Q100&amp;" "&amp;Q101&amp;" "&amp;Q102&amp;"("&amp;AJ90&amp;")")</f>
        <v>C   7M  (B)</v>
      </c>
    </row>
    <row r="105" spans="2:31">
      <c r="C105" s="14" t="b">
        <f>Grat!A5</f>
        <v>1</v>
      </c>
    </row>
    <row r="106" spans="2:31">
      <c r="C106">
        <v>1</v>
      </c>
      <c r="D106">
        <v>2</v>
      </c>
      <c r="E106">
        <v>3</v>
      </c>
      <c r="F106">
        <v>4</v>
      </c>
      <c r="G106">
        <v>5</v>
      </c>
      <c r="H106">
        <v>6</v>
      </c>
      <c r="I106">
        <v>7</v>
      </c>
      <c r="J106">
        <v>8</v>
      </c>
      <c r="K106">
        <v>9</v>
      </c>
      <c r="L106">
        <v>10</v>
      </c>
      <c r="M106">
        <v>11</v>
      </c>
      <c r="N106">
        <v>12</v>
      </c>
      <c r="O106">
        <v>13</v>
      </c>
      <c r="Q106" s="3" t="s">
        <v>71</v>
      </c>
      <c r="S106">
        <v>1</v>
      </c>
      <c r="T106">
        <v>2</v>
      </c>
      <c r="U106">
        <v>3</v>
      </c>
      <c r="V106">
        <v>4</v>
      </c>
      <c r="W106">
        <v>5</v>
      </c>
      <c r="X106">
        <v>6</v>
      </c>
      <c r="Y106">
        <v>7</v>
      </c>
      <c r="Z106">
        <v>8</v>
      </c>
      <c r="AA106">
        <v>9</v>
      </c>
      <c r="AB106">
        <v>10</v>
      </c>
      <c r="AC106">
        <v>11</v>
      </c>
      <c r="AD106">
        <v>12</v>
      </c>
      <c r="AE106">
        <v>13</v>
      </c>
    </row>
    <row r="107" spans="2:31">
      <c r="B107">
        <v>1</v>
      </c>
      <c r="C107" s="15" t="str">
        <f>IF($C$105,C88,S67)</f>
        <v>E</v>
      </c>
      <c r="D107" s="15" t="str">
        <f t="shared" ref="C107:O112" si="90">IF($C$105,D88,T67)</f>
        <v/>
      </c>
      <c r="E107" s="15" t="str">
        <f t="shared" si="90"/>
        <v/>
      </c>
      <c r="F107" s="15" t="str">
        <f t="shared" si="90"/>
        <v/>
      </c>
      <c r="G107" s="15" t="str">
        <f t="shared" si="90"/>
        <v/>
      </c>
      <c r="H107" s="15" t="str">
        <f t="shared" si="90"/>
        <v/>
      </c>
      <c r="I107" s="15" t="str">
        <f t="shared" si="90"/>
        <v/>
      </c>
      <c r="J107" s="15" t="str">
        <f t="shared" si="90"/>
        <v/>
      </c>
      <c r="K107" s="15" t="str">
        <f t="shared" si="90"/>
        <v/>
      </c>
      <c r="L107" s="15" t="str">
        <f t="shared" si="90"/>
        <v/>
      </c>
      <c r="M107" s="15" t="str">
        <f t="shared" si="90"/>
        <v/>
      </c>
      <c r="N107" s="15" t="str">
        <f t="shared" si="90"/>
        <v/>
      </c>
      <c r="O107" s="15" t="str">
        <f t="shared" si="90"/>
        <v/>
      </c>
      <c r="Q107" s="2" t="b">
        <v>0</v>
      </c>
      <c r="R107">
        <v>1</v>
      </c>
      <c r="S107" s="15">
        <f>IF(Q107,"X",IF(SUM(T107:AE107)&gt;0,"",IF(IF($C$105,S97,B67)="","X",IF($C$105,S97,B67))))</f>
        <v>5</v>
      </c>
      <c r="T107" s="15" t="str">
        <f>IF($Q107,"",IF($C$105,T97,C67))</f>
        <v/>
      </c>
      <c r="U107" s="15" t="str">
        <f t="shared" ref="U107:AE112" si="91">IF($Q107,"",IF($C$105,U97,D67))</f>
        <v/>
      </c>
      <c r="V107" s="15" t="str">
        <f t="shared" si="91"/>
        <v/>
      </c>
      <c r="W107" s="15" t="str">
        <f t="shared" si="91"/>
        <v/>
      </c>
      <c r="X107" s="15" t="str">
        <f t="shared" si="91"/>
        <v/>
      </c>
      <c r="Y107" s="15" t="str">
        <f t="shared" si="91"/>
        <v/>
      </c>
      <c r="Z107" s="15" t="str">
        <f t="shared" si="91"/>
        <v/>
      </c>
      <c r="AA107" s="15" t="str">
        <f t="shared" si="91"/>
        <v/>
      </c>
      <c r="AB107" s="15" t="str">
        <f t="shared" si="91"/>
        <v/>
      </c>
      <c r="AC107" s="15" t="str">
        <f t="shared" si="91"/>
        <v/>
      </c>
      <c r="AD107" s="15" t="str">
        <f t="shared" si="91"/>
        <v/>
      </c>
      <c r="AE107" s="15" t="str">
        <f t="shared" si="91"/>
        <v/>
      </c>
    </row>
    <row r="108" spans="2:31">
      <c r="B108">
        <v>2</v>
      </c>
      <c r="C108" s="15" t="str">
        <f t="shared" si="90"/>
        <v/>
      </c>
      <c r="D108" s="15" t="str">
        <f t="shared" si="90"/>
        <v>C</v>
      </c>
      <c r="E108" s="15" t="str">
        <f t="shared" si="90"/>
        <v/>
      </c>
      <c r="F108" s="15" t="str">
        <f t="shared" si="90"/>
        <v/>
      </c>
      <c r="G108" s="15" t="str">
        <f t="shared" si="90"/>
        <v/>
      </c>
      <c r="H108" s="15" t="str">
        <f t="shared" si="90"/>
        <v/>
      </c>
      <c r="I108" s="15" t="str">
        <f t="shared" si="90"/>
        <v/>
      </c>
      <c r="J108" s="15" t="str">
        <f t="shared" si="90"/>
        <v/>
      </c>
      <c r="K108" s="15" t="str">
        <f t="shared" si="90"/>
        <v/>
      </c>
      <c r="L108" s="15" t="str">
        <f t="shared" si="90"/>
        <v/>
      </c>
      <c r="M108" s="15" t="str">
        <f t="shared" si="90"/>
        <v/>
      </c>
      <c r="N108" s="15" t="str">
        <f t="shared" si="90"/>
        <v/>
      </c>
      <c r="O108" s="15" t="str">
        <f t="shared" si="90"/>
        <v/>
      </c>
      <c r="Q108" s="2" t="b">
        <v>0</v>
      </c>
      <c r="R108">
        <v>2</v>
      </c>
      <c r="S108" s="15" t="str">
        <f t="shared" ref="S108:S112" si="92">IF(Q108,"X",IF(SUM(T108:AE108)&gt;0,"",IF(IF($C$105,S98,B68)="","X",IF($C$105,S98,B68))))</f>
        <v/>
      </c>
      <c r="T108" s="15">
        <f t="shared" ref="T108:T112" si="93">IF($Q108,"",IF($C$105,T98,C68))</f>
        <v>1</v>
      </c>
      <c r="U108" s="15" t="str">
        <f t="shared" si="91"/>
        <v/>
      </c>
      <c r="V108" s="15" t="str">
        <f t="shared" si="91"/>
        <v/>
      </c>
      <c r="W108" s="15" t="str">
        <f t="shared" si="91"/>
        <v/>
      </c>
      <c r="X108" s="15" t="str">
        <f t="shared" si="91"/>
        <v/>
      </c>
      <c r="Y108" s="15" t="str">
        <f t="shared" si="91"/>
        <v/>
      </c>
      <c r="Z108" s="15" t="str">
        <f t="shared" si="91"/>
        <v/>
      </c>
      <c r="AA108" s="15" t="str">
        <f t="shared" si="91"/>
        <v/>
      </c>
      <c r="AB108" s="15" t="str">
        <f t="shared" si="91"/>
        <v/>
      </c>
      <c r="AC108" s="15" t="str">
        <f t="shared" si="91"/>
        <v/>
      </c>
      <c r="AD108" s="15" t="str">
        <f t="shared" si="91"/>
        <v/>
      </c>
      <c r="AE108" s="15" t="str">
        <f t="shared" si="91"/>
        <v/>
      </c>
    </row>
    <row r="109" spans="2:31">
      <c r="B109">
        <v>3</v>
      </c>
      <c r="C109" s="15" t="str">
        <f t="shared" si="90"/>
        <v>G</v>
      </c>
      <c r="D109" s="15" t="str">
        <f t="shared" si="90"/>
        <v/>
      </c>
      <c r="E109" s="15" t="str">
        <f t="shared" si="90"/>
        <v/>
      </c>
      <c r="F109" s="15" t="str">
        <f t="shared" si="90"/>
        <v/>
      </c>
      <c r="G109" s="15" t="str">
        <f t="shared" si="90"/>
        <v/>
      </c>
      <c r="H109" s="15" t="str">
        <f t="shared" si="90"/>
        <v/>
      </c>
      <c r="I109" s="15" t="str">
        <f t="shared" si="90"/>
        <v/>
      </c>
      <c r="J109" s="15" t="str">
        <f t="shared" si="90"/>
        <v/>
      </c>
      <c r="K109" s="15" t="str">
        <f t="shared" si="90"/>
        <v/>
      </c>
      <c r="L109" s="15" t="str">
        <f t="shared" si="90"/>
        <v/>
      </c>
      <c r="M109" s="15" t="str">
        <f t="shared" si="90"/>
        <v/>
      </c>
      <c r="N109" s="15" t="str">
        <f t="shared" si="90"/>
        <v/>
      </c>
      <c r="O109" s="15" t="str">
        <f t="shared" si="90"/>
        <v/>
      </c>
      <c r="Q109" s="2" t="b">
        <v>0</v>
      </c>
      <c r="R109">
        <v>3</v>
      </c>
      <c r="S109" s="15">
        <f t="shared" si="92"/>
        <v>8</v>
      </c>
      <c r="T109" s="15" t="str">
        <f t="shared" si="93"/>
        <v/>
      </c>
      <c r="U109" s="15" t="str">
        <f t="shared" si="91"/>
        <v/>
      </c>
      <c r="V109" s="15" t="str">
        <f t="shared" si="91"/>
        <v/>
      </c>
      <c r="W109" s="15" t="str">
        <f t="shared" si="91"/>
        <v/>
      </c>
      <c r="X109" s="15" t="str">
        <f t="shared" si="91"/>
        <v/>
      </c>
      <c r="Y109" s="15" t="str">
        <f t="shared" si="91"/>
        <v/>
      </c>
      <c r="Z109" s="15" t="str">
        <f t="shared" si="91"/>
        <v/>
      </c>
      <c r="AA109" s="15" t="str">
        <f t="shared" si="91"/>
        <v/>
      </c>
      <c r="AB109" s="15" t="str">
        <f t="shared" si="91"/>
        <v/>
      </c>
      <c r="AC109" s="15" t="str">
        <f t="shared" si="91"/>
        <v/>
      </c>
      <c r="AD109" s="15" t="str">
        <f t="shared" si="91"/>
        <v/>
      </c>
      <c r="AE109" s="15" t="str">
        <f t="shared" si="91"/>
        <v/>
      </c>
    </row>
    <row r="110" spans="2:31">
      <c r="B110">
        <v>4</v>
      </c>
      <c r="C110" s="15" t="str">
        <f t="shared" si="90"/>
        <v>D</v>
      </c>
      <c r="D110" s="15" t="str">
        <f t="shared" si="90"/>
        <v/>
      </c>
      <c r="E110" s="15" t="str">
        <f t="shared" si="90"/>
        <v>E</v>
      </c>
      <c r="F110" s="15" t="str">
        <f t="shared" si="90"/>
        <v/>
      </c>
      <c r="G110" s="15" t="str">
        <f t="shared" si="90"/>
        <v/>
      </c>
      <c r="H110" s="15" t="str">
        <f t="shared" si="90"/>
        <v/>
      </c>
      <c r="I110" s="15" t="str">
        <f t="shared" si="90"/>
        <v/>
      </c>
      <c r="J110" s="15" t="str">
        <f t="shared" si="90"/>
        <v/>
      </c>
      <c r="K110" s="15" t="str">
        <f t="shared" si="90"/>
        <v/>
      </c>
      <c r="L110" s="15" t="str">
        <f t="shared" si="90"/>
        <v/>
      </c>
      <c r="M110" s="15" t="str">
        <f t="shared" si="90"/>
        <v/>
      </c>
      <c r="N110" s="15" t="str">
        <f t="shared" si="90"/>
        <v/>
      </c>
      <c r="O110" s="15" t="str">
        <f t="shared" si="90"/>
        <v/>
      </c>
      <c r="Q110" s="2" t="b">
        <v>0</v>
      </c>
      <c r="R110">
        <v>4</v>
      </c>
      <c r="S110" s="15" t="str">
        <f t="shared" si="92"/>
        <v/>
      </c>
      <c r="T110" s="15" t="str">
        <f t="shared" si="93"/>
        <v/>
      </c>
      <c r="U110" s="15">
        <f t="shared" si="91"/>
        <v>5</v>
      </c>
      <c r="V110" s="15" t="str">
        <f t="shared" si="91"/>
        <v/>
      </c>
      <c r="W110" s="15" t="str">
        <f t="shared" si="91"/>
        <v/>
      </c>
      <c r="X110" s="15" t="str">
        <f t="shared" si="91"/>
        <v/>
      </c>
      <c r="Y110" s="15" t="str">
        <f t="shared" si="91"/>
        <v/>
      </c>
      <c r="Z110" s="15" t="str">
        <f t="shared" si="91"/>
        <v/>
      </c>
      <c r="AA110" s="15" t="str">
        <f t="shared" si="91"/>
        <v/>
      </c>
      <c r="AB110" s="15" t="str">
        <f t="shared" si="91"/>
        <v/>
      </c>
      <c r="AC110" s="15" t="str">
        <f t="shared" si="91"/>
        <v/>
      </c>
      <c r="AD110" s="15" t="str">
        <f t="shared" si="91"/>
        <v/>
      </c>
      <c r="AE110" s="15" t="str">
        <f t="shared" si="91"/>
        <v/>
      </c>
    </row>
    <row r="111" spans="2:31">
      <c r="B111">
        <v>5</v>
      </c>
      <c r="C111" s="15" t="str">
        <f t="shared" si="90"/>
        <v/>
      </c>
      <c r="D111" s="15" t="str">
        <f t="shared" si="90"/>
        <v/>
      </c>
      <c r="E111" s="15" t="str">
        <f t="shared" si="90"/>
        <v>B</v>
      </c>
      <c r="F111" s="15" t="str">
        <f t="shared" si="90"/>
        <v/>
      </c>
      <c r="G111" s="15" t="str">
        <f t="shared" si="90"/>
        <v/>
      </c>
      <c r="H111" s="15" t="str">
        <f t="shared" si="90"/>
        <v/>
      </c>
      <c r="I111" s="15" t="str">
        <f t="shared" si="90"/>
        <v/>
      </c>
      <c r="J111" s="15" t="str">
        <f t="shared" si="90"/>
        <v/>
      </c>
      <c r="K111" s="15" t="str">
        <f t="shared" si="90"/>
        <v/>
      </c>
      <c r="L111" s="15" t="str">
        <f t="shared" si="90"/>
        <v/>
      </c>
      <c r="M111" s="15" t="str">
        <f t="shared" si="90"/>
        <v/>
      </c>
      <c r="N111" s="15" t="str">
        <f t="shared" si="90"/>
        <v/>
      </c>
      <c r="O111" s="15" t="str">
        <f t="shared" si="90"/>
        <v/>
      </c>
      <c r="Q111" s="2" t="b">
        <v>0</v>
      </c>
      <c r="R111">
        <v>5</v>
      </c>
      <c r="S111" s="15" t="str">
        <f t="shared" si="92"/>
        <v/>
      </c>
      <c r="T111" s="15" t="str">
        <f t="shared" si="93"/>
        <v/>
      </c>
      <c r="U111" s="15">
        <f t="shared" si="91"/>
        <v>12</v>
      </c>
      <c r="V111" s="15" t="str">
        <f t="shared" si="91"/>
        <v/>
      </c>
      <c r="W111" s="15" t="str">
        <f t="shared" si="91"/>
        <v/>
      </c>
      <c r="X111" s="15" t="str">
        <f t="shared" si="91"/>
        <v/>
      </c>
      <c r="Y111" s="15" t="str">
        <f t="shared" si="91"/>
        <v/>
      </c>
      <c r="Z111" s="15" t="str">
        <f t="shared" si="91"/>
        <v/>
      </c>
      <c r="AA111" s="15" t="str">
        <f t="shared" si="91"/>
        <v/>
      </c>
      <c r="AB111" s="15" t="str">
        <f t="shared" si="91"/>
        <v/>
      </c>
      <c r="AC111" s="15" t="str">
        <f t="shared" si="91"/>
        <v/>
      </c>
      <c r="AD111" s="15" t="str">
        <f t="shared" si="91"/>
        <v/>
      </c>
      <c r="AE111" s="15" t="str">
        <f t="shared" si="91"/>
        <v/>
      </c>
    </row>
    <row r="112" spans="2:31">
      <c r="B112">
        <v>6</v>
      </c>
      <c r="C112" s="15" t="str">
        <f t="shared" si="90"/>
        <v/>
      </c>
      <c r="D112" s="15" t="str">
        <f t="shared" si="90"/>
        <v/>
      </c>
      <c r="E112" s="15" t="str">
        <f t="shared" si="90"/>
        <v/>
      </c>
      <c r="F112" s="15" t="str">
        <f t="shared" si="90"/>
        <v/>
      </c>
      <c r="G112" s="15" t="str">
        <f t="shared" si="90"/>
        <v/>
      </c>
      <c r="H112" s="15" t="str">
        <f t="shared" si="90"/>
        <v/>
      </c>
      <c r="I112" s="15" t="str">
        <f t="shared" si="90"/>
        <v/>
      </c>
      <c r="J112" s="15" t="str">
        <f t="shared" si="90"/>
        <v/>
      </c>
      <c r="K112" s="15" t="str">
        <f t="shared" si="90"/>
        <v/>
      </c>
      <c r="L112" s="15" t="str">
        <f t="shared" si="90"/>
        <v/>
      </c>
      <c r="M112" s="15" t="str">
        <f t="shared" si="90"/>
        <v/>
      </c>
      <c r="N112" s="15" t="str">
        <f t="shared" si="90"/>
        <v/>
      </c>
      <c r="O112" s="15" t="str">
        <f t="shared" si="90"/>
        <v/>
      </c>
      <c r="Q112" s="2" t="b">
        <v>0</v>
      </c>
      <c r="R112">
        <v>6</v>
      </c>
      <c r="S112" s="15" t="str">
        <f t="shared" si="92"/>
        <v>X</v>
      </c>
      <c r="T112" s="15" t="str">
        <f t="shared" si="93"/>
        <v/>
      </c>
      <c r="U112" s="15" t="str">
        <f t="shared" si="91"/>
        <v/>
      </c>
      <c r="V112" s="15" t="str">
        <f t="shared" si="91"/>
        <v/>
      </c>
      <c r="W112" s="15" t="str">
        <f t="shared" si="91"/>
        <v/>
      </c>
      <c r="X112" s="15" t="str">
        <f t="shared" si="91"/>
        <v/>
      </c>
      <c r="Y112" s="15" t="str">
        <f t="shared" si="91"/>
        <v/>
      </c>
      <c r="Z112" s="15" t="str">
        <f t="shared" si="91"/>
        <v/>
      </c>
      <c r="AA112" s="15" t="str">
        <f t="shared" si="91"/>
        <v/>
      </c>
      <c r="AB112" s="15" t="str">
        <f t="shared" si="91"/>
        <v/>
      </c>
      <c r="AC112" s="15" t="str">
        <f t="shared" si="91"/>
        <v/>
      </c>
      <c r="AD112" s="15" t="str">
        <f t="shared" si="91"/>
        <v/>
      </c>
      <c r="AE112" s="15" t="str">
        <f t="shared" si="91"/>
        <v/>
      </c>
    </row>
    <row r="118" spans="4:27">
      <c r="D118" s="31"/>
      <c r="E118" s="31"/>
      <c r="F118" s="31"/>
      <c r="G118" s="31"/>
      <c r="H118" s="31"/>
      <c r="I118" s="31"/>
      <c r="J118" s="31"/>
      <c r="K118" s="31"/>
      <c r="L118" s="31"/>
      <c r="M118" s="31"/>
    </row>
    <row r="119" spans="4:27">
      <c r="D119" s="31"/>
      <c r="E119" s="113">
        <f>E128-1</f>
        <v>0</v>
      </c>
      <c r="F119" s="113"/>
      <c r="G119" s="113">
        <f t="shared" ref="G119" si="94">G128-1</f>
        <v>1</v>
      </c>
      <c r="H119" s="113"/>
      <c r="I119" s="113">
        <f t="shared" ref="I119" si="95">I128-1</f>
        <v>2</v>
      </c>
      <c r="J119" s="113"/>
      <c r="K119" s="113">
        <f t="shared" ref="K119" si="96">K128-1</f>
        <v>3</v>
      </c>
      <c r="L119" s="113"/>
      <c r="M119" s="31"/>
    </row>
    <row r="120" spans="4:27" ht="15.75">
      <c r="D120" s="32">
        <v>1</v>
      </c>
      <c r="E120" s="114">
        <f>IF(S107="X","X",INDEX($S$107:$AE$112,$D120,E$128))</f>
        <v>5</v>
      </c>
      <c r="F120" s="114"/>
      <c r="G120" s="114" t="str">
        <f t="shared" ref="G120:G125" si="97">INDEX($S$107:$AE$112,$D120,G$128)</f>
        <v/>
      </c>
      <c r="H120" s="114"/>
      <c r="I120" s="114" t="str">
        <f t="shared" ref="I120:I125" si="98">INDEX($S$107:$AE$112,$D120,I$128)</f>
        <v/>
      </c>
      <c r="J120" s="114"/>
      <c r="K120" s="114" t="str">
        <f t="shared" ref="K120:K125" si="99">INDEX($S$107:$AE$112,$D120,K$128)</f>
        <v/>
      </c>
      <c r="L120" s="114"/>
      <c r="M120" s="31"/>
      <c r="U120" s="112" t="str">
        <f>"--"&amp;E120&amp;"--"&amp;"  I  "</f>
        <v xml:space="preserve">--5--  I  </v>
      </c>
      <c r="V120" s="112" t="str">
        <f>"--"&amp;G120&amp;"--"&amp;"  I  "</f>
        <v xml:space="preserve">----  I  </v>
      </c>
      <c r="W120" s="112" t="str">
        <f>"--"&amp;I120&amp;"--"&amp;"  I  "</f>
        <v xml:space="preserve">----  I  </v>
      </c>
      <c r="X120" s="112" t="str">
        <f>"--"&amp;K120&amp;"--"&amp;"  I  "</f>
        <v xml:space="preserve">----  I  </v>
      </c>
      <c r="Y120" s="112"/>
      <c r="Z120" s="112"/>
      <c r="AA120" s="112"/>
    </row>
    <row r="121" spans="4:27" ht="15.75">
      <c r="D121" s="32">
        <v>2</v>
      </c>
      <c r="E121" s="114" t="str">
        <f t="shared" ref="E121:E125" si="100">IF(S108="X","X",INDEX($S$107:$AE$112,$D121,E$128))</f>
        <v/>
      </c>
      <c r="F121" s="114"/>
      <c r="G121" s="114">
        <f t="shared" si="97"/>
        <v>1</v>
      </c>
      <c r="H121" s="114"/>
      <c r="I121" s="114" t="str">
        <f t="shared" si="98"/>
        <v/>
      </c>
      <c r="J121" s="114"/>
      <c r="K121" s="114" t="str">
        <f t="shared" si="99"/>
        <v/>
      </c>
      <c r="L121" s="114"/>
      <c r="M121" s="31"/>
      <c r="U121" s="112" t="str">
        <f t="shared" ref="U121:U125" si="101">"--"&amp;E121&amp;"--"&amp;"  I  "</f>
        <v xml:space="preserve">----  I  </v>
      </c>
      <c r="V121" s="112" t="str">
        <f>"--"&amp;G121&amp;"--"&amp;"  I  "</f>
        <v xml:space="preserve">--1--  I  </v>
      </c>
      <c r="W121" s="112" t="str">
        <f t="shared" ref="W121:W125" si="102">"--"&amp;I121&amp;"--"&amp;"  I  "</f>
        <v xml:space="preserve">----  I  </v>
      </c>
      <c r="X121" s="112" t="str">
        <f t="shared" ref="X121:X125" si="103">"--"&amp;K121&amp;"--"&amp;"  I  "</f>
        <v xml:space="preserve">----  I  </v>
      </c>
      <c r="Y121" s="112"/>
      <c r="Z121" s="112"/>
      <c r="AA121" s="112"/>
    </row>
    <row r="122" spans="4:27" ht="15.75">
      <c r="D122" s="32">
        <v>3</v>
      </c>
      <c r="E122" s="114">
        <f t="shared" si="100"/>
        <v>8</v>
      </c>
      <c r="F122" s="114"/>
      <c r="G122" s="114" t="str">
        <f t="shared" si="97"/>
        <v/>
      </c>
      <c r="H122" s="114"/>
      <c r="I122" s="114" t="str">
        <f t="shared" si="98"/>
        <v/>
      </c>
      <c r="J122" s="114"/>
      <c r="K122" s="114" t="str">
        <f t="shared" si="99"/>
        <v/>
      </c>
      <c r="L122" s="114"/>
      <c r="M122" s="31"/>
      <c r="U122" s="112" t="str">
        <f t="shared" si="101"/>
        <v xml:space="preserve">--8--  I  </v>
      </c>
      <c r="V122" s="112" t="str">
        <f t="shared" ref="V122:V125" si="104">"--"&amp;G122&amp;"--"&amp;"  I  "</f>
        <v xml:space="preserve">----  I  </v>
      </c>
      <c r="W122" s="112" t="str">
        <f t="shared" si="102"/>
        <v xml:space="preserve">----  I  </v>
      </c>
      <c r="X122" s="112" t="str">
        <f t="shared" si="103"/>
        <v xml:space="preserve">----  I  </v>
      </c>
      <c r="Y122" s="112"/>
      <c r="Z122" s="112"/>
      <c r="AA122" s="112"/>
    </row>
    <row r="123" spans="4:27" ht="15.75">
      <c r="D123" s="32">
        <v>4</v>
      </c>
      <c r="E123" s="114" t="str">
        <f t="shared" si="100"/>
        <v/>
      </c>
      <c r="F123" s="114"/>
      <c r="G123" s="114" t="str">
        <f t="shared" si="97"/>
        <v/>
      </c>
      <c r="H123" s="114"/>
      <c r="I123" s="114">
        <f t="shared" si="98"/>
        <v>5</v>
      </c>
      <c r="J123" s="114"/>
      <c r="K123" s="114" t="str">
        <f t="shared" si="99"/>
        <v/>
      </c>
      <c r="L123" s="114"/>
      <c r="M123" s="31"/>
      <c r="U123" s="112" t="str">
        <f t="shared" si="101"/>
        <v xml:space="preserve">----  I  </v>
      </c>
      <c r="V123" s="112" t="str">
        <f t="shared" si="104"/>
        <v xml:space="preserve">----  I  </v>
      </c>
      <c r="W123" s="112" t="str">
        <f t="shared" si="102"/>
        <v xml:space="preserve">--5--  I  </v>
      </c>
      <c r="X123" s="112" t="str">
        <f t="shared" si="103"/>
        <v xml:space="preserve">----  I  </v>
      </c>
      <c r="Y123" s="112"/>
      <c r="Z123" s="112"/>
      <c r="AA123" s="112"/>
    </row>
    <row r="124" spans="4:27" ht="15.75">
      <c r="D124" s="32">
        <v>5</v>
      </c>
      <c r="E124" s="114" t="str">
        <f t="shared" si="100"/>
        <v/>
      </c>
      <c r="F124" s="114"/>
      <c r="G124" s="114" t="str">
        <f t="shared" si="97"/>
        <v/>
      </c>
      <c r="H124" s="114"/>
      <c r="I124" s="114">
        <f t="shared" si="98"/>
        <v>12</v>
      </c>
      <c r="J124" s="114"/>
      <c r="K124" s="114" t="str">
        <f t="shared" si="99"/>
        <v/>
      </c>
      <c r="L124" s="114"/>
      <c r="M124" s="31"/>
      <c r="U124" s="112" t="str">
        <f t="shared" si="101"/>
        <v xml:space="preserve">----  I  </v>
      </c>
      <c r="V124" s="112" t="str">
        <f t="shared" si="104"/>
        <v xml:space="preserve">----  I  </v>
      </c>
      <c r="W124" s="112" t="str">
        <f t="shared" si="102"/>
        <v xml:space="preserve">--12--  I  </v>
      </c>
      <c r="X124" s="112" t="str">
        <f t="shared" si="103"/>
        <v xml:space="preserve">----  I  </v>
      </c>
      <c r="Y124" s="112"/>
      <c r="Z124" s="112"/>
      <c r="AA124" s="112"/>
    </row>
    <row r="125" spans="4:27" ht="15.75">
      <c r="D125" s="32">
        <v>6</v>
      </c>
      <c r="E125" s="114" t="str">
        <f t="shared" si="100"/>
        <v>X</v>
      </c>
      <c r="F125" s="114"/>
      <c r="G125" s="114" t="str">
        <f t="shared" si="97"/>
        <v/>
      </c>
      <c r="H125" s="114"/>
      <c r="I125" s="114" t="str">
        <f t="shared" si="98"/>
        <v/>
      </c>
      <c r="J125" s="114"/>
      <c r="K125" s="114" t="str">
        <f t="shared" si="99"/>
        <v/>
      </c>
      <c r="L125" s="114"/>
      <c r="M125" s="31"/>
      <c r="U125" s="112" t="str">
        <f t="shared" si="101"/>
        <v xml:space="preserve">--X--  I  </v>
      </c>
      <c r="V125" s="112" t="str">
        <f t="shared" si="104"/>
        <v xml:space="preserve">----  I  </v>
      </c>
      <c r="W125" s="112" t="str">
        <f t="shared" si="102"/>
        <v xml:space="preserve">----  I  </v>
      </c>
      <c r="X125" s="112" t="str">
        <f t="shared" si="103"/>
        <v xml:space="preserve">----  I  </v>
      </c>
      <c r="Y125" s="112"/>
      <c r="Z125" s="112"/>
      <c r="AA125" s="112"/>
    </row>
    <row r="126" spans="4:27">
      <c r="D126" s="31"/>
      <c r="E126" s="31"/>
      <c r="F126" s="31"/>
      <c r="G126" s="31"/>
      <c r="H126" s="31"/>
      <c r="I126" s="31"/>
      <c r="J126" s="31"/>
      <c r="K126" s="31"/>
      <c r="L126" s="31"/>
      <c r="M126" s="31"/>
    </row>
    <row r="127" spans="4:27">
      <c r="D127" s="31"/>
      <c r="E127" s="31"/>
      <c r="F127" s="31"/>
      <c r="G127" s="31"/>
      <c r="H127" s="31"/>
      <c r="I127" s="31"/>
      <c r="J127" s="31"/>
      <c r="K127" s="31"/>
      <c r="L127" s="31"/>
      <c r="M127" s="31"/>
    </row>
    <row r="128" spans="4:27">
      <c r="E128" s="115">
        <v>1</v>
      </c>
      <c r="F128" s="115"/>
      <c r="G128" s="115">
        <f>E128+1</f>
        <v>2</v>
      </c>
      <c r="H128" s="115"/>
      <c r="I128" s="115">
        <f>G128+1</f>
        <v>3</v>
      </c>
      <c r="J128" s="115"/>
      <c r="K128" s="115">
        <f>I128+1</f>
        <v>4</v>
      </c>
      <c r="L128" s="115"/>
    </row>
    <row r="131" spans="2:19">
      <c r="B131" s="103"/>
      <c r="C131" s="111">
        <v>0</v>
      </c>
      <c r="D131" s="111">
        <v>1</v>
      </c>
      <c r="E131" s="111">
        <v>2</v>
      </c>
      <c r="F131" s="111">
        <v>3</v>
      </c>
      <c r="G131" s="111">
        <v>4</v>
      </c>
      <c r="H131" s="111">
        <v>5</v>
      </c>
      <c r="I131" s="111">
        <v>6</v>
      </c>
      <c r="J131" s="111">
        <v>7</v>
      </c>
      <c r="K131" s="111">
        <v>8</v>
      </c>
      <c r="L131" s="111">
        <v>9</v>
      </c>
      <c r="M131" s="111">
        <v>10</v>
      </c>
      <c r="N131" s="111">
        <v>11</v>
      </c>
      <c r="O131" s="111">
        <v>12</v>
      </c>
      <c r="P131" s="104"/>
      <c r="R131" s="14" t="b">
        <v>0</v>
      </c>
    </row>
    <row r="132" spans="2:19">
      <c r="B132" s="105">
        <f t="shared" ref="B132" si="105">B107</f>
        <v>1</v>
      </c>
      <c r="C132" s="106" t="str">
        <f>CHOOSE($R$132,B33,C107)</f>
        <v>E</v>
      </c>
      <c r="D132" s="106" t="str">
        <f t="shared" ref="D132:O132" si="106">CHOOSE($R$132,C33,D107)</f>
        <v/>
      </c>
      <c r="E132" s="106" t="str">
        <f t="shared" si="106"/>
        <v/>
      </c>
      <c r="F132" s="106" t="str">
        <f t="shared" si="106"/>
        <v/>
      </c>
      <c r="G132" s="106" t="str">
        <f t="shared" si="106"/>
        <v/>
      </c>
      <c r="H132" s="106" t="str">
        <f t="shared" si="106"/>
        <v/>
      </c>
      <c r="I132" s="106" t="str">
        <f t="shared" si="106"/>
        <v/>
      </c>
      <c r="J132" s="106" t="str">
        <f t="shared" si="106"/>
        <v/>
      </c>
      <c r="K132" s="106" t="str">
        <f t="shared" si="106"/>
        <v/>
      </c>
      <c r="L132" s="106" t="str">
        <f t="shared" si="106"/>
        <v/>
      </c>
      <c r="M132" s="106" t="str">
        <f t="shared" si="106"/>
        <v/>
      </c>
      <c r="N132" s="106" t="str">
        <f t="shared" si="106"/>
        <v/>
      </c>
      <c r="O132" s="106" t="str">
        <f t="shared" si="106"/>
        <v/>
      </c>
      <c r="P132" s="104"/>
      <c r="R132" s="1">
        <f>IF(R131,1,2)</f>
        <v>2</v>
      </c>
      <c r="S132" t="s">
        <v>105</v>
      </c>
    </row>
    <row r="133" spans="2:19">
      <c r="B133" s="105">
        <f t="shared" ref="B133" si="107">B108</f>
        <v>2</v>
      </c>
      <c r="C133" s="106" t="str">
        <f t="shared" ref="C133:O133" si="108">CHOOSE($R$132,B34,C108)</f>
        <v/>
      </c>
      <c r="D133" s="106" t="str">
        <f t="shared" si="108"/>
        <v>C</v>
      </c>
      <c r="E133" s="106" t="str">
        <f t="shared" si="108"/>
        <v/>
      </c>
      <c r="F133" s="106" t="str">
        <f t="shared" si="108"/>
        <v/>
      </c>
      <c r="G133" s="106" t="str">
        <f t="shared" si="108"/>
        <v/>
      </c>
      <c r="H133" s="106" t="str">
        <f t="shared" si="108"/>
        <v/>
      </c>
      <c r="I133" s="106" t="str">
        <f t="shared" si="108"/>
        <v/>
      </c>
      <c r="J133" s="106" t="str">
        <f t="shared" si="108"/>
        <v/>
      </c>
      <c r="K133" s="106" t="str">
        <f t="shared" si="108"/>
        <v/>
      </c>
      <c r="L133" s="106" t="str">
        <f t="shared" si="108"/>
        <v/>
      </c>
      <c r="M133" s="106" t="str">
        <f t="shared" si="108"/>
        <v/>
      </c>
      <c r="N133" s="106" t="str">
        <f t="shared" si="108"/>
        <v/>
      </c>
      <c r="O133" s="106" t="str">
        <f t="shared" si="108"/>
        <v/>
      </c>
      <c r="P133" s="104"/>
      <c r="R133" s="1">
        <v>1</v>
      </c>
      <c r="S133" t="s">
        <v>106</v>
      </c>
    </row>
    <row r="134" spans="2:19">
      <c r="B134" s="105">
        <f t="shared" ref="B134" si="109">B109</f>
        <v>3</v>
      </c>
      <c r="C134" s="106" t="str">
        <f t="shared" ref="C134:O134" si="110">CHOOSE($R$132,B35,C109)</f>
        <v>G</v>
      </c>
      <c r="D134" s="106" t="str">
        <f t="shared" si="110"/>
        <v/>
      </c>
      <c r="E134" s="106" t="str">
        <f t="shared" si="110"/>
        <v/>
      </c>
      <c r="F134" s="106" t="str">
        <f t="shared" si="110"/>
        <v/>
      </c>
      <c r="G134" s="106" t="str">
        <f t="shared" si="110"/>
        <v/>
      </c>
      <c r="H134" s="106" t="str">
        <f t="shared" si="110"/>
        <v/>
      </c>
      <c r="I134" s="106" t="str">
        <f t="shared" si="110"/>
        <v/>
      </c>
      <c r="J134" s="106" t="str">
        <f t="shared" si="110"/>
        <v/>
      </c>
      <c r="K134" s="106" t="str">
        <f t="shared" si="110"/>
        <v/>
      </c>
      <c r="L134" s="106" t="str">
        <f t="shared" si="110"/>
        <v/>
      </c>
      <c r="M134" s="106" t="str">
        <f t="shared" si="110"/>
        <v/>
      </c>
      <c r="N134" s="106" t="str">
        <f t="shared" si="110"/>
        <v/>
      </c>
      <c r="O134" s="106" t="str">
        <f t="shared" si="110"/>
        <v/>
      </c>
      <c r="P134" s="104"/>
      <c r="R134" s="1">
        <v>2</v>
      </c>
      <c r="S134" t="s">
        <v>107</v>
      </c>
    </row>
    <row r="135" spans="2:19">
      <c r="B135" s="105">
        <f t="shared" ref="B135" si="111">B110</f>
        <v>4</v>
      </c>
      <c r="C135" s="106" t="str">
        <f t="shared" ref="C135:O135" si="112">CHOOSE($R$132,B36,C110)</f>
        <v>D</v>
      </c>
      <c r="D135" s="106" t="str">
        <f t="shared" si="112"/>
        <v/>
      </c>
      <c r="E135" s="106" t="str">
        <f t="shared" si="112"/>
        <v>E</v>
      </c>
      <c r="F135" s="106" t="str">
        <f t="shared" si="112"/>
        <v/>
      </c>
      <c r="G135" s="106" t="str">
        <f t="shared" si="112"/>
        <v/>
      </c>
      <c r="H135" s="106" t="str">
        <f t="shared" si="112"/>
        <v/>
      </c>
      <c r="I135" s="106" t="str">
        <f t="shared" si="112"/>
        <v/>
      </c>
      <c r="J135" s="106" t="str">
        <f t="shared" si="112"/>
        <v/>
      </c>
      <c r="K135" s="106" t="str">
        <f t="shared" si="112"/>
        <v/>
      </c>
      <c r="L135" s="106" t="str">
        <f t="shared" si="112"/>
        <v/>
      </c>
      <c r="M135" s="106" t="str">
        <f t="shared" si="112"/>
        <v/>
      </c>
      <c r="N135" s="106" t="str">
        <f t="shared" si="112"/>
        <v/>
      </c>
      <c r="O135" s="106" t="str">
        <f t="shared" si="112"/>
        <v/>
      </c>
      <c r="P135" s="104"/>
    </row>
    <row r="136" spans="2:19">
      <c r="B136" s="105">
        <f t="shared" ref="B136" si="113">B111</f>
        <v>5</v>
      </c>
      <c r="C136" s="106" t="str">
        <f t="shared" ref="C136:O136" si="114">CHOOSE($R$132,B37,C111)</f>
        <v/>
      </c>
      <c r="D136" s="106" t="str">
        <f t="shared" si="114"/>
        <v/>
      </c>
      <c r="E136" s="106" t="str">
        <f t="shared" si="114"/>
        <v>B</v>
      </c>
      <c r="F136" s="106" t="str">
        <f t="shared" si="114"/>
        <v/>
      </c>
      <c r="G136" s="106" t="str">
        <f t="shared" si="114"/>
        <v/>
      </c>
      <c r="H136" s="106" t="str">
        <f t="shared" si="114"/>
        <v/>
      </c>
      <c r="I136" s="106" t="str">
        <f t="shared" si="114"/>
        <v/>
      </c>
      <c r="J136" s="106" t="str">
        <f t="shared" si="114"/>
        <v/>
      </c>
      <c r="K136" s="106" t="str">
        <f t="shared" si="114"/>
        <v/>
      </c>
      <c r="L136" s="106" t="str">
        <f t="shared" si="114"/>
        <v/>
      </c>
      <c r="M136" s="106" t="str">
        <f t="shared" si="114"/>
        <v/>
      </c>
      <c r="N136" s="106" t="str">
        <f t="shared" si="114"/>
        <v/>
      </c>
      <c r="O136" s="106" t="str">
        <f t="shared" si="114"/>
        <v/>
      </c>
      <c r="P136" s="104"/>
    </row>
    <row r="137" spans="2:19">
      <c r="B137" s="107">
        <f t="shared" ref="B137" si="115">B112</f>
        <v>6</v>
      </c>
      <c r="C137" s="106" t="str">
        <f t="shared" ref="C137:O137" si="116">CHOOSE($R$132,B38,C112)</f>
        <v/>
      </c>
      <c r="D137" s="106" t="str">
        <f t="shared" si="116"/>
        <v/>
      </c>
      <c r="E137" s="106" t="str">
        <f t="shared" si="116"/>
        <v/>
      </c>
      <c r="F137" s="106" t="str">
        <f t="shared" si="116"/>
        <v/>
      </c>
      <c r="G137" s="106" t="str">
        <f t="shared" si="116"/>
        <v/>
      </c>
      <c r="H137" s="106" t="str">
        <f t="shared" si="116"/>
        <v/>
      </c>
      <c r="I137" s="106" t="str">
        <f t="shared" si="116"/>
        <v/>
      </c>
      <c r="J137" s="106" t="str">
        <f t="shared" si="116"/>
        <v/>
      </c>
      <c r="K137" s="106" t="str">
        <f t="shared" si="116"/>
        <v/>
      </c>
      <c r="L137" s="106" t="str">
        <f t="shared" si="116"/>
        <v/>
      </c>
      <c r="M137" s="106" t="str">
        <f t="shared" si="116"/>
        <v/>
      </c>
      <c r="N137" s="106" t="str">
        <f t="shared" si="116"/>
        <v/>
      </c>
      <c r="O137" s="106" t="str">
        <f t="shared" si="116"/>
        <v/>
      </c>
      <c r="P137" s="104"/>
    </row>
  </sheetData>
  <mergeCells count="32">
    <mergeCell ref="E128:F128"/>
    <mergeCell ref="G128:H128"/>
    <mergeCell ref="I128:J128"/>
    <mergeCell ref="G120:H120"/>
    <mergeCell ref="I120:J120"/>
    <mergeCell ref="E124:F124"/>
    <mergeCell ref="E125:F125"/>
    <mergeCell ref="I121:J121"/>
    <mergeCell ref="E120:F120"/>
    <mergeCell ref="E121:F121"/>
    <mergeCell ref="E122:F122"/>
    <mergeCell ref="E123:F123"/>
    <mergeCell ref="G125:H125"/>
    <mergeCell ref="I125:J125"/>
    <mergeCell ref="G122:H122"/>
    <mergeCell ref="I122:J122"/>
    <mergeCell ref="K128:L128"/>
    <mergeCell ref="K120:L120"/>
    <mergeCell ref="K121:L121"/>
    <mergeCell ref="K122:L122"/>
    <mergeCell ref="K123:L123"/>
    <mergeCell ref="K124:L124"/>
    <mergeCell ref="E119:F119"/>
    <mergeCell ref="G119:H119"/>
    <mergeCell ref="I119:J119"/>
    <mergeCell ref="K119:L119"/>
    <mergeCell ref="K125:L125"/>
    <mergeCell ref="G123:H123"/>
    <mergeCell ref="I123:J123"/>
    <mergeCell ref="G124:H124"/>
    <mergeCell ref="I124:J124"/>
    <mergeCell ref="G121:H121"/>
  </mergeCells>
  <conditionalFormatting sqref="E120:L125">
    <cfRule type="iconSet" priority="2">
      <iconSet iconSet="5Quarters" showValue="0">
        <cfvo type="percent" val="0"/>
        <cfvo type="percent" val="0"/>
        <cfvo type="percent" val="0"/>
        <cfvo type="percent" val="0"/>
        <cfvo type="percent" val="1"/>
      </iconSet>
    </cfRule>
  </conditionalFormatting>
  <conditionalFormatting sqref="C132:O137">
    <cfRule type="expression" dxfId="1" priority="1">
      <formula>C132=C107</formula>
    </cfRule>
  </conditionalFormatting>
  <dataValidations count="2">
    <dataValidation type="list" allowBlank="1" showInputMessage="1" showErrorMessage="1" sqref="C78:O83 S85:AE85 E57:Y57">
      <formula1>"FAUX,VRAI"</formula1>
    </dataValidation>
    <dataValidation type="list" allowBlank="1" showInputMessage="1" showErrorMessage="1" sqref="Q41">
      <formula1>$T$40:$T$41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V116"/>
  <sheetViews>
    <sheetView showGridLines="0" tabSelected="1" zoomScale="115" zoomScaleNormal="115" workbookViewId="0">
      <pane xSplit="19" topLeftCell="W1" activePane="topRight" state="frozenSplit"/>
      <selection activeCell="A17" sqref="A17"/>
      <selection pane="topRight" activeCell="D5" sqref="D5"/>
    </sheetView>
  </sheetViews>
  <sheetFormatPr baseColWidth="10" defaultColWidth="8" defaultRowHeight="19.5" customHeight="1"/>
  <cols>
    <col min="1" max="1" width="21.5703125" style="62" customWidth="1"/>
    <col min="2" max="2" width="10.140625" style="39" customWidth="1"/>
    <col min="3" max="4" width="8" style="39"/>
    <col min="5" max="5" width="8" style="47"/>
    <col min="6" max="15" width="8" style="39"/>
    <col min="16" max="16" width="3.42578125" style="39" customWidth="1"/>
    <col min="17" max="17" width="5.140625" style="39" customWidth="1"/>
    <col min="18" max="16384" width="8" style="39"/>
  </cols>
  <sheetData>
    <row r="1" spans="1:23" s="34" customFormat="1" ht="18" hidden="1" customHeight="1">
      <c r="A1" s="63" t="b">
        <v>1</v>
      </c>
      <c r="B1" s="34">
        <v>1</v>
      </c>
      <c r="C1" s="34">
        <v>2</v>
      </c>
      <c r="D1" s="34">
        <v>3</v>
      </c>
      <c r="E1" s="34">
        <v>4</v>
      </c>
      <c r="F1" s="34">
        <v>5</v>
      </c>
      <c r="G1" s="34">
        <v>6</v>
      </c>
      <c r="H1" s="34">
        <v>7</v>
      </c>
      <c r="I1" s="34">
        <v>8</v>
      </c>
      <c r="J1" s="34">
        <v>9</v>
      </c>
      <c r="K1" s="34">
        <v>10</v>
      </c>
      <c r="L1" s="34">
        <v>11</v>
      </c>
      <c r="M1" s="34">
        <v>12</v>
      </c>
      <c r="N1" s="34">
        <v>13</v>
      </c>
      <c r="T1" s="63"/>
      <c r="U1" s="63"/>
      <c r="V1" s="63"/>
      <c r="W1" s="63"/>
    </row>
    <row r="2" spans="1:23" s="34" customFormat="1" ht="18" hidden="1" customHeight="1">
      <c r="A2" s="63"/>
      <c r="B2" s="35" t="b">
        <v>1</v>
      </c>
      <c r="C2" s="35" t="b">
        <v>0</v>
      </c>
      <c r="D2" s="35" t="b">
        <v>0</v>
      </c>
      <c r="E2" s="35" t="b">
        <v>0</v>
      </c>
      <c r="F2" s="35" t="b">
        <v>0</v>
      </c>
      <c r="G2" s="35" t="b">
        <v>0</v>
      </c>
      <c r="H2" s="35" t="b">
        <v>0</v>
      </c>
      <c r="I2" s="35" t="b">
        <v>0</v>
      </c>
      <c r="J2" s="35" t="b">
        <v>0</v>
      </c>
      <c r="K2" s="35" t="b">
        <v>0</v>
      </c>
      <c r="L2" s="35" t="b">
        <v>0</v>
      </c>
      <c r="M2" s="35" t="b">
        <v>0</v>
      </c>
      <c r="N2" s="35" t="b">
        <v>0</v>
      </c>
      <c r="O2" s="35" t="b">
        <v>0</v>
      </c>
      <c r="P2" s="34" t="s">
        <v>9</v>
      </c>
      <c r="T2" s="63"/>
      <c r="U2" s="63"/>
      <c r="V2" s="63"/>
      <c r="W2" s="63"/>
    </row>
    <row r="3" spans="1:23" s="34" customFormat="1" ht="18" hidden="1" customHeight="1">
      <c r="A3" s="63"/>
      <c r="B3" s="35" t="b">
        <v>0</v>
      </c>
      <c r="C3" s="35" t="b">
        <v>1</v>
      </c>
      <c r="D3" s="35" t="b">
        <v>0</v>
      </c>
      <c r="E3" s="35" t="b">
        <v>0</v>
      </c>
      <c r="F3" s="35" t="b">
        <v>0</v>
      </c>
      <c r="G3" s="35" t="b">
        <v>0</v>
      </c>
      <c r="H3" s="35" t="b">
        <v>0</v>
      </c>
      <c r="I3" s="35" t="b">
        <v>0</v>
      </c>
      <c r="J3" s="35" t="b">
        <v>0</v>
      </c>
      <c r="K3" s="35" t="b">
        <v>0</v>
      </c>
      <c r="L3" s="35" t="b">
        <v>0</v>
      </c>
      <c r="M3" s="35" t="b">
        <v>0</v>
      </c>
      <c r="N3" s="35" t="b">
        <v>0</v>
      </c>
      <c r="O3" s="35" t="b">
        <v>0</v>
      </c>
      <c r="P3" s="34" t="s">
        <v>11</v>
      </c>
      <c r="T3" s="63"/>
      <c r="U3" s="63"/>
      <c r="V3" s="63"/>
      <c r="W3" s="63"/>
    </row>
    <row r="4" spans="1:23" s="34" customFormat="1" ht="18" hidden="1" customHeight="1">
      <c r="A4" s="63" t="s">
        <v>90</v>
      </c>
      <c r="B4" s="35" t="b">
        <v>1</v>
      </c>
      <c r="C4" s="35" t="b">
        <v>0</v>
      </c>
      <c r="D4" s="35" t="b">
        <v>0</v>
      </c>
      <c r="E4" s="35" t="b">
        <v>0</v>
      </c>
      <c r="F4" s="35" t="b">
        <v>0</v>
      </c>
      <c r="G4" s="35" t="b">
        <v>0</v>
      </c>
      <c r="H4" s="35" t="b">
        <v>0</v>
      </c>
      <c r="I4" s="35" t="b">
        <v>0</v>
      </c>
      <c r="J4" s="35" t="b">
        <v>0</v>
      </c>
      <c r="K4" s="35" t="b">
        <v>0</v>
      </c>
      <c r="L4" s="35" t="b">
        <v>0</v>
      </c>
      <c r="M4" s="35" t="b">
        <v>0</v>
      </c>
      <c r="N4" s="35" t="b">
        <v>0</v>
      </c>
      <c r="O4" s="35" t="b">
        <v>0</v>
      </c>
      <c r="P4" s="34" t="s">
        <v>0</v>
      </c>
      <c r="T4" s="63"/>
      <c r="U4" s="63"/>
      <c r="V4" s="63"/>
      <c r="W4" s="63"/>
    </row>
    <row r="5" spans="1:23" s="34" customFormat="1" ht="18" hidden="1" customHeight="1">
      <c r="A5" s="64" t="b">
        <v>1</v>
      </c>
      <c r="B5" s="35" t="b">
        <v>1</v>
      </c>
      <c r="C5" s="35" t="b">
        <v>0</v>
      </c>
      <c r="D5" s="35" t="b">
        <v>1</v>
      </c>
      <c r="E5" s="35" t="b">
        <v>0</v>
      </c>
      <c r="F5" s="35" t="b">
        <v>0</v>
      </c>
      <c r="G5" s="35" t="b">
        <v>0</v>
      </c>
      <c r="H5" s="35" t="b">
        <v>0</v>
      </c>
      <c r="I5" s="35" t="b">
        <v>0</v>
      </c>
      <c r="J5" s="35" t="b">
        <v>0</v>
      </c>
      <c r="K5" s="35" t="b">
        <v>0</v>
      </c>
      <c r="L5" s="35" t="b">
        <v>0</v>
      </c>
      <c r="M5" s="35" t="b">
        <v>0</v>
      </c>
      <c r="N5" s="35" t="b">
        <v>0</v>
      </c>
      <c r="O5" s="35" t="b">
        <v>0</v>
      </c>
      <c r="P5" s="34" t="s">
        <v>2</v>
      </c>
      <c r="T5" s="63"/>
      <c r="U5" s="63"/>
      <c r="V5" s="63"/>
      <c r="W5" s="63"/>
    </row>
    <row r="6" spans="1:23" s="34" customFormat="1" ht="18" hidden="1" customHeight="1">
      <c r="A6" s="63"/>
      <c r="B6" s="35" t="b">
        <v>0</v>
      </c>
      <c r="C6" s="35" t="b">
        <v>0</v>
      </c>
      <c r="D6" s="35" t="b">
        <v>1</v>
      </c>
      <c r="E6" s="35" t="b">
        <v>0</v>
      </c>
      <c r="F6" s="35" t="b">
        <v>0</v>
      </c>
      <c r="G6" s="35" t="b">
        <v>0</v>
      </c>
      <c r="H6" s="35" t="b">
        <v>0</v>
      </c>
      <c r="I6" s="35" t="b">
        <v>0</v>
      </c>
      <c r="J6" s="35" t="b">
        <v>0</v>
      </c>
      <c r="K6" s="35" t="b">
        <v>0</v>
      </c>
      <c r="L6" s="35" t="b">
        <v>0</v>
      </c>
      <c r="M6" s="35" t="b">
        <v>0</v>
      </c>
      <c r="N6" s="35" t="b">
        <v>0</v>
      </c>
      <c r="O6" s="35" t="b">
        <v>0</v>
      </c>
      <c r="P6" s="34" t="s">
        <v>4</v>
      </c>
      <c r="T6" s="63"/>
      <c r="U6" s="63"/>
      <c r="V6" s="63"/>
      <c r="W6" s="63"/>
    </row>
    <row r="7" spans="1:23" s="34" customFormat="1" ht="18" hidden="1" customHeight="1">
      <c r="A7" s="63" t="s">
        <v>85</v>
      </c>
      <c r="B7" s="35" t="b">
        <v>0</v>
      </c>
      <c r="C7" s="35" t="b">
        <v>0</v>
      </c>
      <c r="D7" s="35" t="b">
        <v>0</v>
      </c>
      <c r="E7" s="35" t="b">
        <v>0</v>
      </c>
      <c r="F7" s="35" t="b">
        <v>0</v>
      </c>
      <c r="G7" s="35" t="b">
        <v>0</v>
      </c>
      <c r="H7" s="35" t="b">
        <v>0</v>
      </c>
      <c r="I7" s="35" t="b">
        <v>0</v>
      </c>
      <c r="J7" s="35" t="b">
        <v>0</v>
      </c>
      <c r="K7" s="35" t="b">
        <v>0</v>
      </c>
      <c r="L7" s="35" t="b">
        <v>0</v>
      </c>
      <c r="M7" s="35" t="b">
        <v>0</v>
      </c>
      <c r="N7" s="35" t="b">
        <v>0</v>
      </c>
      <c r="O7" s="35" t="b">
        <v>0</v>
      </c>
      <c r="P7" s="34" t="s">
        <v>5</v>
      </c>
      <c r="T7" s="63"/>
      <c r="U7" s="63"/>
      <c r="V7" s="63"/>
      <c r="W7" s="63"/>
    </row>
    <row r="8" spans="1:23" s="34" customFormat="1" ht="18" hidden="1" customHeight="1">
      <c r="A8" s="64" t="b">
        <v>0</v>
      </c>
      <c r="B8" s="36" t="s">
        <v>9</v>
      </c>
      <c r="C8" s="36" t="s">
        <v>11</v>
      </c>
      <c r="D8" s="36" t="s">
        <v>0</v>
      </c>
      <c r="E8" s="36" t="s">
        <v>2</v>
      </c>
      <c r="F8" s="36" t="s">
        <v>4</v>
      </c>
      <c r="G8" s="36" t="s">
        <v>5</v>
      </c>
      <c r="H8" s="36" t="s">
        <v>7</v>
      </c>
      <c r="I8" s="36" t="s">
        <v>81</v>
      </c>
      <c r="J8" s="36" t="s">
        <v>58</v>
      </c>
      <c r="K8" s="36" t="s">
        <v>82</v>
      </c>
      <c r="L8" s="36" t="s">
        <v>83</v>
      </c>
      <c r="M8" s="36" t="s">
        <v>84</v>
      </c>
      <c r="N8" s="36" t="s">
        <v>84</v>
      </c>
      <c r="O8" s="36" t="s">
        <v>84</v>
      </c>
      <c r="T8" s="63"/>
      <c r="U8" s="63"/>
      <c r="V8" s="63"/>
      <c r="W8" s="63"/>
    </row>
    <row r="9" spans="1:23" s="34" customFormat="1" ht="18" hidden="1" customHeight="1">
      <c r="A9" s="63"/>
      <c r="B9" s="35" t="b">
        <f>Bdd!S78</f>
        <v>0</v>
      </c>
      <c r="C9" s="35" t="b">
        <f>Bdd!T78</f>
        <v>1</v>
      </c>
      <c r="D9" s="35" t="b">
        <f>Bdd!U78</f>
        <v>1</v>
      </c>
      <c r="E9" s="35" t="b">
        <f>Bdd!V78</f>
        <v>1</v>
      </c>
      <c r="F9" s="35" t="b">
        <f>Bdd!W78</f>
        <v>1</v>
      </c>
      <c r="G9" s="35" t="b">
        <f>Bdd!X78</f>
        <v>1</v>
      </c>
      <c r="H9" s="35" t="b">
        <f>Bdd!Y78</f>
        <v>1</v>
      </c>
      <c r="I9" s="35" t="b">
        <f>Bdd!Z78</f>
        <v>1</v>
      </c>
      <c r="J9" s="35" t="b">
        <f>Bdd!AA78</f>
        <v>1</v>
      </c>
      <c r="K9" s="35" t="b">
        <f>Bdd!AB78</f>
        <v>1</v>
      </c>
      <c r="L9" s="35" t="b">
        <f>Bdd!AC78</f>
        <v>1</v>
      </c>
      <c r="M9" s="35" t="b">
        <f>Bdd!AD78</f>
        <v>1</v>
      </c>
      <c r="N9" s="35" t="b">
        <f>Bdd!AE78</f>
        <v>1</v>
      </c>
      <c r="O9" s="35">
        <f>Bdd!AF78</f>
        <v>0</v>
      </c>
      <c r="P9" s="34" t="s">
        <v>9</v>
      </c>
      <c r="T9" s="63"/>
      <c r="U9" s="63"/>
      <c r="V9" s="63"/>
      <c r="W9" s="63"/>
    </row>
    <row r="10" spans="1:23" s="34" customFormat="1" ht="18" hidden="1" customHeight="1">
      <c r="A10" s="63" t="s">
        <v>89</v>
      </c>
      <c r="B10" s="35" t="b">
        <f>Bdd!S79</f>
        <v>1</v>
      </c>
      <c r="C10" s="35" t="b">
        <f>Bdd!T79</f>
        <v>0</v>
      </c>
      <c r="D10" s="35" t="b">
        <f>Bdd!U79</f>
        <v>1</v>
      </c>
      <c r="E10" s="35" t="b">
        <f>Bdd!V79</f>
        <v>1</v>
      </c>
      <c r="F10" s="35" t="b">
        <f>Bdd!W79</f>
        <v>1</v>
      </c>
      <c r="G10" s="35" t="b">
        <f>Bdd!X79</f>
        <v>1</v>
      </c>
      <c r="H10" s="35" t="b">
        <f>Bdd!Y79</f>
        <v>1</v>
      </c>
      <c r="I10" s="35" t="b">
        <f>Bdd!Z79</f>
        <v>1</v>
      </c>
      <c r="J10" s="35" t="b">
        <f>Bdd!AA79</f>
        <v>1</v>
      </c>
      <c r="K10" s="35" t="b">
        <f>Bdd!AB79</f>
        <v>1</v>
      </c>
      <c r="L10" s="35" t="b">
        <f>Bdd!AC79</f>
        <v>1</v>
      </c>
      <c r="M10" s="35" t="b">
        <f>Bdd!AD79</f>
        <v>1</v>
      </c>
      <c r="N10" s="35" t="b">
        <f>Bdd!AE79</f>
        <v>1</v>
      </c>
      <c r="O10" s="35">
        <f>Bdd!AF79</f>
        <v>0</v>
      </c>
      <c r="P10" s="34" t="s">
        <v>11</v>
      </c>
      <c r="T10" s="63"/>
      <c r="U10" s="63"/>
      <c r="V10" s="63"/>
      <c r="W10" s="63"/>
    </row>
    <row r="11" spans="1:23" s="34" customFormat="1" ht="18" hidden="1" customHeight="1">
      <c r="A11" s="64">
        <v>4</v>
      </c>
      <c r="B11" s="35" t="b">
        <f>Bdd!S80</f>
        <v>0</v>
      </c>
      <c r="C11" s="35" t="b">
        <f>Bdd!T80</f>
        <v>1</v>
      </c>
      <c r="D11" s="35" t="b">
        <f>Bdd!U80</f>
        <v>1</v>
      </c>
      <c r="E11" s="35" t="b">
        <f>Bdd!V80</f>
        <v>1</v>
      </c>
      <c r="F11" s="35" t="b">
        <f>Bdd!W80</f>
        <v>1</v>
      </c>
      <c r="G11" s="35" t="b">
        <f>Bdd!X80</f>
        <v>1</v>
      </c>
      <c r="H11" s="35" t="b">
        <f>Bdd!Y80</f>
        <v>1</v>
      </c>
      <c r="I11" s="35" t="b">
        <f>Bdd!Z80</f>
        <v>1</v>
      </c>
      <c r="J11" s="35" t="b">
        <f>Bdd!AA80</f>
        <v>1</v>
      </c>
      <c r="K11" s="35" t="b">
        <f>Bdd!AB80</f>
        <v>1</v>
      </c>
      <c r="L11" s="35" t="b">
        <f>Bdd!AC80</f>
        <v>1</v>
      </c>
      <c r="M11" s="35" t="b">
        <f>Bdd!AD80</f>
        <v>1</v>
      </c>
      <c r="N11" s="35" t="b">
        <f>Bdd!AE80</f>
        <v>1</v>
      </c>
      <c r="O11" s="35">
        <f>Bdd!AF80</f>
        <v>0</v>
      </c>
      <c r="P11" s="34" t="s">
        <v>0</v>
      </c>
      <c r="T11" s="63"/>
      <c r="U11" s="63"/>
      <c r="V11" s="63"/>
      <c r="W11" s="63"/>
    </row>
    <row r="12" spans="1:23" s="34" customFormat="1" ht="18" hidden="1" customHeight="1">
      <c r="A12" s="63"/>
      <c r="B12" s="35" t="b">
        <f>Bdd!S81</f>
        <v>0</v>
      </c>
      <c r="C12" s="35" t="b">
        <f>Bdd!T81</f>
        <v>1</v>
      </c>
      <c r="D12" s="35" t="b">
        <f>Bdd!U81</f>
        <v>0</v>
      </c>
      <c r="E12" s="35" t="b">
        <f>Bdd!V81</f>
        <v>1</v>
      </c>
      <c r="F12" s="35" t="b">
        <f>Bdd!W81</f>
        <v>1</v>
      </c>
      <c r="G12" s="35" t="b">
        <f>Bdd!X81</f>
        <v>1</v>
      </c>
      <c r="H12" s="35" t="b">
        <f>Bdd!Y81</f>
        <v>1</v>
      </c>
      <c r="I12" s="35" t="b">
        <f>Bdd!Z81</f>
        <v>1</v>
      </c>
      <c r="J12" s="35" t="b">
        <f>Bdd!AA81</f>
        <v>1</v>
      </c>
      <c r="K12" s="35" t="b">
        <f>Bdd!AB81</f>
        <v>1</v>
      </c>
      <c r="L12" s="35" t="b">
        <f>Bdd!AC81</f>
        <v>1</v>
      </c>
      <c r="M12" s="35" t="b">
        <f>Bdd!AD81</f>
        <v>1</v>
      </c>
      <c r="N12" s="35" t="b">
        <f>Bdd!AE81</f>
        <v>1</v>
      </c>
      <c r="O12" s="35">
        <f>Bdd!AF81</f>
        <v>0</v>
      </c>
      <c r="P12" s="34" t="s">
        <v>2</v>
      </c>
      <c r="T12" s="63"/>
      <c r="U12" s="63"/>
      <c r="V12" s="63"/>
      <c r="W12" s="63"/>
    </row>
    <row r="13" spans="1:23" s="34" customFormat="1" ht="18" hidden="1" customHeight="1">
      <c r="A13" s="63"/>
      <c r="B13" s="35" t="b">
        <f>Bdd!S82</f>
        <v>1</v>
      </c>
      <c r="C13" s="35" t="b">
        <f>Bdd!T82</f>
        <v>1</v>
      </c>
      <c r="D13" s="35" t="b">
        <f>Bdd!U82</f>
        <v>0</v>
      </c>
      <c r="E13" s="35" t="b">
        <f>Bdd!V82</f>
        <v>1</v>
      </c>
      <c r="F13" s="35" t="b">
        <f>Bdd!W82</f>
        <v>1</v>
      </c>
      <c r="G13" s="35" t="b">
        <f>Bdd!X82</f>
        <v>1</v>
      </c>
      <c r="H13" s="35" t="b">
        <f>Bdd!Y82</f>
        <v>1</v>
      </c>
      <c r="I13" s="35" t="b">
        <f>Bdd!Z82</f>
        <v>1</v>
      </c>
      <c r="J13" s="35" t="b">
        <f>Bdd!AA82</f>
        <v>1</v>
      </c>
      <c r="K13" s="35" t="b">
        <f>Bdd!AB82</f>
        <v>1</v>
      </c>
      <c r="L13" s="35" t="b">
        <f>Bdd!AC82</f>
        <v>1</v>
      </c>
      <c r="M13" s="35" t="b">
        <f>Bdd!AD82</f>
        <v>1</v>
      </c>
      <c r="N13" s="35" t="b">
        <f>Bdd!AE82</f>
        <v>1</v>
      </c>
      <c r="O13" s="35">
        <f>Bdd!AF82</f>
        <v>0</v>
      </c>
      <c r="P13" s="34" t="s">
        <v>4</v>
      </c>
      <c r="T13" s="63"/>
      <c r="U13" s="63"/>
      <c r="V13" s="63"/>
      <c r="W13" s="63"/>
    </row>
    <row r="14" spans="1:23" s="34" customFormat="1" ht="18" hidden="1" customHeight="1">
      <c r="A14" s="63"/>
      <c r="B14" s="35" t="b">
        <f>Bdd!S83</f>
        <v>1</v>
      </c>
      <c r="C14" s="35" t="b">
        <f>Bdd!T83</f>
        <v>1</v>
      </c>
      <c r="D14" s="35" t="b">
        <f>Bdd!U83</f>
        <v>1</v>
      </c>
      <c r="E14" s="35" t="b">
        <f>Bdd!V83</f>
        <v>1</v>
      </c>
      <c r="F14" s="35" t="b">
        <f>Bdd!W83</f>
        <v>1</v>
      </c>
      <c r="G14" s="35" t="b">
        <f>Bdd!X83</f>
        <v>1</v>
      </c>
      <c r="H14" s="35" t="b">
        <f>Bdd!Y83</f>
        <v>1</v>
      </c>
      <c r="I14" s="35" t="b">
        <f>Bdd!Z83</f>
        <v>1</v>
      </c>
      <c r="J14" s="35" t="b">
        <f>Bdd!AA83</f>
        <v>1</v>
      </c>
      <c r="K14" s="35" t="b">
        <f>Bdd!AB83</f>
        <v>1</v>
      </c>
      <c r="L14" s="35" t="b">
        <f>Bdd!AC83</f>
        <v>1</v>
      </c>
      <c r="M14" s="35" t="b">
        <f>Bdd!AD83</f>
        <v>1</v>
      </c>
      <c r="N14" s="35" t="b">
        <f>Bdd!AE83</f>
        <v>1</v>
      </c>
      <c r="O14" s="35">
        <f>Bdd!AF83</f>
        <v>0</v>
      </c>
      <c r="P14" s="34" t="s">
        <v>5</v>
      </c>
      <c r="T14" s="63"/>
      <c r="U14" s="63"/>
      <c r="V14" s="63"/>
      <c r="W14" s="63"/>
    </row>
    <row r="15" spans="1:23" s="34" customFormat="1" ht="18" hidden="1" customHeight="1">
      <c r="A15" s="63"/>
      <c r="B15" s="35" t="b">
        <f>IF($A$17,B16)</f>
        <v>0</v>
      </c>
      <c r="C15" s="35" t="b">
        <f t="shared" ref="C15:N15" si="0">IF($A$11,C16)</f>
        <v>0</v>
      </c>
      <c r="D15" s="35" t="b">
        <f t="shared" si="0"/>
        <v>0</v>
      </c>
      <c r="E15" s="35" t="b">
        <f t="shared" si="0"/>
        <v>1</v>
      </c>
      <c r="F15" s="35" t="b">
        <f t="shared" si="0"/>
        <v>0</v>
      </c>
      <c r="G15" s="35" t="b">
        <f t="shared" si="0"/>
        <v>0</v>
      </c>
      <c r="H15" s="35" t="b">
        <f t="shared" si="0"/>
        <v>0</v>
      </c>
      <c r="I15" s="35" t="b">
        <f t="shared" si="0"/>
        <v>0</v>
      </c>
      <c r="J15" s="35" t="b">
        <f t="shared" si="0"/>
        <v>0</v>
      </c>
      <c r="K15" s="35" t="b">
        <f t="shared" si="0"/>
        <v>0</v>
      </c>
      <c r="L15" s="35" t="b">
        <f t="shared" si="0"/>
        <v>0</v>
      </c>
      <c r="M15" s="35" t="b">
        <f t="shared" si="0"/>
        <v>0</v>
      </c>
      <c r="N15" s="35" t="b">
        <f t="shared" si="0"/>
        <v>0</v>
      </c>
      <c r="O15" s="36" t="b">
        <v>0</v>
      </c>
      <c r="T15" s="63"/>
      <c r="U15" s="63"/>
      <c r="V15" s="63"/>
      <c r="W15" s="63"/>
    </row>
    <row r="16" spans="1:23" s="34" customFormat="1" ht="18" hidden="1" customHeight="1">
      <c r="A16" s="63"/>
      <c r="B16" s="35" t="b">
        <f t="shared" ref="B16:N16" si="1">IF(B1=$A$11,TRUE,FALSE)</f>
        <v>0</v>
      </c>
      <c r="C16" s="35" t="b">
        <f t="shared" si="1"/>
        <v>0</v>
      </c>
      <c r="D16" s="35" t="b">
        <f t="shared" si="1"/>
        <v>0</v>
      </c>
      <c r="E16" s="35" t="b">
        <f t="shared" si="1"/>
        <v>1</v>
      </c>
      <c r="F16" s="35" t="b">
        <f t="shared" si="1"/>
        <v>0</v>
      </c>
      <c r="G16" s="35" t="b">
        <f t="shared" si="1"/>
        <v>0</v>
      </c>
      <c r="H16" s="35" t="b">
        <f t="shared" si="1"/>
        <v>0</v>
      </c>
      <c r="I16" s="35" t="b">
        <f t="shared" si="1"/>
        <v>0</v>
      </c>
      <c r="J16" s="35" t="b">
        <f t="shared" si="1"/>
        <v>0</v>
      </c>
      <c r="K16" s="35" t="b">
        <f t="shared" si="1"/>
        <v>0</v>
      </c>
      <c r="L16" s="35" t="b">
        <f t="shared" si="1"/>
        <v>0</v>
      </c>
      <c r="M16" s="35" t="b">
        <f t="shared" si="1"/>
        <v>0</v>
      </c>
      <c r="N16" s="35" t="b">
        <f t="shared" si="1"/>
        <v>0</v>
      </c>
      <c r="T16" s="63"/>
      <c r="U16" s="63"/>
      <c r="V16" s="63"/>
      <c r="W16" s="63"/>
    </row>
    <row r="17" spans="1:120" s="34" customFormat="1" ht="18" customHeight="1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63"/>
      <c r="U17" s="63"/>
      <c r="V17" s="63"/>
      <c r="W17" s="63"/>
    </row>
    <row r="18" spans="1:120" s="34" customFormat="1" ht="13.5" customHeight="1">
      <c r="A18" s="80"/>
      <c r="T18" s="63"/>
      <c r="U18" s="63"/>
      <c r="V18" s="63"/>
      <c r="W18" s="63"/>
    </row>
    <row r="19" spans="1:120" s="34" customFormat="1" ht="13.5" customHeight="1">
      <c r="A19" s="80"/>
      <c r="T19" s="63"/>
      <c r="U19" s="63"/>
      <c r="V19" s="63"/>
      <c r="W19" s="63"/>
    </row>
    <row r="20" spans="1:120" s="34" customFormat="1" ht="19.5" customHeight="1">
      <c r="A20" s="108" t="s">
        <v>103</v>
      </c>
      <c r="B20" s="109" t="s">
        <v>104</v>
      </c>
      <c r="C20" s="37"/>
      <c r="D20" s="38">
        <f>Bdd!S106</f>
        <v>1</v>
      </c>
      <c r="E20" s="38">
        <f>Bdd!T106</f>
        <v>2</v>
      </c>
      <c r="F20" s="38">
        <f>Bdd!U106</f>
        <v>3</v>
      </c>
      <c r="G20" s="38">
        <f>Bdd!V106</f>
        <v>4</v>
      </c>
      <c r="H20" s="38">
        <f>Bdd!W106</f>
        <v>5</v>
      </c>
      <c r="I20" s="38">
        <f>Bdd!X106</f>
        <v>6</v>
      </c>
      <c r="J20" s="38">
        <f>Bdd!Y106</f>
        <v>7</v>
      </c>
      <c r="K20" s="38">
        <f>Bdd!Z106</f>
        <v>8</v>
      </c>
      <c r="L20" s="38">
        <f>Bdd!AA106</f>
        <v>9</v>
      </c>
      <c r="M20" s="38">
        <f>Bdd!AB106</f>
        <v>10</v>
      </c>
      <c r="N20" s="38">
        <f>Bdd!AC106</f>
        <v>11</v>
      </c>
      <c r="O20" s="38">
        <f>Bdd!AD106</f>
        <v>12</v>
      </c>
      <c r="P20" s="37"/>
      <c r="Q20" s="37"/>
      <c r="R20" s="37"/>
      <c r="S20" s="37"/>
      <c r="T20" s="63"/>
      <c r="U20" s="63"/>
      <c r="V20" s="63"/>
      <c r="W20" s="63"/>
    </row>
    <row r="21" spans="1:120" ht="19.5" customHeight="1">
      <c r="A21" s="110" t="str">
        <f>Bdd!B33&amp;"  "&amp;IF(Bdd!R33&gt;0,"+"&amp;Bdd!R33,Bdd!R33)</f>
        <v>E  0</v>
      </c>
      <c r="B21" s="52">
        <f>Bdd!R107</f>
        <v>1</v>
      </c>
      <c r="C21" s="87">
        <f>Bdd!S107</f>
        <v>5</v>
      </c>
      <c r="D21" s="88" t="str">
        <f>Bdd!T107</f>
        <v/>
      </c>
      <c r="E21" s="89" t="str">
        <f>Bdd!U107</f>
        <v/>
      </c>
      <c r="F21" s="89" t="str">
        <f>Bdd!V107</f>
        <v/>
      </c>
      <c r="G21" s="89" t="str">
        <f>Bdd!W107</f>
        <v/>
      </c>
      <c r="H21" s="89" t="str">
        <f>Bdd!X107</f>
        <v/>
      </c>
      <c r="I21" s="89" t="str">
        <f>Bdd!Y107</f>
        <v/>
      </c>
      <c r="J21" s="89" t="str">
        <f>Bdd!Z107</f>
        <v/>
      </c>
      <c r="K21" s="89" t="str">
        <f>Bdd!AA107</f>
        <v/>
      </c>
      <c r="L21" s="89" t="str">
        <f>Bdd!AB107</f>
        <v/>
      </c>
      <c r="M21" s="89" t="str">
        <f>Bdd!AC107</f>
        <v/>
      </c>
      <c r="N21" s="89" t="str">
        <f>Bdd!AD107</f>
        <v/>
      </c>
      <c r="O21" s="89" t="str">
        <f>Bdd!AE107</f>
        <v/>
      </c>
      <c r="P21" s="90"/>
      <c r="Q21" s="37"/>
      <c r="R21" s="37"/>
      <c r="T21" s="62"/>
      <c r="U21" s="62"/>
      <c r="V21" s="62"/>
      <c r="W21" s="62"/>
    </row>
    <row r="22" spans="1:120" ht="19.5" customHeight="1">
      <c r="A22" s="110" t="str">
        <f>Bdd!B34&amp;"  "&amp;IF(Bdd!R34&gt;0,"+"&amp;Bdd!R34,Bdd!R34)</f>
        <v>B  0</v>
      </c>
      <c r="B22" s="52">
        <f>Bdd!R108</f>
        <v>2</v>
      </c>
      <c r="C22" s="91" t="str">
        <f>Bdd!S108</f>
        <v/>
      </c>
      <c r="D22" s="92">
        <f>Bdd!T108</f>
        <v>1</v>
      </c>
      <c r="E22" s="93" t="str">
        <f>Bdd!U108</f>
        <v/>
      </c>
      <c r="F22" s="93" t="str">
        <f>Bdd!V108</f>
        <v/>
      </c>
      <c r="G22" s="93" t="str">
        <f>Bdd!W108</f>
        <v/>
      </c>
      <c r="H22" s="93" t="str">
        <f>Bdd!X108</f>
        <v/>
      </c>
      <c r="I22" s="93" t="str">
        <f>Bdd!Y108</f>
        <v/>
      </c>
      <c r="J22" s="93" t="str">
        <f>Bdd!Z108</f>
        <v/>
      </c>
      <c r="K22" s="93" t="str">
        <f>Bdd!AA108</f>
        <v/>
      </c>
      <c r="L22" s="93" t="str">
        <f>Bdd!AB108</f>
        <v/>
      </c>
      <c r="M22" s="93" t="str">
        <f>Bdd!AC108</f>
        <v/>
      </c>
      <c r="N22" s="93" t="str">
        <f>Bdd!AD108</f>
        <v/>
      </c>
      <c r="O22" s="94" t="str">
        <f>Bdd!AE108</f>
        <v/>
      </c>
      <c r="P22" s="90"/>
      <c r="T22" s="81"/>
      <c r="U22" s="81"/>
      <c r="V22" s="81"/>
      <c r="W22" s="65"/>
      <c r="X22" s="41"/>
      <c r="Y22" s="41"/>
      <c r="Z22" s="41"/>
      <c r="AA22" s="41"/>
      <c r="AB22" s="41"/>
      <c r="AC22" s="41"/>
      <c r="AD22" s="41"/>
      <c r="AE22" s="41"/>
      <c r="AF22" s="41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1"/>
      <c r="AS22" s="41"/>
      <c r="AT22" s="41"/>
      <c r="AU22" s="41"/>
      <c r="AV22" s="41"/>
      <c r="AW22" s="41"/>
      <c r="AX22" s="41"/>
      <c r="AY22" s="41"/>
      <c r="AZ22" s="41"/>
    </row>
    <row r="23" spans="1:120" ht="19.5" customHeight="1">
      <c r="A23" s="110" t="str">
        <f>Bdd!B35&amp;"  "&amp;IF(Bdd!R35&gt;0,"+"&amp;Bdd!R35,Bdd!R35)</f>
        <v>G  0</v>
      </c>
      <c r="B23" s="52">
        <f>Bdd!R109</f>
        <v>3</v>
      </c>
      <c r="C23" s="91">
        <f>Bdd!S109</f>
        <v>8</v>
      </c>
      <c r="D23" s="92" t="str">
        <f>Bdd!T109</f>
        <v/>
      </c>
      <c r="E23" s="93" t="str">
        <f>Bdd!U109</f>
        <v/>
      </c>
      <c r="F23" s="94" t="str">
        <f>Bdd!V109</f>
        <v/>
      </c>
      <c r="G23" s="93" t="str">
        <f>Bdd!W109</f>
        <v/>
      </c>
      <c r="H23" s="94" t="str">
        <f>Bdd!X109</f>
        <v/>
      </c>
      <c r="I23" s="93" t="str">
        <f>Bdd!Y109</f>
        <v/>
      </c>
      <c r="J23" s="94" t="str">
        <f>Bdd!Z109</f>
        <v/>
      </c>
      <c r="K23" s="93" t="str">
        <f>Bdd!AA109</f>
        <v/>
      </c>
      <c r="L23" s="94" t="str">
        <f>Bdd!AB109</f>
        <v/>
      </c>
      <c r="M23" s="93" t="str">
        <f>Bdd!AC109</f>
        <v/>
      </c>
      <c r="N23" s="93" t="str">
        <f>Bdd!AD109</f>
        <v/>
      </c>
      <c r="O23" s="93" t="str">
        <f>Bdd!AE109</f>
        <v/>
      </c>
      <c r="P23" s="90"/>
      <c r="Q23" s="55" t="s">
        <v>95</v>
      </c>
      <c r="R23" s="37"/>
      <c r="S23" s="37"/>
      <c r="T23" s="81"/>
      <c r="U23" s="81"/>
      <c r="V23" s="81"/>
      <c r="W23" s="65"/>
      <c r="X23" s="41"/>
      <c r="Y23" s="41"/>
      <c r="Z23" s="41"/>
      <c r="AA23" s="41"/>
      <c r="AB23" s="41"/>
      <c r="AC23" s="41"/>
      <c r="AD23" s="41"/>
      <c r="AE23" s="41"/>
      <c r="AF23" s="41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1"/>
      <c r="AS23" s="41"/>
      <c r="AT23" s="41"/>
      <c r="AU23" s="41"/>
      <c r="AV23" s="41"/>
      <c r="AW23" s="41"/>
      <c r="AX23" s="41"/>
      <c r="AY23" s="41"/>
      <c r="AZ23" s="41"/>
      <c r="DM23" s="116"/>
      <c r="DN23" s="116"/>
      <c r="DO23" s="116"/>
      <c r="DP23" s="116"/>
    </row>
    <row r="24" spans="1:120" ht="19.5" customHeight="1">
      <c r="A24" s="110" t="str">
        <f>Bdd!B36&amp;"  "&amp;IF(Bdd!R36&gt;0,"+"&amp;Bdd!R36,Bdd!R36)</f>
        <v>D  0</v>
      </c>
      <c r="B24" s="52">
        <f>Bdd!R110</f>
        <v>4</v>
      </c>
      <c r="C24" s="91" t="str">
        <f>Bdd!S110</f>
        <v/>
      </c>
      <c r="D24" s="92" t="str">
        <f>Bdd!T110</f>
        <v/>
      </c>
      <c r="E24" s="93">
        <f>Bdd!U110</f>
        <v>5</v>
      </c>
      <c r="F24" s="93" t="str">
        <f>Bdd!V110</f>
        <v/>
      </c>
      <c r="G24" s="93" t="str">
        <f>Bdd!W110</f>
        <v/>
      </c>
      <c r="H24" s="93" t="str">
        <f>Bdd!X110</f>
        <v/>
      </c>
      <c r="I24" s="93" t="str">
        <f>Bdd!Y110</f>
        <v/>
      </c>
      <c r="J24" s="93" t="str">
        <f>Bdd!Z110</f>
        <v/>
      </c>
      <c r="K24" s="93" t="str">
        <f>Bdd!AA110</f>
        <v/>
      </c>
      <c r="L24" s="93" t="str">
        <f>Bdd!AB110</f>
        <v/>
      </c>
      <c r="M24" s="93" t="str">
        <f>Bdd!AC110</f>
        <v/>
      </c>
      <c r="N24" s="93" t="str">
        <f>Bdd!AD110</f>
        <v/>
      </c>
      <c r="O24" s="93" t="str">
        <f>Bdd!AE110</f>
        <v/>
      </c>
      <c r="P24" s="90"/>
      <c r="Q24" s="122" t="s">
        <v>102</v>
      </c>
      <c r="R24" s="122"/>
      <c r="S24" s="37"/>
      <c r="T24" s="82"/>
      <c r="U24" s="82"/>
      <c r="V24" s="82"/>
      <c r="W24" s="65"/>
      <c r="X24" s="41"/>
      <c r="Y24" s="41"/>
      <c r="Z24" s="41"/>
      <c r="AA24" s="41"/>
      <c r="AB24" s="41"/>
      <c r="AC24" s="41"/>
      <c r="AD24" s="41"/>
      <c r="AE24" s="41"/>
      <c r="AF24" s="41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1"/>
      <c r="AS24" s="41"/>
      <c r="AT24" s="41"/>
      <c r="AU24" s="41"/>
      <c r="AV24" s="41"/>
      <c r="AW24" s="41"/>
      <c r="AX24" s="41"/>
      <c r="AY24" s="41"/>
      <c r="AZ24" s="41"/>
    </row>
    <row r="25" spans="1:120" ht="19.5" customHeight="1">
      <c r="A25" s="110" t="str">
        <f>Bdd!B37&amp;"  "&amp;IF(Bdd!R37&gt;0,"+"&amp;Bdd!R37,Bdd!R37)</f>
        <v>A  0</v>
      </c>
      <c r="B25" s="52">
        <f>Bdd!R111</f>
        <v>5</v>
      </c>
      <c r="C25" s="91" t="str">
        <f>Bdd!S111</f>
        <v/>
      </c>
      <c r="D25" s="92" t="str">
        <f>Bdd!T111</f>
        <v/>
      </c>
      <c r="E25" s="93">
        <f>Bdd!U111</f>
        <v>12</v>
      </c>
      <c r="F25" s="93" t="str">
        <f>Bdd!V111</f>
        <v/>
      </c>
      <c r="G25" s="93" t="str">
        <f>Bdd!W111</f>
        <v/>
      </c>
      <c r="H25" s="93" t="str">
        <f>Bdd!X111</f>
        <v/>
      </c>
      <c r="I25" s="93" t="str">
        <f>Bdd!Y111</f>
        <v/>
      </c>
      <c r="J25" s="93" t="str">
        <f>Bdd!Z111</f>
        <v/>
      </c>
      <c r="K25" s="93" t="str">
        <f>Bdd!AA111</f>
        <v/>
      </c>
      <c r="L25" s="93" t="str">
        <f>Bdd!AB111</f>
        <v/>
      </c>
      <c r="M25" s="93" t="str">
        <f>Bdd!AC111</f>
        <v/>
      </c>
      <c r="N25" s="93" t="str">
        <f>Bdd!AD111</f>
        <v/>
      </c>
      <c r="O25" s="94" t="str">
        <f>Bdd!AE111</f>
        <v/>
      </c>
      <c r="P25" s="90"/>
      <c r="Q25" s="55" t="s">
        <v>97</v>
      </c>
      <c r="R25" s="37"/>
      <c r="S25" s="37"/>
      <c r="T25" s="123"/>
      <c r="U25" s="123"/>
      <c r="V25" s="123"/>
      <c r="W25" s="123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41"/>
      <c r="DA25" s="41"/>
      <c r="DB25" s="41"/>
      <c r="DC25" s="41"/>
    </row>
    <row r="26" spans="1:120" s="45" customFormat="1" ht="19.5" customHeight="1">
      <c r="A26" s="110" t="str">
        <f>Bdd!B38&amp;"  "&amp;IF(Bdd!R38&gt;0,"+"&amp;Bdd!R38,Bdd!R38)</f>
        <v>E  0</v>
      </c>
      <c r="B26" s="52">
        <f>Bdd!R112</f>
        <v>6</v>
      </c>
      <c r="C26" s="95" t="str">
        <f>Bdd!S112</f>
        <v>X</v>
      </c>
      <c r="D26" s="96" t="str">
        <f>Bdd!T112</f>
        <v/>
      </c>
      <c r="E26" s="97" t="str">
        <f>Bdd!U112</f>
        <v/>
      </c>
      <c r="F26" s="97" t="str">
        <f>Bdd!V112</f>
        <v/>
      </c>
      <c r="G26" s="97" t="str">
        <f>Bdd!W112</f>
        <v/>
      </c>
      <c r="H26" s="97" t="str">
        <f>Bdd!X112</f>
        <v/>
      </c>
      <c r="I26" s="97" t="str">
        <f>Bdd!Y112</f>
        <v/>
      </c>
      <c r="J26" s="97" t="str">
        <f>Bdd!Z112</f>
        <v/>
      </c>
      <c r="K26" s="97" t="str">
        <f>Bdd!AA112</f>
        <v/>
      </c>
      <c r="L26" s="97" t="str">
        <f>Bdd!AB112</f>
        <v/>
      </c>
      <c r="M26" s="97" t="str">
        <f>Bdd!AC112</f>
        <v/>
      </c>
      <c r="N26" s="97" t="str">
        <f>Bdd!AD112</f>
        <v/>
      </c>
      <c r="O26" s="97" t="str">
        <f>Bdd!AE112</f>
        <v/>
      </c>
      <c r="P26" s="90"/>
      <c r="Q26" s="122" t="s">
        <v>95</v>
      </c>
      <c r="R26" s="122"/>
      <c r="S26" s="37"/>
      <c r="T26" s="83"/>
      <c r="U26" s="83"/>
      <c r="V26" s="83"/>
      <c r="W26" s="8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44"/>
      <c r="DA26" s="44"/>
      <c r="DB26" s="44"/>
      <c r="DC26" s="44"/>
    </row>
    <row r="27" spans="1:120" ht="19.5" customHeight="1">
      <c r="A27" s="68"/>
      <c r="D27" s="37"/>
      <c r="E27" s="37"/>
      <c r="G27" s="37"/>
      <c r="H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66"/>
      <c r="U27" s="66"/>
      <c r="V27" s="66"/>
      <c r="W27" s="6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41"/>
      <c r="DA27" s="41"/>
      <c r="DB27" s="41"/>
      <c r="DC27" s="41"/>
    </row>
    <row r="28" spans="1:120" ht="19.5" customHeight="1">
      <c r="A28" s="70"/>
      <c r="B28" s="71"/>
      <c r="C28" s="71"/>
      <c r="D28" s="72"/>
      <c r="E28" s="119" t="str">
        <f>IF(Bdd!C105,Bdd!P104,Bdd!AF55&amp;" "&amp;Bdd!E60&amp;" "&amp;Bdd!F60&amp;" "&amp;Bdd!G60&amp;" "&amp;Bdd!I60&amp;" "&amp;Bdd!J60&amp;" "&amp;Bdd!L60&amp;" "&amp;Bdd!M60&amp;" "&amp;Bdd!N60&amp;" "&amp;Bdd!O60)</f>
        <v>C   7M  (B)</v>
      </c>
      <c r="F28" s="119"/>
      <c r="G28" s="119"/>
      <c r="H28" s="119"/>
      <c r="I28" s="119"/>
      <c r="J28" s="119"/>
      <c r="K28" s="120" t="str">
        <f>IF(A5,Bdd!I104,Bdd!AC59)</f>
        <v>C-E-G-B--</v>
      </c>
      <c r="L28" s="120"/>
      <c r="M28" s="120"/>
      <c r="N28" s="120"/>
      <c r="O28" s="120"/>
      <c r="P28" s="69"/>
      <c r="Q28" s="69"/>
      <c r="R28" s="69"/>
      <c r="S28" s="69"/>
      <c r="T28" s="66"/>
      <c r="U28" s="66"/>
      <c r="V28" s="66"/>
      <c r="W28" s="6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2"/>
      <c r="CB28" s="42"/>
      <c r="CC28" s="42"/>
      <c r="CD28" s="42"/>
      <c r="CE28" s="42"/>
      <c r="CF28" s="42"/>
      <c r="CG28" s="42"/>
      <c r="CH28" s="42"/>
      <c r="CI28" s="42"/>
      <c r="CJ28" s="42"/>
      <c r="CK28" s="42"/>
      <c r="CL28" s="42"/>
      <c r="CM28" s="42"/>
      <c r="CN28" s="42"/>
      <c r="CO28" s="42"/>
      <c r="CP28" s="42"/>
      <c r="CQ28" s="42"/>
      <c r="CR28" s="42"/>
      <c r="CS28" s="42"/>
      <c r="CT28" s="42"/>
      <c r="CU28" s="42"/>
      <c r="CV28" s="42"/>
      <c r="CW28" s="42"/>
      <c r="CX28" s="42"/>
      <c r="CY28" s="42"/>
      <c r="CZ28" s="41"/>
      <c r="DA28" s="41"/>
      <c r="DB28" s="41"/>
      <c r="DC28" s="41"/>
    </row>
    <row r="29" spans="1:120" ht="19.5" customHeight="1">
      <c r="A29" s="72"/>
      <c r="B29" s="73" t="str">
        <f>INDEX(Bdd!B$14:M$14,1,1)</f>
        <v>C</v>
      </c>
      <c r="C29" s="73"/>
      <c r="D29" s="73" t="str">
        <f>INDEX(Bdd!B$14:M$14,1,7)</f>
        <v>F#</v>
      </c>
      <c r="E29" s="119"/>
      <c r="F29" s="119"/>
      <c r="G29" s="119"/>
      <c r="H29" s="119"/>
      <c r="I29" s="119"/>
      <c r="J29" s="119"/>
      <c r="K29" s="121"/>
      <c r="L29" s="121"/>
      <c r="M29" s="121"/>
      <c r="N29" s="121"/>
      <c r="O29" s="121"/>
      <c r="P29" s="69"/>
      <c r="Q29" s="69"/>
      <c r="R29" s="69"/>
      <c r="S29" s="69"/>
      <c r="T29" s="66"/>
      <c r="U29" s="67"/>
      <c r="V29" s="66"/>
      <c r="W29" s="66"/>
      <c r="X29" s="46"/>
      <c r="Y29" s="48"/>
      <c r="Z29" s="46"/>
      <c r="AA29" s="46"/>
      <c r="AB29" s="46"/>
      <c r="AC29" s="48"/>
      <c r="AD29" s="46"/>
      <c r="AE29" s="46"/>
      <c r="AF29" s="46"/>
      <c r="AG29" s="48"/>
      <c r="AH29" s="46"/>
      <c r="AI29" s="46"/>
      <c r="AJ29" s="46"/>
      <c r="AK29" s="48"/>
      <c r="AL29" s="46"/>
      <c r="AM29" s="46"/>
      <c r="AN29" s="46"/>
      <c r="AO29" s="48"/>
      <c r="AP29" s="46"/>
      <c r="AQ29" s="46"/>
      <c r="AR29" s="46"/>
      <c r="AS29" s="48"/>
      <c r="AT29" s="46"/>
      <c r="AU29" s="46"/>
      <c r="AV29" s="46"/>
      <c r="AW29" s="48"/>
      <c r="AX29" s="46"/>
      <c r="AY29" s="46"/>
      <c r="AZ29" s="46"/>
      <c r="BA29" s="48"/>
      <c r="BB29" s="46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</row>
    <row r="30" spans="1:120" ht="19.5" customHeight="1">
      <c r="A30" s="72"/>
      <c r="B30" s="73" t="str">
        <f>INDEX(Bdd!B$14:M$14,1,2)</f>
        <v>C#</v>
      </c>
      <c r="C30" s="73"/>
      <c r="D30" s="73" t="str">
        <f>INDEX(Bdd!B$14:M$14,1,8)</f>
        <v>G</v>
      </c>
      <c r="E30" s="84" t="s">
        <v>44</v>
      </c>
      <c r="F30" s="84">
        <v>2</v>
      </c>
      <c r="G30" s="84" t="s">
        <v>45</v>
      </c>
      <c r="H30" s="84" t="s">
        <v>40</v>
      </c>
      <c r="I30" s="84">
        <v>4</v>
      </c>
      <c r="J30" s="84" t="s">
        <v>46</v>
      </c>
      <c r="K30" s="84">
        <v>5</v>
      </c>
      <c r="L30" s="84" t="s">
        <v>47</v>
      </c>
      <c r="M30" s="84">
        <v>6</v>
      </c>
      <c r="N30" s="84">
        <v>7</v>
      </c>
      <c r="O30" s="84" t="s">
        <v>41</v>
      </c>
      <c r="Q30" s="85"/>
      <c r="R30" s="68"/>
      <c r="S30" s="68"/>
      <c r="T30" s="66"/>
      <c r="U30" s="67"/>
      <c r="V30" s="66"/>
      <c r="W30" s="66"/>
      <c r="X30" s="46"/>
      <c r="Y30" s="48"/>
      <c r="Z30" s="46"/>
      <c r="AA30" s="46"/>
      <c r="AB30" s="46"/>
      <c r="AC30" s="48"/>
      <c r="AD30" s="46"/>
      <c r="AE30" s="46"/>
      <c r="AF30" s="46"/>
      <c r="AG30" s="48"/>
      <c r="AH30" s="46"/>
      <c r="AI30" s="46"/>
      <c r="AJ30" s="46"/>
      <c r="AK30" s="48"/>
      <c r="AL30" s="46"/>
      <c r="AM30" s="46"/>
      <c r="AN30" s="46"/>
      <c r="AO30" s="48"/>
      <c r="AP30" s="46"/>
      <c r="AQ30" s="46"/>
      <c r="AR30" s="46"/>
      <c r="AS30" s="48"/>
      <c r="AT30" s="46"/>
      <c r="AU30" s="46"/>
      <c r="AV30" s="46"/>
      <c r="AW30" s="48"/>
      <c r="AX30" s="46"/>
      <c r="AY30" s="46"/>
      <c r="AZ30" s="46"/>
      <c r="BA30" s="48"/>
      <c r="BB30" s="46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</row>
    <row r="31" spans="1:120" ht="19.5" customHeight="1">
      <c r="A31" s="72"/>
      <c r="B31" s="73" t="str">
        <f>INDEX(Bdd!B$14:M$14,1,3)</f>
        <v>D</v>
      </c>
      <c r="C31" s="73"/>
      <c r="D31" s="73" t="str">
        <f>INDEX(Bdd!B$14:M$14,1,9)</f>
        <v>G#</v>
      </c>
      <c r="E31" s="79" t="str">
        <f>INDEX(Bdd!$C$17:$N$28,Bdd!U32,Bdd!$AE$55)</f>
        <v>C#</v>
      </c>
      <c r="F31" s="79" t="str">
        <f>INDEX(Bdd!$C$17:$N$28,Bdd!V32,Bdd!$AE$55)</f>
        <v>D</v>
      </c>
      <c r="G31" s="79" t="str">
        <f>INDEX(Bdd!$C$17:$N$28,Bdd!W32,Bdd!$AE$55)</f>
        <v>D#</v>
      </c>
      <c r="H31" s="79" t="str">
        <f>INDEX(Bdd!$C$17:$N$28,Bdd!X32,Bdd!$AE$55)</f>
        <v>E</v>
      </c>
      <c r="I31" s="79" t="str">
        <f>INDEX(Bdd!$C$17:$N$28,Bdd!Y32,Bdd!$AE$55)</f>
        <v>F</v>
      </c>
      <c r="J31" s="79" t="str">
        <f>INDEX(Bdd!$C$17:$N$28,Bdd!Z32,Bdd!$AE$55)</f>
        <v>F#</v>
      </c>
      <c r="K31" s="79" t="str">
        <f>INDEX(Bdd!$C$17:$N$28,Bdd!AA32,Bdd!$AE$55)</f>
        <v>G</v>
      </c>
      <c r="L31" s="79" t="str">
        <f>INDEX(Bdd!$C$17:$N$28,Bdd!AB32,Bdd!$AE$55)</f>
        <v>G#</v>
      </c>
      <c r="M31" s="79" t="str">
        <f>INDEX(Bdd!$C$17:$N$28,Bdd!AC32,Bdd!$AE$55)</f>
        <v>A</v>
      </c>
      <c r="N31" s="79" t="str">
        <f>INDEX(Bdd!$C$17:$N$28,Bdd!AD32,Bdd!$AE$55)</f>
        <v>A#</v>
      </c>
      <c r="O31" s="79" t="str">
        <f>INDEX(Bdd!$C$17:$N$28,Bdd!AE32,Bdd!$AE$55)</f>
        <v>B</v>
      </c>
      <c r="Q31" s="85"/>
      <c r="R31" s="68"/>
      <c r="S31" s="68"/>
      <c r="T31" s="66"/>
      <c r="U31" s="67"/>
      <c r="V31" s="66"/>
      <c r="W31" s="66"/>
      <c r="X31" s="46"/>
      <c r="Y31" s="48"/>
      <c r="Z31" s="46"/>
      <c r="AA31" s="46"/>
      <c r="AB31" s="46"/>
      <c r="AC31" s="48"/>
      <c r="AD31" s="46"/>
      <c r="AE31" s="46"/>
      <c r="AF31" s="46"/>
      <c r="AG31" s="48"/>
      <c r="AH31" s="46"/>
      <c r="AI31" s="46"/>
      <c r="AJ31" s="46"/>
      <c r="AK31" s="48"/>
      <c r="AL31" s="46"/>
      <c r="AM31" s="46"/>
      <c r="AN31" s="46"/>
      <c r="AO31" s="48"/>
      <c r="AP31" s="46"/>
      <c r="AQ31" s="46"/>
      <c r="AR31" s="46"/>
      <c r="AS31" s="48"/>
      <c r="AT31" s="46"/>
      <c r="AU31" s="46"/>
      <c r="AV31" s="46"/>
      <c r="AW31" s="48"/>
      <c r="AX31" s="46"/>
      <c r="AY31" s="46"/>
      <c r="AZ31" s="46"/>
      <c r="BA31" s="48"/>
      <c r="BB31" s="46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</row>
    <row r="32" spans="1:120" ht="19.5" customHeight="1">
      <c r="A32" s="72"/>
      <c r="B32" s="73" t="str">
        <f>INDEX(Bdd!B$14:M$14,1,4)</f>
        <v>D#</v>
      </c>
      <c r="C32" s="73"/>
      <c r="D32" s="73" t="str">
        <f>INDEX(Bdd!B$14:M$14,1,10)</f>
        <v>A</v>
      </c>
      <c r="E32" s="84" t="s">
        <v>49</v>
      </c>
      <c r="F32" s="84">
        <v>9</v>
      </c>
      <c r="G32" s="84" t="s">
        <v>50</v>
      </c>
      <c r="H32" s="84" t="s">
        <v>51</v>
      </c>
      <c r="I32" s="84">
        <v>11</v>
      </c>
      <c r="J32" s="84" t="s">
        <v>52</v>
      </c>
      <c r="K32" s="84" t="s">
        <v>53</v>
      </c>
      <c r="L32" s="84">
        <v>13</v>
      </c>
      <c r="N32" s="84" t="s">
        <v>54</v>
      </c>
      <c r="O32" s="50"/>
      <c r="P32" s="49"/>
      <c r="Q32" s="86"/>
      <c r="R32" s="68"/>
      <c r="S32" s="68"/>
      <c r="T32" s="66"/>
      <c r="U32" s="66"/>
      <c r="V32" s="66"/>
      <c r="W32" s="6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</row>
    <row r="33" spans="1:107" ht="19.5" customHeight="1">
      <c r="A33" s="72"/>
      <c r="B33" s="73" t="str">
        <f>INDEX(Bdd!B$14:M$14,1,5)</f>
        <v>E</v>
      </c>
      <c r="C33" s="73"/>
      <c r="D33" s="73" t="str">
        <f>INDEX(Bdd!B$14:M$14,1,11)</f>
        <v>A#</v>
      </c>
      <c r="E33" s="37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86"/>
      <c r="R33" s="68"/>
      <c r="S33" s="68"/>
      <c r="T33" s="66"/>
      <c r="U33" s="66"/>
      <c r="V33" s="66"/>
      <c r="W33" s="6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</row>
    <row r="34" spans="1:107" ht="19.5" customHeight="1">
      <c r="A34" s="72"/>
      <c r="B34" s="73" t="str">
        <f>INDEX(Bdd!B$14:M$14,1,6)</f>
        <v>F</v>
      </c>
      <c r="C34" s="73"/>
      <c r="D34" s="73" t="str">
        <f>INDEX(Bdd!B$14:M$14,1,12)</f>
        <v>B</v>
      </c>
      <c r="E34" s="69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6"/>
      <c r="U34" s="67"/>
      <c r="V34" s="66"/>
      <c r="W34" s="66"/>
      <c r="X34" s="46"/>
      <c r="Y34" s="48"/>
      <c r="Z34" s="46"/>
      <c r="AA34" s="46"/>
      <c r="AB34" s="46"/>
      <c r="AC34" s="48"/>
      <c r="AD34" s="46"/>
      <c r="AE34" s="46"/>
      <c r="AF34" s="46"/>
      <c r="AG34" s="48"/>
      <c r="AH34" s="46"/>
      <c r="AI34" s="46"/>
      <c r="AJ34" s="46"/>
      <c r="AK34" s="48"/>
      <c r="AL34" s="46"/>
      <c r="AM34" s="46"/>
      <c r="AN34" s="46"/>
      <c r="AO34" s="48"/>
      <c r="AP34" s="46"/>
      <c r="AQ34" s="46"/>
      <c r="AR34" s="46"/>
      <c r="AS34" s="48"/>
      <c r="AT34" s="46"/>
      <c r="AU34" s="46"/>
      <c r="AV34" s="46"/>
      <c r="AW34" s="48"/>
      <c r="AX34" s="46"/>
      <c r="AY34" s="46"/>
      <c r="AZ34" s="46"/>
      <c r="BA34" s="48"/>
      <c r="BB34" s="46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</row>
    <row r="35" spans="1:107" ht="19.5" customHeight="1">
      <c r="A35" s="72"/>
      <c r="B35" s="74" t="s">
        <v>101</v>
      </c>
      <c r="C35" s="75" t="str">
        <f>Bdd!AJ90</f>
        <v>B</v>
      </c>
      <c r="D35" s="72"/>
      <c r="E35" s="69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6"/>
      <c r="U35" s="67"/>
      <c r="V35" s="66"/>
      <c r="W35" s="66"/>
      <c r="X35" s="46"/>
      <c r="Y35" s="48"/>
      <c r="Z35" s="46"/>
      <c r="AA35" s="46"/>
      <c r="AB35" s="46"/>
      <c r="AC35" s="48"/>
      <c r="AD35" s="46"/>
      <c r="AE35" s="46"/>
      <c r="AF35" s="46"/>
      <c r="AG35" s="48"/>
      <c r="AH35" s="46"/>
      <c r="AI35" s="46"/>
      <c r="AJ35" s="46"/>
      <c r="AK35" s="48"/>
      <c r="AL35" s="46"/>
      <c r="AM35" s="46"/>
      <c r="AN35" s="46"/>
      <c r="AO35" s="48"/>
      <c r="AP35" s="46"/>
      <c r="AQ35" s="46"/>
      <c r="AR35" s="46"/>
      <c r="AS35" s="48"/>
      <c r="AT35" s="46"/>
      <c r="AU35" s="46"/>
      <c r="AV35" s="46"/>
      <c r="AW35" s="48"/>
      <c r="AX35" s="46"/>
      <c r="AY35" s="46"/>
      <c r="AZ35" s="46"/>
      <c r="BA35" s="48"/>
      <c r="BB35" s="46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</row>
    <row r="36" spans="1:107" ht="19.5" customHeight="1">
      <c r="A36" s="77"/>
      <c r="B36" s="77"/>
      <c r="C36" s="77"/>
      <c r="D36" s="76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8"/>
      <c r="S36" s="68"/>
      <c r="T36" s="66"/>
      <c r="U36" s="67"/>
      <c r="V36" s="66"/>
      <c r="W36" s="66"/>
      <c r="X36" s="46"/>
      <c r="Y36" s="48"/>
      <c r="Z36" s="46"/>
      <c r="AA36" s="46"/>
      <c r="AB36" s="46"/>
      <c r="AC36" s="48"/>
      <c r="AD36" s="46"/>
      <c r="AE36" s="46"/>
      <c r="AF36" s="46"/>
      <c r="AG36" s="48"/>
      <c r="AH36" s="46"/>
      <c r="AI36" s="46"/>
      <c r="AJ36" s="46"/>
      <c r="AK36" s="48"/>
      <c r="AL36" s="46"/>
      <c r="AM36" s="46"/>
      <c r="AN36" s="46"/>
      <c r="AO36" s="48"/>
      <c r="AP36" s="46"/>
      <c r="AQ36" s="46"/>
      <c r="AR36" s="46"/>
      <c r="AS36" s="48"/>
      <c r="AT36" s="46"/>
      <c r="AU36" s="46"/>
      <c r="AV36" s="46"/>
      <c r="AW36" s="48"/>
      <c r="AX36" s="46"/>
      <c r="AY36" s="46"/>
      <c r="AZ36" s="46"/>
      <c r="BA36" s="48"/>
      <c r="BB36" s="46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</row>
    <row r="37" spans="1:107" ht="19.5" customHeight="1">
      <c r="A37" s="77"/>
      <c r="B37" s="77"/>
      <c r="C37" s="77"/>
      <c r="D37" s="76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8"/>
      <c r="S37" s="68"/>
      <c r="T37" s="66"/>
      <c r="U37" s="66"/>
      <c r="V37" s="66"/>
      <c r="W37" s="6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</row>
    <row r="38" spans="1:107" ht="19.5" customHeight="1">
      <c r="A38" s="68"/>
      <c r="B38" s="68"/>
      <c r="C38" s="68"/>
      <c r="D38" s="68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68"/>
      <c r="S38" s="68"/>
      <c r="T38" s="66"/>
      <c r="U38" s="66"/>
      <c r="V38" s="66"/>
      <c r="W38" s="6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</row>
    <row r="39" spans="1:107" ht="19.5" customHeight="1">
      <c r="A39" s="68"/>
      <c r="B39" s="68"/>
      <c r="C39" s="68"/>
      <c r="D39" s="68"/>
      <c r="E39" s="78"/>
      <c r="F39" s="76"/>
      <c r="G39" s="78"/>
      <c r="H39" s="76"/>
      <c r="I39" s="76"/>
      <c r="J39" s="76"/>
      <c r="K39" s="78"/>
      <c r="L39" s="76"/>
      <c r="M39" s="76"/>
      <c r="N39" s="76"/>
      <c r="O39" s="78"/>
      <c r="P39" s="76"/>
      <c r="Q39" s="76"/>
      <c r="R39" s="68"/>
      <c r="S39" s="68"/>
      <c r="T39" s="66"/>
      <c r="U39" s="67"/>
      <c r="V39" s="66"/>
      <c r="W39" s="66"/>
      <c r="X39" s="46"/>
      <c r="Y39" s="48"/>
      <c r="Z39" s="46"/>
      <c r="AA39" s="46"/>
      <c r="AB39" s="46"/>
      <c r="AC39" s="48"/>
      <c r="AD39" s="46"/>
      <c r="AE39" s="46"/>
      <c r="AF39" s="46"/>
      <c r="AG39" s="48"/>
      <c r="AH39" s="46"/>
      <c r="AI39" s="46"/>
      <c r="AJ39" s="46"/>
      <c r="AK39" s="48"/>
      <c r="AL39" s="46"/>
      <c r="AM39" s="46"/>
      <c r="AN39" s="46"/>
      <c r="AO39" s="48"/>
      <c r="AP39" s="46"/>
      <c r="AQ39" s="46"/>
      <c r="AR39" s="46"/>
      <c r="AS39" s="48"/>
      <c r="AT39" s="46"/>
      <c r="AU39" s="46"/>
      <c r="AV39" s="46"/>
      <c r="AW39" s="48"/>
      <c r="AX39" s="46"/>
      <c r="AY39" s="46"/>
      <c r="AZ39" s="46"/>
      <c r="BA39" s="48"/>
      <c r="BB39" s="46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</row>
    <row r="40" spans="1:107" ht="19.5" customHeight="1">
      <c r="A40" s="77"/>
      <c r="B40" s="77"/>
      <c r="C40" s="77"/>
      <c r="D40" s="76"/>
      <c r="E40" s="78"/>
      <c r="F40" s="76"/>
      <c r="G40" s="76"/>
      <c r="H40" s="76"/>
      <c r="I40" s="78"/>
      <c r="J40" s="76"/>
      <c r="K40" s="76"/>
      <c r="L40" s="76"/>
      <c r="M40" s="78"/>
      <c r="N40" s="76"/>
      <c r="O40" s="76"/>
      <c r="P40" s="76"/>
      <c r="Q40" s="78"/>
      <c r="R40" s="76"/>
      <c r="S40" s="76"/>
      <c r="T40" s="66"/>
      <c r="U40" s="67"/>
      <c r="V40" s="66"/>
      <c r="W40" s="66"/>
      <c r="X40" s="46"/>
      <c r="Y40" s="48"/>
      <c r="Z40" s="46"/>
      <c r="AA40" s="46"/>
      <c r="AB40" s="46"/>
      <c r="AC40" s="48"/>
      <c r="AD40" s="46"/>
      <c r="AE40" s="46"/>
      <c r="AF40" s="46"/>
      <c r="AG40" s="48"/>
      <c r="AH40" s="46"/>
      <c r="AI40" s="46"/>
      <c r="AJ40" s="46"/>
      <c r="AK40" s="48"/>
      <c r="AL40" s="46"/>
      <c r="AM40" s="46"/>
      <c r="AN40" s="46"/>
      <c r="AO40" s="48"/>
      <c r="AP40" s="46"/>
      <c r="AQ40" s="46"/>
      <c r="AR40" s="46"/>
      <c r="AS40" s="48"/>
      <c r="AT40" s="46"/>
      <c r="AU40" s="46"/>
      <c r="AV40" s="46"/>
      <c r="AW40" s="48"/>
      <c r="AX40" s="46"/>
      <c r="AY40" s="46"/>
      <c r="AZ40" s="46"/>
      <c r="BA40" s="48"/>
      <c r="BB40" s="46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</row>
    <row r="41" spans="1:107" ht="19.5" customHeight="1">
      <c r="A41" s="77"/>
      <c r="B41" s="77"/>
      <c r="C41" s="77"/>
      <c r="D41" s="76"/>
      <c r="E41" s="78"/>
      <c r="F41" s="76"/>
      <c r="G41" s="76"/>
      <c r="H41" s="76"/>
      <c r="I41" s="78"/>
      <c r="J41" s="76"/>
      <c r="K41" s="76"/>
      <c r="L41" s="76"/>
      <c r="M41" s="78"/>
      <c r="N41" s="76"/>
      <c r="O41" s="76"/>
      <c r="P41" s="76"/>
      <c r="Q41" s="78"/>
      <c r="R41" s="76"/>
      <c r="S41" s="76"/>
      <c r="T41" s="66"/>
      <c r="U41" s="67"/>
      <c r="V41" s="66"/>
      <c r="W41" s="66"/>
      <c r="X41" s="46"/>
      <c r="Y41" s="48"/>
      <c r="Z41" s="46"/>
      <c r="AA41" s="46"/>
      <c r="AB41" s="46"/>
      <c r="AC41" s="48"/>
      <c r="AD41" s="46"/>
      <c r="AE41" s="46"/>
      <c r="AF41" s="46"/>
      <c r="AG41" s="48"/>
      <c r="AH41" s="46"/>
      <c r="AI41" s="46"/>
      <c r="AJ41" s="46"/>
      <c r="AK41" s="48"/>
      <c r="AL41" s="46"/>
      <c r="AM41" s="46"/>
      <c r="AN41" s="46"/>
      <c r="AO41" s="48"/>
      <c r="AP41" s="46"/>
      <c r="AQ41" s="46"/>
      <c r="AR41" s="46"/>
      <c r="AS41" s="48"/>
      <c r="AT41" s="46"/>
      <c r="AU41" s="46"/>
      <c r="AV41" s="46"/>
      <c r="AW41" s="48"/>
      <c r="AX41" s="46"/>
      <c r="AY41" s="46"/>
      <c r="AZ41" s="46"/>
      <c r="BA41" s="48"/>
      <c r="BB41" s="46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</row>
    <row r="42" spans="1:107" ht="19.5" customHeight="1">
      <c r="A42" s="77"/>
      <c r="B42" s="77"/>
      <c r="C42" s="77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66"/>
      <c r="U42" s="66"/>
      <c r="V42" s="66"/>
      <c r="W42" s="6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</row>
    <row r="43" spans="1:107" ht="19.5" customHeight="1">
      <c r="A43" s="77"/>
      <c r="B43" s="77"/>
      <c r="C43" s="77"/>
      <c r="D43" s="76"/>
      <c r="E43" s="76"/>
      <c r="F43" s="76"/>
      <c r="G43" s="68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66"/>
      <c r="U43" s="66"/>
      <c r="V43" s="66"/>
      <c r="W43" s="6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</row>
    <row r="44" spans="1:107" ht="19.5" customHeight="1">
      <c r="A44" s="65"/>
      <c r="B44" s="65"/>
      <c r="C44" s="65"/>
      <c r="D44" s="66"/>
      <c r="E44" s="67"/>
      <c r="F44" s="66"/>
      <c r="G44" s="66"/>
      <c r="H44" s="66"/>
      <c r="I44" s="67"/>
      <c r="J44" s="66"/>
      <c r="K44" s="66"/>
      <c r="L44" s="66"/>
      <c r="M44" s="67"/>
      <c r="N44" s="66"/>
      <c r="O44" s="66"/>
      <c r="P44" s="66"/>
      <c r="Q44" s="67"/>
      <c r="R44" s="66"/>
      <c r="S44" s="66"/>
      <c r="T44" s="66"/>
      <c r="U44" s="67"/>
      <c r="V44" s="66"/>
      <c r="W44" s="66"/>
      <c r="X44" s="46"/>
      <c r="Y44" s="48"/>
      <c r="Z44" s="46"/>
      <c r="AA44" s="46"/>
      <c r="AB44" s="46"/>
      <c r="AC44" s="48"/>
      <c r="AD44" s="46"/>
      <c r="AE44" s="46"/>
      <c r="AF44" s="46"/>
      <c r="AG44" s="48"/>
      <c r="AH44" s="46"/>
      <c r="AI44" s="46"/>
      <c r="AJ44" s="46"/>
      <c r="AK44" s="48"/>
      <c r="AL44" s="46"/>
      <c r="AM44" s="46"/>
      <c r="AN44" s="46"/>
      <c r="AO44" s="48"/>
      <c r="AP44" s="46"/>
      <c r="AQ44" s="46"/>
      <c r="AR44" s="46"/>
      <c r="AS44" s="48"/>
      <c r="AT44" s="46"/>
      <c r="AU44" s="46"/>
      <c r="AV44" s="46"/>
      <c r="AW44" s="48"/>
      <c r="AX44" s="46"/>
      <c r="AY44" s="46"/>
      <c r="AZ44" s="46"/>
      <c r="BA44" s="48"/>
      <c r="BB44" s="46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</row>
    <row r="45" spans="1:107" ht="19.5" customHeight="1">
      <c r="A45" s="65"/>
      <c r="B45" s="65"/>
      <c r="C45" s="65"/>
      <c r="D45" s="66"/>
      <c r="E45" s="67"/>
      <c r="F45" s="66"/>
      <c r="G45" s="66"/>
      <c r="H45" s="66"/>
      <c r="I45" s="67"/>
      <c r="J45" s="66"/>
      <c r="K45" s="66"/>
      <c r="L45" s="66"/>
      <c r="M45" s="67"/>
      <c r="N45" s="66"/>
      <c r="O45" s="66"/>
      <c r="P45" s="66"/>
      <c r="Q45" s="67"/>
      <c r="R45" s="66"/>
      <c r="S45" s="66"/>
      <c r="T45" s="66"/>
      <c r="U45" s="67"/>
      <c r="V45" s="66"/>
      <c r="W45" s="66"/>
      <c r="X45" s="46"/>
      <c r="Y45" s="48"/>
      <c r="Z45" s="46"/>
      <c r="AA45" s="46"/>
      <c r="AB45" s="46"/>
      <c r="AC45" s="48"/>
      <c r="AD45" s="46"/>
      <c r="AE45" s="46"/>
      <c r="AF45" s="46"/>
      <c r="AG45" s="48"/>
      <c r="AH45" s="46"/>
      <c r="AI45" s="46"/>
      <c r="AJ45" s="46"/>
      <c r="AK45" s="48"/>
      <c r="AL45" s="46"/>
      <c r="AM45" s="46"/>
      <c r="AN45" s="46"/>
      <c r="AO45" s="48"/>
      <c r="AP45" s="46"/>
      <c r="AQ45" s="46"/>
      <c r="AR45" s="46"/>
      <c r="AS45" s="48"/>
      <c r="AT45" s="46"/>
      <c r="AU45" s="46"/>
      <c r="AV45" s="46"/>
      <c r="AW45" s="48"/>
      <c r="AX45" s="46"/>
      <c r="AY45" s="46"/>
      <c r="AZ45" s="46"/>
      <c r="BA45" s="48"/>
      <c r="BB45" s="46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</row>
    <row r="46" spans="1:107" ht="19.5" customHeight="1">
      <c r="A46" s="65"/>
      <c r="B46" s="65"/>
      <c r="C46" s="65"/>
      <c r="D46" s="66"/>
      <c r="E46" s="67"/>
      <c r="F46" s="66"/>
      <c r="G46" s="66"/>
      <c r="H46" s="66"/>
      <c r="I46" s="67"/>
      <c r="J46" s="66"/>
      <c r="K46" s="66"/>
      <c r="L46" s="66"/>
      <c r="M46" s="67"/>
      <c r="N46" s="66"/>
      <c r="O46" s="66"/>
      <c r="P46" s="66"/>
      <c r="Q46" s="67"/>
      <c r="R46" s="66"/>
      <c r="S46" s="66"/>
      <c r="T46" s="66"/>
      <c r="U46" s="67"/>
      <c r="V46" s="66"/>
      <c r="W46" s="66"/>
      <c r="X46" s="46"/>
      <c r="Y46" s="48"/>
      <c r="Z46" s="46"/>
      <c r="AA46" s="46"/>
      <c r="AB46" s="46"/>
      <c r="AC46" s="48"/>
      <c r="AD46" s="46"/>
      <c r="AE46" s="46"/>
      <c r="AF46" s="46"/>
      <c r="AG46" s="48"/>
      <c r="AH46" s="46"/>
      <c r="AI46" s="46"/>
      <c r="AJ46" s="46"/>
      <c r="AK46" s="48"/>
      <c r="AL46" s="46"/>
      <c r="AM46" s="46"/>
      <c r="AN46" s="46"/>
      <c r="AO46" s="48"/>
      <c r="AP46" s="46"/>
      <c r="AQ46" s="46"/>
      <c r="AR46" s="46"/>
      <c r="AS46" s="48"/>
      <c r="AT46" s="46"/>
      <c r="AU46" s="46"/>
      <c r="AV46" s="46"/>
      <c r="AW46" s="48"/>
      <c r="AX46" s="46"/>
      <c r="AY46" s="46"/>
      <c r="AZ46" s="46"/>
      <c r="BA46" s="48"/>
      <c r="BB46" s="46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</row>
    <row r="47" spans="1:107" ht="19.5" customHeight="1">
      <c r="A47" s="65"/>
      <c r="B47" s="65"/>
      <c r="C47" s="65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1"/>
      <c r="CY47" s="41"/>
      <c r="CZ47" s="41"/>
      <c r="DA47" s="41"/>
      <c r="DB47" s="41"/>
      <c r="DC47" s="41"/>
    </row>
    <row r="48" spans="1:107" ht="19.5" customHeight="1">
      <c r="A48" s="65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</row>
    <row r="49" spans="1:126" ht="19.5" customHeight="1">
      <c r="A49" s="65"/>
      <c r="B49" s="65"/>
      <c r="C49" s="65"/>
      <c r="D49" s="66"/>
      <c r="E49" s="67"/>
      <c r="F49" s="66"/>
      <c r="G49" s="66"/>
      <c r="H49" s="66"/>
      <c r="I49" s="67"/>
      <c r="J49" s="66"/>
      <c r="K49" s="66"/>
      <c r="L49" s="66"/>
      <c r="M49" s="67"/>
      <c r="N49" s="66"/>
      <c r="O49" s="66"/>
      <c r="P49" s="66"/>
      <c r="Q49" s="67"/>
      <c r="R49" s="66"/>
      <c r="S49" s="66"/>
      <c r="T49" s="66"/>
      <c r="U49" s="67"/>
      <c r="V49" s="66"/>
      <c r="W49" s="66"/>
      <c r="X49" s="46"/>
      <c r="Y49" s="48"/>
      <c r="Z49" s="46"/>
      <c r="AA49" s="46"/>
      <c r="AB49" s="46"/>
      <c r="AC49" s="48"/>
      <c r="AD49" s="46"/>
      <c r="AE49" s="46"/>
      <c r="AF49" s="46"/>
      <c r="AG49" s="48"/>
      <c r="AH49" s="46"/>
      <c r="AI49" s="46"/>
      <c r="AJ49" s="46"/>
      <c r="AK49" s="48"/>
      <c r="AL49" s="46"/>
      <c r="AM49" s="46"/>
      <c r="AN49" s="46"/>
      <c r="AO49" s="48"/>
      <c r="AP49" s="46"/>
      <c r="AQ49" s="46"/>
      <c r="AR49" s="46"/>
      <c r="AS49" s="48"/>
      <c r="AT49" s="46"/>
      <c r="AU49" s="46"/>
      <c r="AV49" s="46"/>
      <c r="AW49" s="48"/>
      <c r="AX49" s="46"/>
      <c r="AY49" s="46"/>
      <c r="AZ49" s="46"/>
      <c r="BA49" s="48"/>
      <c r="BB49" s="46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</row>
    <row r="50" spans="1:126" ht="19.5" customHeight="1">
      <c r="A50" s="65"/>
      <c r="B50" s="41"/>
      <c r="C50" s="41"/>
      <c r="D50" s="46"/>
      <c r="E50" s="48"/>
      <c r="F50" s="46"/>
      <c r="G50" s="46"/>
      <c r="H50" s="46"/>
      <c r="I50" s="48"/>
      <c r="J50" s="46"/>
      <c r="K50" s="46"/>
      <c r="L50" s="46"/>
      <c r="M50" s="48"/>
      <c r="N50" s="46"/>
      <c r="O50" s="46"/>
      <c r="P50" s="46"/>
      <c r="Q50" s="48"/>
      <c r="R50" s="46"/>
      <c r="S50" s="46"/>
      <c r="T50" s="46"/>
      <c r="U50" s="48"/>
      <c r="V50" s="46"/>
      <c r="W50" s="46"/>
      <c r="X50" s="46"/>
      <c r="Y50" s="48"/>
      <c r="Z50" s="46"/>
      <c r="AA50" s="46"/>
      <c r="AB50" s="46"/>
      <c r="AC50" s="48"/>
      <c r="AD50" s="46"/>
      <c r="AE50" s="46"/>
      <c r="AF50" s="46"/>
      <c r="AG50" s="48"/>
      <c r="AH50" s="46"/>
      <c r="AI50" s="46"/>
      <c r="AJ50" s="46"/>
      <c r="AK50" s="48"/>
      <c r="AL50" s="46"/>
      <c r="AM50" s="46"/>
      <c r="AN50" s="46"/>
      <c r="AO50" s="48"/>
      <c r="AP50" s="46"/>
      <c r="AQ50" s="46"/>
      <c r="AR50" s="46"/>
      <c r="AS50" s="48"/>
      <c r="AT50" s="46"/>
      <c r="AU50" s="46"/>
      <c r="AV50" s="46"/>
      <c r="AW50" s="48"/>
      <c r="AX50" s="46"/>
      <c r="AY50" s="46"/>
      <c r="AZ50" s="46"/>
      <c r="BA50" s="48"/>
      <c r="BB50" s="46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</row>
    <row r="51" spans="1:126" ht="19.5" customHeight="1">
      <c r="A51" s="65"/>
      <c r="B51" s="41"/>
      <c r="C51" s="41"/>
      <c r="D51" s="46"/>
      <c r="E51" s="48"/>
      <c r="F51" s="46"/>
      <c r="G51" s="46"/>
      <c r="H51" s="46"/>
      <c r="I51" s="48"/>
      <c r="J51" s="46"/>
      <c r="K51" s="46"/>
      <c r="L51" s="46"/>
      <c r="M51" s="48"/>
      <c r="N51" s="46"/>
      <c r="O51" s="46"/>
      <c r="P51" s="46"/>
      <c r="Q51" s="48"/>
      <c r="R51" s="46"/>
      <c r="S51" s="46"/>
      <c r="T51" s="46"/>
      <c r="U51" s="48"/>
      <c r="V51" s="46"/>
      <c r="W51" s="46"/>
      <c r="X51" s="46"/>
      <c r="Y51" s="48"/>
      <c r="Z51" s="46"/>
      <c r="AA51" s="46"/>
      <c r="AB51" s="46"/>
      <c r="AC51" s="48"/>
      <c r="AD51" s="46"/>
      <c r="AE51" s="46"/>
      <c r="AF51" s="46"/>
      <c r="AG51" s="48"/>
      <c r="AH51" s="46"/>
      <c r="AI51" s="46"/>
      <c r="AJ51" s="46"/>
      <c r="AK51" s="48"/>
      <c r="AL51" s="46"/>
      <c r="AM51" s="46"/>
      <c r="AN51" s="46"/>
      <c r="AO51" s="48"/>
      <c r="AP51" s="46"/>
      <c r="AQ51" s="46"/>
      <c r="AR51" s="46"/>
      <c r="AS51" s="48"/>
      <c r="AT51" s="46"/>
      <c r="AU51" s="46"/>
      <c r="AV51" s="46"/>
      <c r="AW51" s="48"/>
      <c r="AX51" s="46"/>
      <c r="AY51" s="46"/>
      <c r="AZ51" s="46"/>
      <c r="BA51" s="48"/>
      <c r="BB51" s="46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</row>
    <row r="52" spans="1:126" ht="19.5" customHeight="1">
      <c r="A52" s="65"/>
      <c r="B52" s="41"/>
      <c r="C52" s="41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</row>
    <row r="53" spans="1:126" ht="19.5" customHeight="1">
      <c r="A53" s="65"/>
      <c r="B53" s="41"/>
      <c r="C53" s="41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</row>
    <row r="54" spans="1:126" ht="19.5" customHeight="1">
      <c r="A54" s="65"/>
      <c r="B54" s="41"/>
      <c r="C54" s="41"/>
      <c r="D54" s="46"/>
      <c r="E54" s="48"/>
      <c r="F54" s="46"/>
      <c r="G54" s="46"/>
      <c r="H54" s="46"/>
      <c r="I54" s="48"/>
      <c r="J54" s="46"/>
      <c r="K54" s="46"/>
      <c r="L54" s="46"/>
      <c r="M54" s="48"/>
      <c r="N54" s="46"/>
      <c r="O54" s="46"/>
      <c r="P54" s="46"/>
      <c r="Q54" s="48"/>
      <c r="R54" s="46"/>
      <c r="S54" s="46"/>
      <c r="T54" s="46"/>
      <c r="U54" s="48"/>
      <c r="V54" s="46"/>
      <c r="W54" s="46"/>
      <c r="X54" s="46"/>
      <c r="Y54" s="48"/>
      <c r="Z54" s="46"/>
      <c r="AA54" s="46"/>
      <c r="AB54" s="46"/>
      <c r="AC54" s="48"/>
      <c r="AD54" s="46"/>
      <c r="AE54" s="46"/>
      <c r="AF54" s="46"/>
      <c r="AG54" s="48"/>
      <c r="AH54" s="46"/>
      <c r="AI54" s="46"/>
      <c r="AJ54" s="46"/>
      <c r="AK54" s="48"/>
      <c r="AL54" s="46"/>
      <c r="AM54" s="46"/>
      <c r="AN54" s="46"/>
      <c r="AO54" s="48"/>
      <c r="AP54" s="46"/>
      <c r="AQ54" s="46"/>
      <c r="AR54" s="46"/>
      <c r="AS54" s="48"/>
      <c r="AT54" s="46"/>
      <c r="AU54" s="46"/>
      <c r="AV54" s="46"/>
      <c r="AW54" s="48"/>
      <c r="AX54" s="46"/>
      <c r="AY54" s="46"/>
      <c r="AZ54" s="46"/>
      <c r="BA54" s="48"/>
      <c r="BB54" s="46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41"/>
      <c r="DB54" s="41"/>
      <c r="DC54" s="41"/>
    </row>
    <row r="55" spans="1:126" ht="19.5" customHeight="1">
      <c r="A55" s="65"/>
      <c r="B55" s="41"/>
      <c r="C55" s="41"/>
      <c r="D55" s="46"/>
      <c r="E55" s="48"/>
      <c r="F55" s="46"/>
      <c r="G55" s="46"/>
      <c r="H55" s="46"/>
      <c r="I55" s="48"/>
      <c r="J55" s="46"/>
      <c r="K55" s="46"/>
      <c r="L55" s="46"/>
      <c r="M55" s="48"/>
      <c r="N55" s="46"/>
      <c r="O55" s="46"/>
      <c r="P55" s="46"/>
      <c r="Q55" s="48"/>
      <c r="R55" s="46"/>
      <c r="S55" s="46"/>
      <c r="T55" s="46"/>
      <c r="U55" s="48"/>
      <c r="V55" s="46"/>
      <c r="W55" s="46"/>
      <c r="X55" s="46"/>
      <c r="Y55" s="48"/>
      <c r="Z55" s="46"/>
      <c r="AA55" s="46"/>
      <c r="AB55" s="46"/>
      <c r="AC55" s="48"/>
      <c r="AD55" s="46"/>
      <c r="AE55" s="46"/>
      <c r="AF55" s="46"/>
      <c r="AG55" s="48"/>
      <c r="AH55" s="46"/>
      <c r="AI55" s="46"/>
      <c r="AJ55" s="46"/>
      <c r="AK55" s="48"/>
      <c r="AL55" s="46"/>
      <c r="AM55" s="46"/>
      <c r="AN55" s="46"/>
      <c r="AO55" s="48"/>
      <c r="AP55" s="46"/>
      <c r="AQ55" s="46"/>
      <c r="AR55" s="46"/>
      <c r="AS55" s="48"/>
      <c r="AT55" s="46"/>
      <c r="AU55" s="46"/>
      <c r="AV55" s="46"/>
      <c r="AW55" s="48"/>
      <c r="AX55" s="46"/>
      <c r="AY55" s="46"/>
      <c r="AZ55" s="46"/>
      <c r="BA55" s="48"/>
      <c r="BB55" s="46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/>
      <c r="CU55" s="41"/>
      <c r="CV55" s="41"/>
      <c r="CW55" s="41"/>
      <c r="CX55" s="41"/>
      <c r="CY55" s="41"/>
      <c r="CZ55" s="41"/>
      <c r="DA55" s="41"/>
      <c r="DB55" s="41"/>
      <c r="DC55" s="41"/>
    </row>
    <row r="56" spans="1:126" ht="19.5" customHeight="1">
      <c r="A56" s="65"/>
      <c r="B56" s="41"/>
      <c r="C56" s="41"/>
      <c r="D56" s="46"/>
      <c r="E56" s="48"/>
      <c r="F56" s="46"/>
      <c r="G56" s="46"/>
      <c r="H56" s="46"/>
      <c r="I56" s="48"/>
      <c r="J56" s="46"/>
      <c r="K56" s="46"/>
      <c r="L56" s="46"/>
      <c r="M56" s="48"/>
      <c r="N56" s="46"/>
      <c r="O56" s="46"/>
      <c r="P56" s="46"/>
      <c r="Q56" s="48"/>
      <c r="R56" s="46"/>
      <c r="S56" s="46"/>
      <c r="T56" s="46"/>
      <c r="U56" s="48"/>
      <c r="V56" s="46"/>
      <c r="W56" s="46"/>
      <c r="X56" s="46"/>
      <c r="Y56" s="48"/>
      <c r="Z56" s="46"/>
      <c r="AA56" s="46"/>
      <c r="AB56" s="46"/>
      <c r="AC56" s="48"/>
      <c r="AD56" s="46"/>
      <c r="AE56" s="46"/>
      <c r="AF56" s="46"/>
      <c r="AG56" s="48"/>
      <c r="AH56" s="46"/>
      <c r="AI56" s="46"/>
      <c r="AJ56" s="46"/>
      <c r="AK56" s="48"/>
      <c r="AL56" s="46"/>
      <c r="AM56" s="46"/>
      <c r="AN56" s="46"/>
      <c r="AO56" s="48"/>
      <c r="AP56" s="46"/>
      <c r="AQ56" s="46"/>
      <c r="AR56" s="46"/>
      <c r="AS56" s="48"/>
      <c r="AT56" s="46"/>
      <c r="AU56" s="46"/>
      <c r="AV56" s="46"/>
      <c r="AW56" s="48"/>
      <c r="AX56" s="46"/>
      <c r="AY56" s="46"/>
      <c r="AZ56" s="46"/>
      <c r="BA56" s="48"/>
      <c r="BB56" s="46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W56" s="41"/>
      <c r="CX56" s="41"/>
      <c r="CY56" s="41"/>
      <c r="CZ56" s="41"/>
      <c r="DA56" s="41"/>
      <c r="DB56" s="41"/>
      <c r="DC56" s="41"/>
    </row>
    <row r="57" spans="1:126" ht="19.5" customHeight="1">
      <c r="A57" s="65"/>
      <c r="B57" s="41"/>
      <c r="C57" s="41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1"/>
      <c r="BD57" s="41"/>
      <c r="BE57" s="41"/>
      <c r="BF57" s="41"/>
      <c r="BG57" s="41"/>
      <c r="BH57" s="41"/>
      <c r="BI57" s="41"/>
      <c r="BJ57" s="41"/>
      <c r="BK57" s="41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41"/>
      <c r="CM57" s="41"/>
      <c r="CN57" s="41"/>
      <c r="CO57" s="41"/>
      <c r="CP57" s="41"/>
      <c r="CQ57" s="41"/>
      <c r="CR57" s="41"/>
      <c r="CS57" s="41"/>
      <c r="CT57" s="41"/>
      <c r="CU57" s="41"/>
      <c r="CV57" s="41"/>
      <c r="CW57" s="41"/>
      <c r="CX57" s="41"/>
      <c r="CY57" s="41"/>
      <c r="CZ57" s="41"/>
      <c r="DA57" s="41"/>
      <c r="DB57" s="41"/>
      <c r="DC57" s="41"/>
    </row>
    <row r="58" spans="1:126" ht="19.5" customHeight="1">
      <c r="A58" s="65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1"/>
      <c r="CJ58" s="41"/>
      <c r="CK58" s="41"/>
      <c r="CL58" s="41"/>
      <c r="CM58" s="41"/>
      <c r="CN58" s="41"/>
      <c r="CO58" s="41"/>
      <c r="CP58" s="41"/>
      <c r="CQ58" s="41"/>
      <c r="CR58" s="41"/>
      <c r="CS58" s="41"/>
      <c r="CT58" s="41"/>
      <c r="CU58" s="41"/>
      <c r="CV58" s="41"/>
      <c r="CW58" s="41"/>
      <c r="CX58" s="41"/>
      <c r="CY58" s="41"/>
      <c r="CZ58" s="41"/>
      <c r="DA58" s="41"/>
      <c r="DB58" s="41"/>
      <c r="DC58" s="41"/>
    </row>
    <row r="59" spans="1:126" ht="19.5" customHeight="1">
      <c r="A59" s="65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</row>
    <row r="60" spans="1:126" ht="19.5" customHeight="1">
      <c r="A60" s="65"/>
      <c r="B60" s="41"/>
      <c r="C60" s="41"/>
      <c r="D60" s="41"/>
      <c r="E60" s="46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41"/>
      <c r="CX60" s="41"/>
      <c r="CY60" s="41"/>
      <c r="CZ60" s="41"/>
      <c r="DA60" s="41"/>
      <c r="DB60" s="41"/>
      <c r="DC60" s="41"/>
    </row>
    <row r="61" spans="1:126" ht="19.5" customHeight="1">
      <c r="A61" s="65"/>
      <c r="B61" s="41"/>
      <c r="C61" s="41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116"/>
      <c r="AE61" s="116"/>
      <c r="AF61" s="116"/>
      <c r="AG61" s="116"/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1"/>
      <c r="BE61" s="41"/>
      <c r="BF61" s="41"/>
      <c r="BG61" s="41"/>
      <c r="BH61" s="41"/>
      <c r="BI61" s="98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</row>
    <row r="62" spans="1:126" ht="19.5" customHeight="1">
      <c r="A62" s="65"/>
      <c r="B62" s="41"/>
      <c r="C62" s="4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41"/>
      <c r="BA62" s="41"/>
      <c r="BB62" s="41"/>
      <c r="BC62" s="41"/>
      <c r="BD62" s="41"/>
      <c r="BE62" s="41"/>
      <c r="BF62" s="41"/>
      <c r="BG62" s="41"/>
      <c r="BH62" s="41"/>
      <c r="BI62" s="98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  <c r="DB62" s="41"/>
      <c r="DC62" s="41"/>
    </row>
    <row r="63" spans="1:126" ht="19.5" customHeight="1">
      <c r="A63" s="65"/>
      <c r="B63" s="41"/>
      <c r="C63" s="41"/>
      <c r="D63" s="41"/>
      <c r="E63" s="46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98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</row>
    <row r="64" spans="1:126" ht="19.5" customHeight="1">
      <c r="A64" s="65"/>
      <c r="B64" s="41"/>
      <c r="C64" s="41"/>
      <c r="D64" s="41"/>
      <c r="E64" s="46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98"/>
      <c r="BJ64" s="41"/>
      <c r="BK64" s="41"/>
      <c r="BL64" s="41"/>
      <c r="BM64" s="41"/>
      <c r="BN64" s="41"/>
      <c r="BO64" s="41"/>
      <c r="BP64" s="41"/>
      <c r="BQ64" s="41"/>
      <c r="BR64" s="41"/>
      <c r="BS64" s="41"/>
      <c r="BT64" s="41"/>
      <c r="BU64" s="41"/>
      <c r="BV64" s="41"/>
      <c r="BW64" s="41"/>
      <c r="BX64" s="41"/>
      <c r="BY64" s="41"/>
      <c r="BZ64" s="41"/>
      <c r="CA64" s="41"/>
      <c r="CB64" s="41"/>
      <c r="CC64" s="41"/>
      <c r="CD64" s="41"/>
      <c r="CE64" s="41"/>
      <c r="CF64" s="41"/>
      <c r="CG64" s="41"/>
      <c r="CH64" s="41"/>
      <c r="CI64" s="41"/>
      <c r="CJ64" s="41"/>
      <c r="CK64" s="41"/>
      <c r="CL64" s="41"/>
      <c r="CM64" s="41"/>
      <c r="CN64" s="41"/>
      <c r="CO64" s="41"/>
      <c r="CP64" s="41"/>
      <c r="CQ64" s="41"/>
      <c r="CR64" s="41"/>
      <c r="CS64" s="41"/>
      <c r="CT64" s="41"/>
      <c r="CU64" s="41"/>
      <c r="DC64" s="41"/>
      <c r="DD64" s="41"/>
      <c r="DE64" s="41"/>
      <c r="DF64" s="41"/>
      <c r="DG64" s="41"/>
      <c r="DH64" s="41"/>
      <c r="DI64" s="41"/>
      <c r="DJ64" s="41"/>
      <c r="DK64" s="41"/>
      <c r="DL64" s="41"/>
      <c r="DM64" s="41"/>
      <c r="DN64" s="41"/>
      <c r="DO64" s="41"/>
      <c r="DP64" s="41"/>
      <c r="DQ64" s="41"/>
      <c r="DR64" s="41"/>
      <c r="DS64" s="41"/>
      <c r="DT64" s="41"/>
      <c r="DU64" s="41"/>
      <c r="DV64" s="41"/>
    </row>
    <row r="65" spans="1:126" ht="19.5" customHeight="1">
      <c r="A65" s="65"/>
      <c r="B65" s="41"/>
      <c r="C65" s="41"/>
      <c r="D65" s="41"/>
      <c r="E65" s="46"/>
      <c r="F65" s="41"/>
      <c r="G65" s="41"/>
      <c r="H65" s="99"/>
      <c r="I65" s="99"/>
      <c r="J65" s="99"/>
      <c r="K65" s="100"/>
      <c r="L65" s="99"/>
      <c r="M65" s="99"/>
      <c r="N65" s="99"/>
      <c r="O65" s="100"/>
      <c r="P65" s="99"/>
      <c r="Q65" s="99"/>
      <c r="R65" s="99"/>
      <c r="S65" s="100"/>
      <c r="T65" s="99"/>
      <c r="U65" s="99"/>
      <c r="V65" s="99"/>
      <c r="W65" s="100"/>
      <c r="X65" s="99"/>
      <c r="Y65" s="99"/>
      <c r="Z65" s="99"/>
      <c r="AA65" s="100"/>
      <c r="AB65" s="99"/>
      <c r="AC65" s="99"/>
      <c r="AD65" s="99"/>
      <c r="AE65" s="100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98"/>
      <c r="BJ65" s="41"/>
      <c r="BK65" s="41"/>
      <c r="BL65" s="41"/>
      <c r="BM65" s="41"/>
      <c r="BN65" s="41"/>
      <c r="BO65" s="41"/>
      <c r="BP65" s="41"/>
      <c r="BQ65" s="41"/>
      <c r="BR65" s="41"/>
      <c r="BS65" s="41"/>
      <c r="BT65" s="41"/>
      <c r="BU65" s="41"/>
      <c r="BV65" s="41"/>
      <c r="BW65" s="41"/>
      <c r="BX65" s="41"/>
      <c r="BY65" s="41"/>
      <c r="BZ65" s="41"/>
      <c r="CA65" s="41"/>
      <c r="CB65" s="41"/>
      <c r="CC65" s="41"/>
      <c r="CD65" s="41"/>
      <c r="CE65" s="41"/>
      <c r="CF65" s="41"/>
      <c r="CG65" s="41"/>
      <c r="CH65" s="41"/>
      <c r="CI65" s="41"/>
      <c r="CJ65" s="41"/>
      <c r="CK65" s="41"/>
      <c r="CL65" s="41"/>
      <c r="CM65" s="41"/>
      <c r="CN65" s="41"/>
      <c r="CO65" s="41"/>
      <c r="CP65" s="41"/>
      <c r="CQ65" s="41"/>
      <c r="CR65" s="41"/>
      <c r="CS65" s="41"/>
      <c r="CT65" s="41"/>
      <c r="CU65" s="41"/>
      <c r="DC65" s="41"/>
      <c r="DD65" s="41"/>
      <c r="DE65" s="41"/>
      <c r="DF65" s="41"/>
      <c r="DG65" s="41"/>
      <c r="DH65" s="41"/>
      <c r="DI65" s="41"/>
      <c r="DJ65" s="41"/>
      <c r="DK65" s="41"/>
      <c r="DL65" s="41"/>
      <c r="DM65" s="41"/>
      <c r="DN65" s="41"/>
      <c r="DO65" s="41"/>
      <c r="DP65" s="41"/>
      <c r="DQ65" s="41"/>
      <c r="DR65" s="41"/>
      <c r="DS65" s="41"/>
      <c r="DT65" s="41"/>
      <c r="DU65" s="41"/>
      <c r="DV65" s="41"/>
    </row>
    <row r="66" spans="1:126" ht="19.5" customHeight="1">
      <c r="A66" s="65"/>
      <c r="B66" s="41"/>
      <c r="C66" s="41"/>
      <c r="D66" s="40"/>
      <c r="E66" s="40"/>
      <c r="F66" s="40"/>
      <c r="G66" s="40"/>
      <c r="H66" s="40"/>
      <c r="I66" s="40"/>
      <c r="J66" s="40"/>
      <c r="K66" s="41"/>
      <c r="L66" s="40"/>
      <c r="M66" s="40"/>
      <c r="N66" s="40"/>
      <c r="O66" s="41"/>
      <c r="P66" s="40"/>
      <c r="Q66" s="40"/>
      <c r="R66" s="40"/>
      <c r="S66" s="41"/>
      <c r="T66" s="40"/>
      <c r="U66" s="40"/>
      <c r="V66" s="40"/>
      <c r="W66" s="41"/>
      <c r="X66" s="40"/>
      <c r="Y66" s="40"/>
      <c r="Z66" s="40"/>
      <c r="AA66" s="41"/>
      <c r="AB66" s="40"/>
      <c r="AC66" s="40"/>
      <c r="AD66" s="40"/>
      <c r="AE66" s="41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98"/>
      <c r="BJ66" s="41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41"/>
      <c r="CM66" s="41"/>
      <c r="CN66" s="41"/>
      <c r="CO66" s="41"/>
      <c r="CP66" s="41"/>
      <c r="CQ66" s="41"/>
      <c r="CR66" s="41"/>
      <c r="CS66" s="41"/>
      <c r="CT66" s="41"/>
      <c r="CU66" s="41"/>
      <c r="DC66" s="41"/>
      <c r="DD66" s="116"/>
      <c r="DE66" s="116"/>
      <c r="DF66" s="116"/>
      <c r="DG66" s="116"/>
      <c r="DH66" s="116"/>
      <c r="DI66" s="116"/>
      <c r="DJ66" s="116"/>
      <c r="DK66" s="116"/>
      <c r="DL66" s="116"/>
      <c r="DM66" s="116"/>
      <c r="DN66" s="116"/>
      <c r="DO66" s="116"/>
      <c r="DP66" s="116"/>
      <c r="DQ66" s="116"/>
      <c r="DR66" s="116"/>
      <c r="DS66" s="116"/>
      <c r="DT66" s="116"/>
      <c r="DU66" s="116"/>
      <c r="DV66" s="41"/>
    </row>
    <row r="67" spans="1:126" ht="19.5" customHeight="1">
      <c r="A67" s="65"/>
      <c r="B67" s="41"/>
      <c r="C67" s="41"/>
      <c r="D67" s="40"/>
      <c r="E67" s="40"/>
      <c r="F67" s="40"/>
      <c r="G67" s="40"/>
      <c r="H67" s="40"/>
      <c r="I67" s="40"/>
      <c r="J67" s="40"/>
      <c r="K67" s="41"/>
      <c r="L67" s="40"/>
      <c r="M67" s="40"/>
      <c r="N67" s="40"/>
      <c r="O67" s="41"/>
      <c r="P67" s="40"/>
      <c r="Q67" s="40"/>
      <c r="R67" s="40"/>
      <c r="S67" s="41"/>
      <c r="T67" s="40"/>
      <c r="U67" s="40"/>
      <c r="V67" s="40"/>
      <c r="W67" s="41"/>
      <c r="X67" s="40"/>
      <c r="Y67" s="40"/>
      <c r="Z67" s="40"/>
      <c r="AA67" s="41"/>
      <c r="AB67" s="40"/>
      <c r="AC67" s="40"/>
      <c r="AD67" s="40"/>
      <c r="AE67" s="41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1"/>
      <c r="BA67" s="41"/>
      <c r="BB67" s="41"/>
      <c r="BC67" s="41"/>
      <c r="BD67" s="41"/>
      <c r="BE67" s="41"/>
      <c r="BF67" s="41"/>
      <c r="BG67" s="41"/>
      <c r="BH67" s="41"/>
      <c r="BI67" s="98"/>
      <c r="BJ67" s="41"/>
      <c r="BK67" s="41"/>
      <c r="BL67" s="41"/>
      <c r="BM67" s="41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  <c r="DC67" s="41"/>
      <c r="DD67" s="116"/>
      <c r="DE67" s="116"/>
      <c r="DF67" s="116"/>
      <c r="DG67" s="116"/>
      <c r="DH67" s="116"/>
      <c r="DI67" s="116"/>
      <c r="DJ67" s="116"/>
      <c r="DK67" s="116"/>
      <c r="DL67" s="116"/>
      <c r="DM67" s="116"/>
      <c r="DN67" s="116"/>
      <c r="DO67" s="116"/>
      <c r="DP67" s="116"/>
      <c r="DQ67" s="116"/>
      <c r="DR67" s="116"/>
      <c r="DS67" s="116"/>
      <c r="DT67" s="116"/>
      <c r="DU67" s="116"/>
      <c r="DV67" s="41"/>
    </row>
    <row r="68" spans="1:126" ht="19.5" customHeight="1">
      <c r="A68" s="65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10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0"/>
      <c r="AZ68" s="41"/>
      <c r="BA68" s="41"/>
      <c r="BB68" s="41"/>
      <c r="BC68" s="41"/>
      <c r="BD68" s="41"/>
      <c r="BE68" s="41"/>
      <c r="BF68" s="41"/>
      <c r="BG68" s="41"/>
      <c r="BH68" s="41"/>
      <c r="BI68" s="98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  <c r="DC68" s="41"/>
      <c r="DD68" s="42"/>
      <c r="DE68" s="42"/>
      <c r="DF68" s="42"/>
      <c r="DG68" s="42"/>
      <c r="DH68" s="42"/>
      <c r="DI68" s="42"/>
      <c r="DJ68" s="42"/>
      <c r="DK68" s="42"/>
      <c r="DL68" s="42"/>
      <c r="DM68" s="42"/>
      <c r="DN68" s="42"/>
      <c r="DO68" s="42"/>
      <c r="DP68" s="42"/>
      <c r="DQ68" s="42"/>
      <c r="DR68" s="42"/>
      <c r="DS68" s="42"/>
      <c r="DT68" s="42"/>
      <c r="DU68" s="42"/>
      <c r="DV68" s="41"/>
    </row>
    <row r="69" spans="1:126" ht="19.5" customHeight="1">
      <c r="A69" s="65"/>
      <c r="B69" s="41"/>
      <c r="C69" s="41"/>
      <c r="D69" s="116"/>
      <c r="E69" s="116"/>
      <c r="F69" s="116"/>
      <c r="G69" s="116"/>
      <c r="H69" s="116"/>
      <c r="I69" s="116"/>
      <c r="J69" s="116"/>
      <c r="K69" s="41"/>
      <c r="L69" s="116"/>
      <c r="M69" s="116"/>
      <c r="N69" s="116"/>
      <c r="O69" s="41"/>
      <c r="P69" s="116"/>
      <c r="Q69" s="116"/>
      <c r="R69" s="116"/>
      <c r="S69" s="41"/>
      <c r="T69" s="116"/>
      <c r="U69" s="116"/>
      <c r="V69" s="116"/>
      <c r="W69" s="41"/>
      <c r="X69" s="116"/>
      <c r="Y69" s="116"/>
      <c r="Z69" s="116"/>
      <c r="AA69" s="41"/>
      <c r="AB69" s="116"/>
      <c r="AC69" s="116"/>
      <c r="AD69" s="116"/>
      <c r="AE69" s="41"/>
      <c r="AF69" s="116"/>
      <c r="AG69" s="116"/>
      <c r="AH69" s="116"/>
      <c r="AI69" s="40"/>
      <c r="AJ69" s="116"/>
      <c r="AK69" s="116"/>
      <c r="AL69" s="116"/>
      <c r="AM69" s="40"/>
      <c r="AN69" s="116"/>
      <c r="AO69" s="116"/>
      <c r="AP69" s="116"/>
      <c r="AQ69" s="40"/>
      <c r="AR69" s="40"/>
      <c r="AS69" s="40"/>
      <c r="AT69" s="40"/>
      <c r="AU69" s="40"/>
      <c r="AV69" s="40"/>
      <c r="AW69" s="40"/>
      <c r="AX69" s="40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98"/>
      <c r="BJ69" s="41"/>
      <c r="BK69" s="41"/>
      <c r="BL69" s="41"/>
      <c r="BM69" s="41"/>
      <c r="BN69" s="41"/>
      <c r="BO69" s="41"/>
      <c r="BP69" s="41"/>
      <c r="BQ69" s="41"/>
      <c r="BR69" s="41"/>
      <c r="BS69" s="41"/>
      <c r="BT69" s="41"/>
      <c r="BU69" s="41"/>
      <c r="BV69" s="41"/>
      <c r="BW69" s="41"/>
      <c r="BX69" s="41"/>
      <c r="BY69" s="41"/>
      <c r="BZ69" s="41"/>
      <c r="CA69" s="41"/>
      <c r="CB69" s="41"/>
      <c r="CC69" s="41"/>
      <c r="CD69" s="41"/>
      <c r="CE69" s="41"/>
      <c r="CF69" s="41"/>
      <c r="CG69" s="41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/>
      <c r="CU69" s="41"/>
      <c r="DC69" s="41"/>
      <c r="DD69" s="116"/>
      <c r="DE69" s="116"/>
      <c r="DF69" s="116"/>
      <c r="DG69" s="116"/>
      <c r="DH69" s="116"/>
      <c r="DI69" s="116"/>
      <c r="DJ69" s="116"/>
      <c r="DK69" s="116"/>
      <c r="DL69" s="116"/>
      <c r="DM69" s="116"/>
      <c r="DN69" s="116"/>
      <c r="DO69" s="116"/>
      <c r="DP69" s="116"/>
      <c r="DQ69" s="116"/>
      <c r="DR69" s="116"/>
      <c r="DS69" s="116"/>
      <c r="DT69" s="116"/>
      <c r="DU69" s="116"/>
      <c r="DV69" s="41"/>
    </row>
    <row r="70" spans="1:126" ht="19.5" customHeight="1">
      <c r="A70" s="65"/>
      <c r="B70" s="41"/>
      <c r="C70" s="41"/>
      <c r="D70" s="116"/>
      <c r="E70" s="116"/>
      <c r="F70" s="116"/>
      <c r="G70" s="116"/>
      <c r="H70" s="116"/>
      <c r="I70" s="116"/>
      <c r="J70" s="116"/>
      <c r="K70" s="41"/>
      <c r="L70" s="116"/>
      <c r="M70" s="116"/>
      <c r="N70" s="116"/>
      <c r="O70" s="41"/>
      <c r="P70" s="116"/>
      <c r="Q70" s="116"/>
      <c r="R70" s="116"/>
      <c r="S70" s="41"/>
      <c r="T70" s="116"/>
      <c r="U70" s="116"/>
      <c r="V70" s="116"/>
      <c r="W70" s="41"/>
      <c r="X70" s="116"/>
      <c r="Y70" s="116"/>
      <c r="Z70" s="116"/>
      <c r="AA70" s="41"/>
      <c r="AB70" s="116"/>
      <c r="AC70" s="116"/>
      <c r="AD70" s="116"/>
      <c r="AE70" s="41"/>
      <c r="AF70" s="116"/>
      <c r="AG70" s="116"/>
      <c r="AH70" s="116"/>
      <c r="AI70" s="40"/>
      <c r="AJ70" s="116"/>
      <c r="AK70" s="116"/>
      <c r="AL70" s="116"/>
      <c r="AM70" s="40"/>
      <c r="AN70" s="116"/>
      <c r="AO70" s="116"/>
      <c r="AP70" s="116"/>
      <c r="AQ70" s="40"/>
      <c r="AR70" s="40"/>
      <c r="AS70" s="40"/>
      <c r="AT70" s="40"/>
      <c r="AU70" s="40"/>
      <c r="AV70" s="40"/>
      <c r="AW70" s="40"/>
      <c r="AX70" s="40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98"/>
      <c r="BJ70" s="41"/>
      <c r="BK70" s="41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41"/>
      <c r="CL70" s="41"/>
      <c r="CM70" s="41"/>
      <c r="CN70" s="41"/>
      <c r="CO70" s="41"/>
      <c r="CP70" s="41"/>
      <c r="CQ70" s="41"/>
      <c r="CR70" s="41"/>
      <c r="CS70" s="41"/>
      <c r="CT70" s="41"/>
      <c r="CU70" s="41"/>
      <c r="DC70" s="41"/>
      <c r="DD70" s="116"/>
      <c r="DE70" s="116"/>
      <c r="DF70" s="116"/>
      <c r="DG70" s="116"/>
      <c r="DH70" s="116"/>
      <c r="DI70" s="116"/>
      <c r="DJ70" s="116"/>
      <c r="DK70" s="116"/>
      <c r="DL70" s="116"/>
      <c r="DM70" s="116"/>
      <c r="DN70" s="116"/>
      <c r="DO70" s="116"/>
      <c r="DP70" s="116"/>
      <c r="DQ70" s="116"/>
      <c r="DR70" s="116"/>
      <c r="DS70" s="116"/>
      <c r="DT70" s="116"/>
      <c r="DU70" s="116"/>
      <c r="DV70" s="41"/>
    </row>
    <row r="71" spans="1:126" ht="19.5" customHeight="1">
      <c r="A71" s="65"/>
      <c r="B71" s="41"/>
      <c r="C71" s="41"/>
      <c r="D71" s="116"/>
      <c r="E71" s="116"/>
      <c r="F71" s="116"/>
      <c r="G71" s="116"/>
      <c r="H71" s="116"/>
      <c r="I71" s="116"/>
      <c r="J71" s="116"/>
      <c r="K71" s="41"/>
      <c r="L71" s="116"/>
      <c r="M71" s="116"/>
      <c r="N71" s="116"/>
      <c r="O71" s="41"/>
      <c r="P71" s="116"/>
      <c r="Q71" s="116"/>
      <c r="R71" s="116"/>
      <c r="S71" s="41"/>
      <c r="T71" s="116"/>
      <c r="U71" s="116"/>
      <c r="V71" s="116"/>
      <c r="W71" s="41"/>
      <c r="X71" s="116"/>
      <c r="Y71" s="116"/>
      <c r="Z71" s="116"/>
      <c r="AA71" s="41"/>
      <c r="AB71" s="116"/>
      <c r="AC71" s="116"/>
      <c r="AD71" s="116"/>
      <c r="AE71" s="41"/>
      <c r="AF71" s="116"/>
      <c r="AG71" s="116"/>
      <c r="AH71" s="116"/>
      <c r="AI71" s="40"/>
      <c r="AJ71" s="116"/>
      <c r="AK71" s="116"/>
      <c r="AL71" s="116"/>
      <c r="AM71" s="40"/>
      <c r="AN71" s="116"/>
      <c r="AO71" s="116"/>
      <c r="AP71" s="116"/>
      <c r="AQ71" s="40"/>
      <c r="AR71" s="40"/>
      <c r="AS71" s="40"/>
      <c r="AT71" s="40"/>
      <c r="AU71" s="40"/>
      <c r="AV71" s="40"/>
      <c r="AW71" s="40"/>
      <c r="AX71" s="40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98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  <c r="CA71" s="41"/>
      <c r="CB71" s="41"/>
      <c r="CC71" s="41"/>
      <c r="CD71" s="41"/>
      <c r="CE71" s="41"/>
      <c r="CF71" s="41"/>
      <c r="CG71" s="41"/>
      <c r="CH71" s="41"/>
      <c r="CI71" s="41"/>
      <c r="CJ71" s="41"/>
      <c r="CK71" s="41"/>
      <c r="CL71" s="41"/>
      <c r="CM71" s="41"/>
      <c r="CN71" s="41"/>
      <c r="CO71" s="41"/>
      <c r="CP71" s="41"/>
      <c r="CQ71" s="41"/>
      <c r="CR71" s="41"/>
      <c r="CS71" s="41"/>
      <c r="CT71" s="41"/>
      <c r="CU71" s="41"/>
      <c r="DC71" s="41"/>
      <c r="DD71" s="116"/>
      <c r="DE71" s="116"/>
      <c r="DF71" s="116"/>
      <c r="DG71" s="116"/>
      <c r="DH71" s="116"/>
      <c r="DI71" s="116"/>
      <c r="DJ71" s="116"/>
      <c r="DK71" s="116"/>
      <c r="DL71" s="116"/>
      <c r="DM71" s="116"/>
      <c r="DN71" s="116"/>
      <c r="DO71" s="116"/>
      <c r="DP71" s="116"/>
      <c r="DQ71" s="116"/>
      <c r="DR71" s="116"/>
      <c r="DS71" s="116"/>
      <c r="DT71" s="116"/>
      <c r="DU71" s="116"/>
      <c r="DV71" s="41"/>
    </row>
    <row r="72" spans="1:126" ht="19.5" customHeight="1">
      <c r="A72" s="65"/>
      <c r="B72" s="41"/>
      <c r="C72" s="41"/>
      <c r="D72" s="41"/>
      <c r="E72" s="46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98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DC72" s="41"/>
      <c r="DD72" s="116"/>
      <c r="DE72" s="116"/>
      <c r="DF72" s="116"/>
      <c r="DG72" s="116"/>
      <c r="DH72" s="116"/>
      <c r="DI72" s="116"/>
      <c r="DJ72" s="116"/>
      <c r="DK72" s="116"/>
      <c r="DL72" s="116"/>
      <c r="DM72" s="116"/>
      <c r="DN72" s="116"/>
      <c r="DO72" s="116"/>
      <c r="DP72" s="116"/>
      <c r="DQ72" s="116"/>
      <c r="DR72" s="116"/>
      <c r="DS72" s="116"/>
      <c r="DT72" s="116"/>
      <c r="DU72" s="116"/>
      <c r="DV72" s="41"/>
    </row>
    <row r="73" spans="1:126" ht="19.5" customHeight="1">
      <c r="A73" s="65"/>
      <c r="B73" s="41"/>
      <c r="C73" s="41"/>
      <c r="D73" s="41"/>
      <c r="E73" s="46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98"/>
      <c r="BJ73" s="41"/>
      <c r="BK73" s="41"/>
      <c r="BL73" s="41"/>
      <c r="BM73" s="41"/>
      <c r="BN73" s="41"/>
      <c r="BO73" s="41"/>
      <c r="BP73" s="41"/>
      <c r="BQ73" s="41"/>
      <c r="BR73" s="41"/>
      <c r="BS73" s="41"/>
      <c r="BT73" s="41"/>
      <c r="BU73" s="41"/>
      <c r="BV73" s="41"/>
      <c r="BW73" s="41"/>
      <c r="BX73" s="41"/>
      <c r="BY73" s="41"/>
      <c r="BZ73" s="41"/>
      <c r="CA73" s="41"/>
      <c r="CB73" s="41"/>
      <c r="CC73" s="41"/>
      <c r="CD73" s="41"/>
      <c r="CE73" s="41"/>
      <c r="CF73" s="41"/>
      <c r="CG73" s="41"/>
      <c r="CH73" s="41"/>
      <c r="CI73" s="41"/>
      <c r="CJ73" s="41"/>
      <c r="CK73" s="41"/>
      <c r="CL73" s="41"/>
      <c r="CM73" s="41"/>
      <c r="CN73" s="41"/>
      <c r="CO73" s="41"/>
      <c r="CP73" s="41"/>
      <c r="CQ73" s="41"/>
      <c r="CR73" s="41"/>
      <c r="CS73" s="41"/>
      <c r="CT73" s="41"/>
      <c r="CU73" s="41"/>
    </row>
    <row r="74" spans="1:126" ht="19.5" customHeight="1">
      <c r="A74" s="65"/>
      <c r="B74" s="41"/>
      <c r="C74" s="41"/>
      <c r="D74" s="41"/>
      <c r="E74" s="46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98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41"/>
      <c r="CL74" s="41"/>
      <c r="CM74" s="41"/>
      <c r="CN74" s="41"/>
      <c r="CO74" s="41"/>
      <c r="CP74" s="41"/>
      <c r="CQ74" s="41"/>
      <c r="CR74" s="41"/>
      <c r="CS74" s="41"/>
      <c r="CT74" s="41"/>
      <c r="CU74" s="41"/>
    </row>
    <row r="75" spans="1:126" ht="19.5" customHeight="1">
      <c r="A75" s="65"/>
      <c r="B75" s="41"/>
      <c r="C75" s="41"/>
      <c r="D75" s="41"/>
      <c r="E75" s="46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98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  <c r="CA75" s="41"/>
      <c r="CB75" s="41"/>
      <c r="CC75" s="41"/>
      <c r="CD75" s="41"/>
      <c r="CE75" s="41"/>
      <c r="CF75" s="41"/>
      <c r="CG75" s="41"/>
      <c r="CH75" s="41"/>
      <c r="CI75" s="41"/>
      <c r="CJ75" s="41"/>
      <c r="CK75" s="41"/>
      <c r="CL75" s="41"/>
      <c r="CM75" s="41"/>
      <c r="CN75" s="41"/>
      <c r="CO75" s="41"/>
      <c r="CP75" s="41"/>
      <c r="CQ75" s="41"/>
      <c r="CR75" s="41"/>
      <c r="CS75" s="41"/>
      <c r="CT75" s="41"/>
      <c r="CU75" s="41"/>
    </row>
    <row r="76" spans="1:126" ht="19.5" customHeight="1">
      <c r="A76" s="65"/>
      <c r="B76" s="41"/>
      <c r="C76" s="41"/>
      <c r="D76" s="41"/>
      <c r="E76" s="46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98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1"/>
      <c r="CO76" s="41"/>
      <c r="CP76" s="41"/>
      <c r="CQ76" s="41"/>
      <c r="CR76" s="41"/>
      <c r="CS76" s="41"/>
      <c r="CT76" s="41"/>
      <c r="CU76" s="41"/>
    </row>
    <row r="77" spans="1:126" ht="19.5" customHeight="1">
      <c r="A77" s="65"/>
      <c r="B77" s="41"/>
      <c r="C77" s="41"/>
      <c r="D77" s="41"/>
      <c r="E77" s="46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98"/>
      <c r="BJ77" s="41"/>
      <c r="BK77" s="41"/>
      <c r="BL77" s="41"/>
      <c r="BM77" s="41"/>
      <c r="BN77" s="41"/>
      <c r="BO77" s="41"/>
      <c r="BP77" s="41"/>
      <c r="BQ77" s="41"/>
      <c r="BR77" s="41"/>
      <c r="BS77" s="41"/>
      <c r="BT77" s="41"/>
      <c r="BU77" s="41"/>
      <c r="BV77" s="41"/>
      <c r="BW77" s="41"/>
      <c r="BX77" s="41"/>
      <c r="BY77" s="41"/>
      <c r="BZ77" s="41"/>
      <c r="CA77" s="41"/>
      <c r="CB77" s="41"/>
      <c r="CC77" s="41"/>
      <c r="CD77" s="41"/>
      <c r="CE77" s="41"/>
      <c r="CF77" s="41"/>
      <c r="CG77" s="41"/>
      <c r="CH77" s="41"/>
      <c r="CI77" s="41"/>
      <c r="CJ77" s="41"/>
      <c r="CK77" s="41"/>
      <c r="CL77" s="41"/>
      <c r="CM77" s="41"/>
      <c r="CN77" s="41"/>
      <c r="CO77" s="41"/>
      <c r="CP77" s="41"/>
      <c r="CQ77" s="41"/>
      <c r="CR77" s="41"/>
      <c r="CS77" s="41"/>
      <c r="CT77" s="41"/>
      <c r="CU77" s="41"/>
    </row>
    <row r="78" spans="1:126" ht="19.5" customHeight="1">
      <c r="A78" s="65"/>
      <c r="B78" s="41"/>
      <c r="C78" s="41"/>
      <c r="D78" s="41"/>
      <c r="E78" s="46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98"/>
      <c r="BJ78" s="41"/>
      <c r="BK78" s="41"/>
      <c r="BL78" s="41"/>
      <c r="BM78" s="41"/>
      <c r="BN78" s="41"/>
      <c r="BO78" s="41"/>
      <c r="BP78" s="41"/>
      <c r="BQ78" s="41"/>
      <c r="BR78" s="41"/>
      <c r="BS78" s="41"/>
      <c r="BT78" s="41"/>
      <c r="BU78" s="41"/>
      <c r="BV78" s="41"/>
      <c r="BW78" s="41"/>
      <c r="BX78" s="41"/>
      <c r="BY78" s="41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/>
      <c r="CK78" s="41"/>
      <c r="CL78" s="41"/>
      <c r="CM78" s="41"/>
      <c r="CN78" s="41"/>
      <c r="CO78" s="41"/>
      <c r="CP78" s="41"/>
      <c r="CQ78" s="41"/>
      <c r="CR78" s="41"/>
      <c r="CS78" s="41"/>
      <c r="CT78" s="41"/>
      <c r="CU78" s="41"/>
    </row>
    <row r="79" spans="1:126" ht="19.5" customHeight="1">
      <c r="A79" s="65"/>
      <c r="B79" s="41"/>
      <c r="C79" s="41"/>
      <c r="D79" s="41"/>
      <c r="E79" s="46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98"/>
      <c r="BJ79" s="41"/>
      <c r="BK79" s="41"/>
      <c r="BL79" s="41"/>
      <c r="BM79" s="41"/>
      <c r="BN79" s="41"/>
      <c r="BO79" s="41"/>
      <c r="BP79" s="41"/>
      <c r="BQ79" s="41"/>
      <c r="BR79" s="41"/>
      <c r="BS79" s="41"/>
      <c r="BT79" s="41"/>
      <c r="BU79" s="41"/>
      <c r="BV79" s="41"/>
      <c r="BW79" s="41"/>
      <c r="BX79" s="41"/>
      <c r="BY79" s="41"/>
      <c r="BZ79" s="41"/>
      <c r="CA79" s="41"/>
      <c r="CB79" s="41"/>
      <c r="CC79" s="41"/>
      <c r="CD79" s="41"/>
      <c r="CE79" s="41"/>
      <c r="CF79" s="41"/>
      <c r="CG79" s="41"/>
      <c r="CH79" s="41"/>
      <c r="CI79" s="41"/>
      <c r="CJ79" s="41"/>
      <c r="CK79" s="41"/>
      <c r="CL79" s="41"/>
      <c r="CM79" s="41"/>
      <c r="CN79" s="41"/>
      <c r="CO79" s="41"/>
      <c r="CP79" s="41"/>
      <c r="CQ79" s="41"/>
      <c r="CR79" s="41"/>
      <c r="CS79" s="41"/>
      <c r="CT79" s="41"/>
      <c r="CU79" s="41"/>
    </row>
    <row r="80" spans="1:126" ht="19.5" customHeight="1">
      <c r="A80" s="65"/>
      <c r="B80" s="41"/>
      <c r="C80" s="41"/>
      <c r="D80" s="41"/>
      <c r="E80" s="46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98"/>
      <c r="BJ80" s="41"/>
      <c r="BK80" s="41"/>
      <c r="BL80" s="41"/>
      <c r="BM80" s="41"/>
      <c r="BN80" s="41"/>
      <c r="BO80" s="41"/>
      <c r="BP80" s="41"/>
      <c r="BQ80" s="41"/>
      <c r="BR80" s="41"/>
      <c r="BS80" s="41"/>
      <c r="BT80" s="41"/>
      <c r="BU80" s="41"/>
      <c r="BV80" s="41"/>
      <c r="BW80" s="41"/>
      <c r="BX80" s="41"/>
      <c r="BY80" s="41"/>
      <c r="BZ80" s="41"/>
      <c r="CA80" s="41"/>
      <c r="CB80" s="41"/>
      <c r="CC80" s="41"/>
      <c r="CD80" s="41"/>
      <c r="CE80" s="41"/>
      <c r="CF80" s="41"/>
      <c r="CG80" s="41"/>
      <c r="CH80" s="41"/>
      <c r="CI80" s="41"/>
      <c r="CJ80" s="41"/>
      <c r="CK80" s="41"/>
      <c r="CL80" s="41"/>
      <c r="CM80" s="41"/>
      <c r="CN80" s="41"/>
      <c r="CO80" s="41"/>
      <c r="CP80" s="41"/>
      <c r="CQ80" s="41"/>
      <c r="CR80" s="41"/>
      <c r="CS80" s="41"/>
      <c r="CT80" s="41"/>
      <c r="CU80" s="41"/>
    </row>
    <row r="81" spans="1:99" ht="19.5" customHeight="1">
      <c r="A81" s="65"/>
      <c r="B81" s="41"/>
      <c r="C81" s="41"/>
      <c r="D81" s="41"/>
      <c r="E81" s="46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98"/>
      <c r="BK81" s="98"/>
      <c r="BL81" s="98"/>
      <c r="BM81" s="98"/>
      <c r="BN81" s="98"/>
      <c r="BO81" s="98"/>
      <c r="BP81" s="98"/>
      <c r="BQ81" s="98"/>
      <c r="BR81" s="98"/>
      <c r="BS81" s="98"/>
      <c r="BT81" s="98"/>
      <c r="BU81" s="98"/>
      <c r="BV81" s="98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</row>
    <row r="82" spans="1:99" ht="19.5" customHeight="1">
      <c r="A82" s="65"/>
      <c r="B82" s="41"/>
      <c r="C82" s="41"/>
      <c r="D82" s="41"/>
      <c r="E82" s="46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98"/>
      <c r="BK82" s="98"/>
      <c r="BL82" s="98"/>
      <c r="BM82" s="98"/>
      <c r="BN82" s="98"/>
      <c r="BO82" s="98"/>
      <c r="BP82" s="98"/>
      <c r="BQ82" s="98"/>
      <c r="BR82" s="98"/>
      <c r="BS82" s="98"/>
      <c r="BT82" s="98"/>
      <c r="BU82" s="98"/>
      <c r="BV82" s="98"/>
      <c r="BW82" s="41"/>
      <c r="BX82" s="41"/>
      <c r="BY82" s="41"/>
      <c r="BZ82" s="41"/>
      <c r="CA82" s="41"/>
      <c r="CB82" s="41"/>
      <c r="CC82" s="41"/>
      <c r="CD82" s="41"/>
      <c r="CE82" s="41"/>
      <c r="CF82" s="41"/>
      <c r="CG82" s="41"/>
      <c r="CH82" s="41"/>
      <c r="CI82" s="41"/>
      <c r="CJ82" s="41"/>
      <c r="CK82" s="41"/>
      <c r="CL82" s="41"/>
      <c r="CM82" s="41"/>
      <c r="CN82" s="41"/>
      <c r="CO82" s="41"/>
      <c r="CP82" s="41"/>
      <c r="CQ82" s="41"/>
      <c r="CR82" s="41"/>
      <c r="CS82" s="41"/>
      <c r="CT82" s="41"/>
      <c r="CU82" s="41"/>
    </row>
    <row r="83" spans="1:99" ht="19.5" customHeight="1">
      <c r="A83" s="65"/>
      <c r="B83" s="41"/>
      <c r="C83" s="41"/>
      <c r="D83" s="41"/>
      <c r="E83" s="46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98"/>
      <c r="BK83" s="98"/>
      <c r="BL83" s="98"/>
      <c r="BM83" s="98"/>
      <c r="BN83" s="98"/>
      <c r="BO83" s="98"/>
      <c r="BP83" s="98"/>
      <c r="BQ83" s="98"/>
      <c r="BR83" s="98"/>
      <c r="BS83" s="98"/>
      <c r="BT83" s="98"/>
      <c r="BU83" s="98"/>
      <c r="BV83" s="98"/>
      <c r="BW83" s="41"/>
      <c r="BX83" s="41"/>
      <c r="BY83" s="41"/>
      <c r="BZ83" s="41"/>
      <c r="CA83" s="41"/>
      <c r="CB83" s="41"/>
      <c r="CC83" s="41"/>
      <c r="CD83" s="41"/>
      <c r="CE83" s="41"/>
      <c r="CF83" s="41"/>
      <c r="CG83" s="41"/>
      <c r="CH83" s="41"/>
      <c r="CI83" s="41"/>
      <c r="CJ83" s="41"/>
      <c r="CK83" s="41"/>
      <c r="CL83" s="41"/>
      <c r="CM83" s="41"/>
      <c r="CN83" s="41"/>
      <c r="CO83" s="41"/>
      <c r="CP83" s="41"/>
      <c r="CQ83" s="41"/>
      <c r="CR83" s="41"/>
      <c r="CS83" s="41"/>
      <c r="CT83" s="41"/>
      <c r="CU83" s="41"/>
    </row>
    <row r="84" spans="1:99" ht="19.5" customHeight="1">
      <c r="A84" s="65"/>
      <c r="B84" s="41"/>
      <c r="C84" s="41"/>
      <c r="D84" s="41"/>
      <c r="E84" s="46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98"/>
      <c r="BJ84" s="102"/>
      <c r="BK84" s="102"/>
      <c r="BL84" s="102"/>
      <c r="BM84" s="102"/>
      <c r="BN84" s="102"/>
      <c r="BO84" s="102"/>
      <c r="BP84" s="102"/>
      <c r="BQ84" s="102"/>
      <c r="BR84" s="102"/>
      <c r="BS84" s="102"/>
      <c r="BT84" s="102"/>
      <c r="BU84" s="102"/>
      <c r="BV84" s="102"/>
      <c r="BW84" s="41"/>
      <c r="BX84" s="41"/>
      <c r="BY84" s="41"/>
      <c r="BZ84" s="41"/>
      <c r="CA84" s="41"/>
      <c r="CB84" s="41"/>
      <c r="CC84" s="41"/>
      <c r="CD84" s="41"/>
      <c r="CE84" s="41"/>
      <c r="CF84" s="41"/>
      <c r="CG84" s="41"/>
      <c r="CH84" s="41"/>
      <c r="CI84" s="41"/>
      <c r="CJ84" s="41"/>
      <c r="CK84" s="41"/>
      <c r="CL84" s="41"/>
      <c r="CM84" s="41"/>
      <c r="CN84" s="41"/>
      <c r="CO84" s="41"/>
      <c r="CP84" s="41"/>
      <c r="CQ84" s="41"/>
      <c r="CR84" s="41"/>
      <c r="CS84" s="41"/>
      <c r="CT84" s="41"/>
      <c r="CU84" s="41"/>
    </row>
    <row r="85" spans="1:99" ht="19.5" customHeight="1">
      <c r="A85" s="65"/>
      <c r="B85" s="41"/>
      <c r="C85" s="41"/>
      <c r="D85" s="41"/>
      <c r="E85" s="46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  <c r="BH85" s="41"/>
      <c r="BI85" s="98"/>
      <c r="BJ85" s="102"/>
      <c r="BK85" s="102"/>
      <c r="BL85" s="102"/>
      <c r="BM85" s="102"/>
      <c r="BN85" s="102"/>
      <c r="BO85" s="102"/>
      <c r="BP85" s="102"/>
      <c r="BQ85" s="102"/>
      <c r="BR85" s="102"/>
      <c r="BS85" s="102"/>
      <c r="BT85" s="102"/>
      <c r="BU85" s="102"/>
      <c r="BV85" s="102"/>
      <c r="BW85" s="41"/>
      <c r="BX85" s="41"/>
      <c r="BY85" s="41"/>
      <c r="BZ85" s="41"/>
      <c r="CA85" s="41"/>
      <c r="CB85" s="41"/>
      <c r="CC85" s="41"/>
      <c r="CD85" s="41"/>
      <c r="CE85" s="41"/>
      <c r="CF85" s="41"/>
      <c r="CG85" s="41"/>
      <c r="CH85" s="41"/>
      <c r="CI85" s="41"/>
      <c r="CJ85" s="41"/>
      <c r="CK85" s="41"/>
      <c r="CL85" s="41"/>
      <c r="CM85" s="41"/>
      <c r="CN85" s="41"/>
      <c r="CO85" s="41"/>
      <c r="CP85" s="41"/>
      <c r="CQ85" s="41"/>
      <c r="CR85" s="41"/>
      <c r="CS85" s="41"/>
      <c r="CT85" s="41"/>
      <c r="CU85" s="41"/>
    </row>
    <row r="86" spans="1:99" ht="19.5" customHeight="1">
      <c r="A86" s="65"/>
      <c r="B86" s="41"/>
      <c r="C86" s="41"/>
      <c r="D86" s="41"/>
      <c r="E86" s="46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98"/>
      <c r="BJ86" s="102"/>
      <c r="BK86" s="102"/>
      <c r="BL86" s="102"/>
      <c r="BM86" s="102"/>
      <c r="BN86" s="102"/>
      <c r="BO86" s="102"/>
      <c r="BP86" s="102"/>
      <c r="BQ86" s="102"/>
      <c r="BR86" s="102"/>
      <c r="BS86" s="102"/>
      <c r="BT86" s="102"/>
      <c r="BU86" s="102"/>
      <c r="BV86" s="102"/>
      <c r="BW86" s="41"/>
      <c r="BX86" s="41"/>
      <c r="BY86" s="41"/>
      <c r="BZ86" s="41"/>
      <c r="CA86" s="41"/>
      <c r="CB86" s="41"/>
      <c r="CC86" s="41"/>
      <c r="CD86" s="41"/>
      <c r="CE86" s="41"/>
      <c r="CF86" s="41"/>
      <c r="CG86" s="41"/>
      <c r="CH86" s="41"/>
      <c r="CI86" s="41"/>
      <c r="CJ86" s="41"/>
      <c r="CK86" s="41"/>
      <c r="CL86" s="41"/>
      <c r="CM86" s="41"/>
      <c r="CN86" s="41"/>
      <c r="CO86" s="41"/>
      <c r="CP86" s="41"/>
      <c r="CQ86" s="41"/>
      <c r="CR86" s="41"/>
      <c r="CS86" s="41"/>
      <c r="CT86" s="41"/>
      <c r="CU86" s="41"/>
    </row>
    <row r="87" spans="1:99" ht="19.5" customHeight="1">
      <c r="A87" s="65"/>
      <c r="B87" s="41"/>
      <c r="C87" s="41"/>
      <c r="D87" s="41"/>
      <c r="E87" s="46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98"/>
      <c r="BJ87" s="102"/>
      <c r="BK87" s="102"/>
      <c r="BL87" s="102"/>
      <c r="BM87" s="102"/>
      <c r="BN87" s="102"/>
      <c r="BO87" s="102"/>
      <c r="BP87" s="102"/>
      <c r="BQ87" s="102"/>
      <c r="BR87" s="102"/>
      <c r="BS87" s="102"/>
      <c r="BT87" s="102"/>
      <c r="BU87" s="102"/>
      <c r="BV87" s="102"/>
      <c r="BW87" s="41"/>
      <c r="BX87" s="41"/>
      <c r="BY87" s="41"/>
      <c r="BZ87" s="41"/>
      <c r="CA87" s="41"/>
      <c r="CB87" s="41"/>
      <c r="CC87" s="41"/>
      <c r="CD87" s="41"/>
      <c r="CE87" s="41"/>
      <c r="CF87" s="41"/>
      <c r="CG87" s="41"/>
      <c r="CH87" s="41"/>
      <c r="CI87" s="41"/>
      <c r="CJ87" s="41"/>
      <c r="CK87" s="41"/>
      <c r="CL87" s="41"/>
      <c r="CM87" s="41"/>
      <c r="CN87" s="41"/>
      <c r="CO87" s="41"/>
      <c r="CP87" s="41"/>
      <c r="CQ87" s="41"/>
      <c r="CR87" s="41"/>
      <c r="CS87" s="41"/>
      <c r="CT87" s="41"/>
      <c r="CU87" s="41"/>
    </row>
    <row r="88" spans="1:99" ht="19.5" customHeight="1">
      <c r="A88" s="65"/>
      <c r="B88" s="41"/>
      <c r="C88" s="41"/>
      <c r="D88" s="41"/>
      <c r="E88" s="46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98"/>
      <c r="BJ88" s="102"/>
      <c r="BK88" s="102"/>
      <c r="BL88" s="102"/>
      <c r="BM88" s="102"/>
      <c r="BN88" s="102"/>
      <c r="BO88" s="102"/>
      <c r="BP88" s="102"/>
      <c r="BQ88" s="102"/>
      <c r="BR88" s="102"/>
      <c r="BS88" s="102"/>
      <c r="BT88" s="102"/>
      <c r="BU88" s="102"/>
      <c r="BV88" s="102"/>
      <c r="BW88" s="41"/>
      <c r="BX88" s="41"/>
      <c r="BY88" s="41"/>
      <c r="BZ88" s="41"/>
      <c r="CA88" s="41"/>
      <c r="CB88" s="41"/>
      <c r="CC88" s="41"/>
      <c r="CD88" s="41"/>
      <c r="CE88" s="41"/>
      <c r="CF88" s="41"/>
      <c r="CG88" s="41"/>
      <c r="CH88" s="41"/>
      <c r="CI88" s="41"/>
      <c r="CJ88" s="41"/>
      <c r="CK88" s="41"/>
      <c r="CL88" s="41"/>
      <c r="CM88" s="41"/>
      <c r="CN88" s="41"/>
      <c r="CO88" s="41"/>
      <c r="CP88" s="41"/>
      <c r="CQ88" s="41"/>
      <c r="CR88" s="41"/>
      <c r="CS88" s="41"/>
      <c r="CT88" s="41"/>
      <c r="CU88" s="41"/>
    </row>
    <row r="89" spans="1:99" ht="19.5" customHeight="1">
      <c r="A89" s="65"/>
      <c r="B89" s="41"/>
      <c r="C89" s="41"/>
      <c r="D89" s="41"/>
      <c r="E89" s="46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98"/>
      <c r="BJ89" s="102"/>
      <c r="BK89" s="102"/>
      <c r="BL89" s="102"/>
      <c r="BM89" s="102"/>
      <c r="BN89" s="102"/>
      <c r="BO89" s="102"/>
      <c r="BP89" s="102"/>
      <c r="BQ89" s="102"/>
      <c r="BR89" s="102"/>
      <c r="BS89" s="102"/>
      <c r="BT89" s="102"/>
      <c r="BU89" s="102"/>
      <c r="BV89" s="102"/>
      <c r="BW89" s="41"/>
      <c r="BX89" s="41"/>
      <c r="BY89" s="41"/>
      <c r="BZ89" s="41"/>
      <c r="CA89" s="41"/>
      <c r="CB89" s="41"/>
      <c r="CC89" s="41"/>
      <c r="CD89" s="41"/>
      <c r="CE89" s="41"/>
      <c r="CF89" s="41"/>
      <c r="CG89" s="41"/>
      <c r="CH89" s="41"/>
      <c r="CI89" s="41"/>
      <c r="CJ89" s="41"/>
      <c r="CK89" s="41"/>
      <c r="CL89" s="41"/>
      <c r="CM89" s="41"/>
      <c r="CN89" s="41"/>
      <c r="CO89" s="41"/>
      <c r="CP89" s="41"/>
      <c r="CQ89" s="41"/>
      <c r="CR89" s="41"/>
      <c r="CS89" s="41"/>
      <c r="CT89" s="41"/>
      <c r="CU89" s="41"/>
    </row>
    <row r="90" spans="1:99" ht="19.5" customHeight="1">
      <c r="A90" s="65"/>
      <c r="B90" s="41"/>
      <c r="C90" s="41"/>
      <c r="D90" s="41"/>
      <c r="E90" s="46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98"/>
      <c r="BJ90" s="102"/>
      <c r="BK90" s="102"/>
      <c r="BL90" s="102"/>
      <c r="BM90" s="102"/>
      <c r="BN90" s="102"/>
      <c r="BO90" s="102"/>
      <c r="BP90" s="102"/>
      <c r="BQ90" s="102"/>
      <c r="BR90" s="102"/>
      <c r="BS90" s="102"/>
      <c r="BT90" s="102"/>
      <c r="BU90" s="102"/>
      <c r="BV90" s="102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</row>
    <row r="91" spans="1:99" ht="19.5" customHeight="1">
      <c r="A91" s="65"/>
      <c r="B91" s="41"/>
      <c r="C91" s="41"/>
      <c r="D91" s="41"/>
      <c r="E91" s="46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98"/>
      <c r="BJ91" s="102"/>
      <c r="BK91" s="102"/>
      <c r="BL91" s="102"/>
      <c r="BM91" s="102"/>
      <c r="BN91" s="102"/>
      <c r="BO91" s="102"/>
      <c r="BP91" s="102"/>
      <c r="BQ91" s="102"/>
      <c r="BR91" s="102"/>
      <c r="BS91" s="102"/>
      <c r="BT91" s="102"/>
      <c r="BU91" s="102"/>
      <c r="BV91" s="102"/>
      <c r="BW91" s="41"/>
      <c r="BX91" s="41"/>
      <c r="BY91" s="41"/>
      <c r="BZ91" s="41"/>
      <c r="CA91" s="41"/>
      <c r="CB91" s="41"/>
      <c r="CC91" s="41"/>
      <c r="CD91" s="41"/>
      <c r="CE91" s="41"/>
      <c r="CF91" s="41"/>
      <c r="CG91" s="41"/>
      <c r="CH91" s="41"/>
      <c r="CI91" s="41"/>
      <c r="CJ91" s="41"/>
      <c r="CK91" s="41"/>
      <c r="CL91" s="41"/>
      <c r="CM91" s="41"/>
      <c r="CN91" s="41"/>
      <c r="CO91" s="41"/>
      <c r="CP91" s="41"/>
      <c r="CQ91" s="41"/>
      <c r="CR91" s="41"/>
      <c r="CS91" s="41"/>
      <c r="CT91" s="41"/>
      <c r="CU91" s="41"/>
    </row>
    <row r="92" spans="1:99" ht="19.5" customHeight="1">
      <c r="A92" s="65"/>
      <c r="B92" s="41"/>
      <c r="C92" s="41"/>
      <c r="D92" s="41"/>
      <c r="E92" s="46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98"/>
      <c r="BJ92" s="102"/>
      <c r="BK92" s="102"/>
      <c r="BL92" s="102"/>
      <c r="BM92" s="102"/>
      <c r="BN92" s="102"/>
      <c r="BO92" s="102"/>
      <c r="BP92" s="102"/>
      <c r="BQ92" s="102"/>
      <c r="BR92" s="102"/>
      <c r="BS92" s="102"/>
      <c r="BT92" s="102"/>
      <c r="BU92" s="102"/>
      <c r="BV92" s="102"/>
      <c r="BW92" s="41"/>
      <c r="BX92" s="41"/>
      <c r="BY92" s="41"/>
      <c r="BZ92" s="41"/>
      <c r="CA92" s="41"/>
      <c r="CB92" s="41"/>
      <c r="CC92" s="41"/>
      <c r="CD92" s="41"/>
      <c r="CE92" s="41"/>
      <c r="CF92" s="41"/>
      <c r="CG92" s="41"/>
      <c r="CH92" s="41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</row>
    <row r="93" spans="1:99" ht="19.5" customHeight="1">
      <c r="A93" s="65"/>
      <c r="B93" s="41"/>
      <c r="C93" s="41"/>
      <c r="D93" s="41"/>
      <c r="E93" s="46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98"/>
      <c r="BJ93" s="102"/>
      <c r="BK93" s="102"/>
      <c r="BL93" s="102"/>
      <c r="BM93" s="102"/>
      <c r="BN93" s="102"/>
      <c r="BO93" s="102"/>
      <c r="BP93" s="102"/>
      <c r="BQ93" s="102"/>
      <c r="BR93" s="102"/>
      <c r="BS93" s="102"/>
      <c r="BT93" s="102"/>
      <c r="BU93" s="102"/>
      <c r="BV93" s="102"/>
      <c r="BW93" s="41"/>
      <c r="BX93" s="41"/>
      <c r="BY93" s="41"/>
      <c r="BZ93" s="41"/>
      <c r="CA93" s="41"/>
      <c r="CB93" s="41"/>
      <c r="CC93" s="41"/>
      <c r="CD93" s="41"/>
      <c r="CE93" s="41"/>
      <c r="CF93" s="41"/>
      <c r="CG93" s="41"/>
      <c r="CH93" s="41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</row>
    <row r="94" spans="1:99" ht="19.5" customHeight="1">
      <c r="A94" s="65"/>
      <c r="B94" s="41"/>
      <c r="C94" s="41"/>
      <c r="D94" s="41"/>
      <c r="E94" s="46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98"/>
      <c r="BJ94" s="102"/>
      <c r="BK94" s="102"/>
      <c r="BL94" s="102"/>
      <c r="BM94" s="102"/>
      <c r="BN94" s="102"/>
      <c r="BO94" s="102"/>
      <c r="BP94" s="102"/>
      <c r="BQ94" s="102"/>
      <c r="BR94" s="102"/>
      <c r="BS94" s="102"/>
      <c r="BT94" s="102"/>
      <c r="BU94" s="102"/>
      <c r="BV94" s="102"/>
      <c r="BW94" s="41"/>
      <c r="BX94" s="41"/>
      <c r="BY94" s="41"/>
      <c r="BZ94" s="41"/>
      <c r="CA94" s="41"/>
      <c r="CB94" s="41"/>
      <c r="CC94" s="41"/>
      <c r="CD94" s="41"/>
      <c r="CE94" s="41"/>
      <c r="CF94" s="41"/>
      <c r="CG94" s="41"/>
      <c r="CH94" s="41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</row>
    <row r="95" spans="1:99" ht="19.5" customHeight="1">
      <c r="A95" s="65"/>
      <c r="B95" s="41"/>
      <c r="C95" s="41"/>
      <c r="D95" s="41"/>
      <c r="E95" s="46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98"/>
      <c r="BJ95" s="102"/>
      <c r="BK95" s="102"/>
      <c r="BL95" s="102"/>
      <c r="BM95" s="102"/>
      <c r="BN95" s="102"/>
      <c r="BO95" s="102"/>
      <c r="BP95" s="102"/>
      <c r="BQ95" s="102"/>
      <c r="BR95" s="102"/>
      <c r="BS95" s="102"/>
      <c r="BT95" s="102"/>
      <c r="BU95" s="102"/>
      <c r="BV95" s="102"/>
      <c r="BW95" s="41"/>
      <c r="BX95" s="41"/>
      <c r="BY95" s="41"/>
      <c r="BZ95" s="41"/>
      <c r="CA95" s="41"/>
      <c r="CB95" s="41"/>
      <c r="CC95" s="41"/>
      <c r="CD95" s="41"/>
      <c r="CE95" s="41"/>
      <c r="CF95" s="41"/>
      <c r="CG95" s="41"/>
      <c r="CH95" s="41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</row>
    <row r="96" spans="1:99" ht="19.5" customHeight="1">
      <c r="A96" s="65"/>
      <c r="B96" s="41"/>
      <c r="C96" s="41"/>
      <c r="D96" s="41"/>
      <c r="E96" s="46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118"/>
      <c r="BJ96" s="117"/>
      <c r="BK96" s="117"/>
      <c r="BL96" s="117"/>
      <c r="BM96" s="117"/>
      <c r="BN96" s="117"/>
      <c r="BO96" s="117"/>
      <c r="BP96" s="117"/>
      <c r="BQ96" s="117"/>
      <c r="BR96" s="117"/>
      <c r="BS96" s="117"/>
      <c r="BT96" s="117"/>
      <c r="BU96" s="117"/>
      <c r="BV96" s="117"/>
      <c r="BW96" s="41"/>
      <c r="BX96" s="41"/>
      <c r="BY96" s="41"/>
      <c r="BZ96" s="41"/>
      <c r="CA96" s="41"/>
      <c r="CB96" s="41"/>
      <c r="CC96" s="41"/>
      <c r="CD96" s="41"/>
      <c r="CE96" s="41"/>
      <c r="CF96" s="41"/>
      <c r="CG96" s="41"/>
      <c r="CH96" s="41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</row>
    <row r="97" spans="1:99" ht="19.5" customHeight="1">
      <c r="A97" s="65"/>
      <c r="B97" s="41"/>
      <c r="C97" s="41"/>
      <c r="D97" s="41"/>
      <c r="E97" s="46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118"/>
      <c r="BJ97" s="117"/>
      <c r="BK97" s="117"/>
      <c r="BL97" s="117"/>
      <c r="BM97" s="117"/>
      <c r="BN97" s="117"/>
      <c r="BO97" s="117"/>
      <c r="BP97" s="117"/>
      <c r="BQ97" s="117"/>
      <c r="BR97" s="117"/>
      <c r="BS97" s="117"/>
      <c r="BT97" s="117"/>
      <c r="BU97" s="117"/>
      <c r="BV97" s="117"/>
      <c r="BW97" s="41"/>
      <c r="BX97" s="41"/>
      <c r="BY97" s="41"/>
      <c r="BZ97" s="41"/>
      <c r="CA97" s="41"/>
      <c r="CB97" s="41"/>
      <c r="CC97" s="41"/>
      <c r="CD97" s="41"/>
      <c r="CE97" s="41"/>
      <c r="CF97" s="41"/>
      <c r="CG97" s="41"/>
      <c r="CH97" s="41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</row>
    <row r="98" spans="1:99" ht="19.5" customHeight="1">
      <c r="A98" s="65"/>
      <c r="B98" s="41"/>
      <c r="C98" s="41"/>
      <c r="D98" s="41"/>
      <c r="E98" s="46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118"/>
      <c r="BJ98" s="117"/>
      <c r="BK98" s="117"/>
      <c r="BL98" s="117"/>
      <c r="BM98" s="117"/>
      <c r="BN98" s="117"/>
      <c r="BO98" s="117"/>
      <c r="BP98" s="117"/>
      <c r="BQ98" s="117"/>
      <c r="BR98" s="117"/>
      <c r="BS98" s="117"/>
      <c r="BT98" s="117"/>
      <c r="BU98" s="117"/>
      <c r="BV98" s="117"/>
      <c r="BW98" s="41"/>
      <c r="BX98" s="41"/>
      <c r="BY98" s="41"/>
      <c r="BZ98" s="41"/>
      <c r="CA98" s="41"/>
      <c r="CB98" s="41"/>
      <c r="CC98" s="41"/>
      <c r="CD98" s="41"/>
      <c r="CE98" s="41"/>
      <c r="CF98" s="41"/>
      <c r="CG98" s="41"/>
      <c r="CH98" s="41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</row>
    <row r="99" spans="1:99" ht="19.5" customHeight="1">
      <c r="A99" s="65"/>
      <c r="B99" s="41"/>
      <c r="C99" s="41"/>
      <c r="D99" s="41"/>
      <c r="E99" s="46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118"/>
      <c r="BJ99" s="117"/>
      <c r="BK99" s="117"/>
      <c r="BL99" s="117"/>
      <c r="BM99" s="117"/>
      <c r="BN99" s="117"/>
      <c r="BO99" s="117"/>
      <c r="BP99" s="117"/>
      <c r="BQ99" s="117"/>
      <c r="BR99" s="117"/>
      <c r="BS99" s="117"/>
      <c r="BT99" s="117"/>
      <c r="BU99" s="117"/>
      <c r="BV99" s="117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</row>
    <row r="100" spans="1:99" ht="19.5" customHeight="1">
      <c r="A100" s="65"/>
      <c r="B100" s="41"/>
      <c r="C100" s="41"/>
      <c r="D100" s="41"/>
      <c r="E100" s="46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118"/>
      <c r="BJ100" s="117"/>
      <c r="BK100" s="117"/>
      <c r="BL100" s="117"/>
      <c r="BM100" s="117"/>
      <c r="BN100" s="117"/>
      <c r="BO100" s="117"/>
      <c r="BP100" s="117"/>
      <c r="BQ100" s="117"/>
      <c r="BR100" s="117"/>
      <c r="BS100" s="117"/>
      <c r="BT100" s="117"/>
      <c r="BU100" s="117"/>
      <c r="BV100" s="117"/>
      <c r="BW100" s="41"/>
      <c r="BX100" s="41"/>
      <c r="BY100" s="4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</row>
    <row r="101" spans="1:99" ht="19.5" customHeight="1">
      <c r="A101" s="65"/>
      <c r="B101" s="41"/>
      <c r="C101" s="41"/>
      <c r="D101" s="41"/>
      <c r="E101" s="46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118"/>
      <c r="BJ101" s="117"/>
      <c r="BK101" s="117"/>
      <c r="BL101" s="117"/>
      <c r="BM101" s="117"/>
      <c r="BN101" s="117"/>
      <c r="BO101" s="117"/>
      <c r="BP101" s="117"/>
      <c r="BQ101" s="117"/>
      <c r="BR101" s="117"/>
      <c r="BS101" s="117"/>
      <c r="BT101" s="117"/>
      <c r="BU101" s="117"/>
      <c r="BV101" s="117"/>
      <c r="BW101" s="41"/>
      <c r="BX101" s="41"/>
      <c r="BY101" s="41"/>
      <c r="BZ101" s="41"/>
      <c r="CA101" s="41"/>
      <c r="CB101" s="41"/>
      <c r="CC101" s="41"/>
      <c r="CD101" s="41"/>
      <c r="CE101" s="41"/>
      <c r="CF101" s="41"/>
      <c r="CG101" s="41"/>
      <c r="CH101" s="41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</row>
    <row r="102" spans="1:99" ht="19.5" customHeight="1">
      <c r="A102" s="65"/>
      <c r="B102" s="41"/>
      <c r="C102" s="41"/>
      <c r="D102" s="41"/>
      <c r="E102" s="46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118"/>
      <c r="BJ102" s="117"/>
      <c r="BK102" s="117"/>
      <c r="BL102" s="117"/>
      <c r="BM102" s="117"/>
      <c r="BN102" s="117"/>
      <c r="BO102" s="117"/>
      <c r="BP102" s="117"/>
      <c r="BQ102" s="117"/>
      <c r="BR102" s="117"/>
      <c r="BS102" s="117"/>
      <c r="BT102" s="117"/>
      <c r="BU102" s="117"/>
      <c r="BV102" s="41"/>
      <c r="BW102" s="41"/>
      <c r="BX102" s="41"/>
      <c r="BY102" s="41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</row>
    <row r="103" spans="1:99" ht="19.5" customHeight="1">
      <c r="A103" s="65"/>
      <c r="B103" s="41"/>
      <c r="C103" s="41"/>
      <c r="D103" s="41"/>
      <c r="E103" s="46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118"/>
      <c r="BJ103" s="117"/>
      <c r="BK103" s="117"/>
      <c r="BL103" s="117"/>
      <c r="BM103" s="117"/>
      <c r="BN103" s="117"/>
      <c r="BO103" s="117"/>
      <c r="BP103" s="117"/>
      <c r="BQ103" s="117"/>
      <c r="BR103" s="117"/>
      <c r="BS103" s="117"/>
      <c r="BT103" s="117"/>
      <c r="BU103" s="117"/>
      <c r="BV103" s="41"/>
      <c r="BW103" s="41"/>
      <c r="BX103" s="41"/>
      <c r="BY103" s="41"/>
      <c r="BZ103" s="41"/>
      <c r="CA103" s="41"/>
      <c r="CB103" s="41"/>
      <c r="CC103" s="41"/>
      <c r="CD103" s="41"/>
      <c r="CE103" s="41"/>
      <c r="CF103" s="41"/>
      <c r="CG103" s="41"/>
      <c r="CH103" s="41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</row>
    <row r="104" spans="1:99" ht="19.5" customHeight="1">
      <c r="A104" s="65"/>
      <c r="B104" s="41"/>
      <c r="C104" s="41"/>
      <c r="D104" s="41"/>
      <c r="E104" s="46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118"/>
      <c r="BJ104" s="117"/>
      <c r="BK104" s="117"/>
      <c r="BL104" s="117"/>
      <c r="BM104" s="117"/>
      <c r="BN104" s="117"/>
      <c r="BO104" s="117"/>
      <c r="BP104" s="117"/>
      <c r="BQ104" s="117"/>
      <c r="BR104" s="117"/>
      <c r="BS104" s="117"/>
      <c r="BT104" s="117"/>
      <c r="BU104" s="117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</row>
    <row r="105" spans="1:99" ht="19.5" customHeight="1">
      <c r="A105" s="65"/>
      <c r="B105" s="41"/>
      <c r="C105" s="41"/>
      <c r="D105" s="41"/>
      <c r="E105" s="46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  <c r="BM105" s="41"/>
      <c r="BN105" s="41"/>
      <c r="BO105" s="41"/>
      <c r="BP105" s="41"/>
      <c r="BQ105" s="41"/>
      <c r="BR105" s="41"/>
      <c r="BS105" s="41"/>
      <c r="BT105" s="41"/>
      <c r="BU105" s="41"/>
      <c r="BV105" s="41"/>
      <c r="BW105" s="41"/>
      <c r="BX105" s="41"/>
      <c r="BY105" s="41"/>
      <c r="BZ105" s="41"/>
      <c r="CA105" s="41"/>
      <c r="CB105" s="41"/>
      <c r="CC105" s="41"/>
      <c r="CD105" s="41"/>
      <c r="CE105" s="41"/>
      <c r="CF105" s="41"/>
      <c r="CG105" s="41"/>
      <c r="CH105" s="41"/>
      <c r="CI105" s="41"/>
      <c r="CJ105" s="41"/>
      <c r="CK105" s="41"/>
      <c r="CL105" s="41"/>
      <c r="CM105" s="41"/>
      <c r="CN105" s="41"/>
      <c r="CO105" s="41"/>
      <c r="CP105" s="41"/>
      <c r="CQ105" s="41"/>
      <c r="CR105" s="41"/>
      <c r="CS105" s="41"/>
      <c r="CT105" s="41"/>
      <c r="CU105" s="41"/>
    </row>
    <row r="106" spans="1:99" ht="19.5" customHeight="1">
      <c r="A106" s="65"/>
      <c r="B106" s="41"/>
      <c r="C106" s="41"/>
      <c r="D106" s="41"/>
      <c r="E106" s="46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41"/>
      <c r="BX106" s="41"/>
      <c r="BY106" s="41"/>
      <c r="BZ106" s="41"/>
      <c r="CA106" s="41"/>
      <c r="CB106" s="41"/>
      <c r="CC106" s="41"/>
      <c r="CD106" s="41"/>
      <c r="CE106" s="41"/>
      <c r="CF106" s="41"/>
      <c r="CG106" s="41"/>
      <c r="CH106" s="41"/>
      <c r="CI106" s="41"/>
      <c r="CJ106" s="41"/>
      <c r="CK106" s="41"/>
      <c r="CL106" s="41"/>
      <c r="CM106" s="41"/>
      <c r="CN106" s="41"/>
      <c r="CO106" s="41"/>
      <c r="CP106" s="41"/>
      <c r="CQ106" s="41"/>
      <c r="CR106" s="41"/>
      <c r="CS106" s="41"/>
      <c r="CT106" s="41"/>
      <c r="CU106" s="41"/>
    </row>
    <row r="107" spans="1:99" ht="19.5" customHeight="1">
      <c r="A107" s="65"/>
      <c r="B107" s="41"/>
      <c r="C107" s="41"/>
      <c r="D107" s="41"/>
      <c r="E107" s="46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  <c r="BM107" s="41"/>
      <c r="BN107" s="41"/>
      <c r="BO107" s="41"/>
      <c r="BP107" s="41"/>
      <c r="BQ107" s="41"/>
      <c r="BR107" s="41"/>
      <c r="BS107" s="41"/>
      <c r="BT107" s="41"/>
      <c r="BU107" s="41"/>
      <c r="BV107" s="41"/>
      <c r="BW107" s="41"/>
      <c r="BX107" s="41"/>
      <c r="BY107" s="41"/>
      <c r="BZ107" s="41"/>
      <c r="CA107" s="41"/>
      <c r="CB107" s="41"/>
      <c r="CC107" s="41"/>
      <c r="CD107" s="41"/>
      <c r="CE107" s="41"/>
      <c r="CF107" s="41"/>
      <c r="CG107" s="41"/>
      <c r="CH107" s="41"/>
      <c r="CI107" s="41"/>
      <c r="CJ107" s="41"/>
      <c r="CK107" s="41"/>
      <c r="CL107" s="41"/>
      <c r="CM107" s="41"/>
      <c r="CN107" s="41"/>
      <c r="CO107" s="41"/>
      <c r="CP107" s="41"/>
      <c r="CQ107" s="41"/>
      <c r="CR107" s="41"/>
      <c r="CS107" s="41"/>
      <c r="CT107" s="41"/>
      <c r="CU107" s="41"/>
    </row>
    <row r="108" spans="1:99" ht="19.5" customHeight="1">
      <c r="A108" s="65"/>
      <c r="B108" s="41"/>
      <c r="C108" s="41"/>
      <c r="D108" s="41"/>
      <c r="E108" s="46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</row>
    <row r="109" spans="1:99" ht="19.5" customHeight="1">
      <c r="A109" s="65"/>
      <c r="B109" s="41"/>
      <c r="C109" s="41"/>
      <c r="D109" s="41"/>
      <c r="E109" s="46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41"/>
      <c r="BN109" s="41"/>
      <c r="BO109" s="41"/>
      <c r="BP109" s="41"/>
      <c r="BQ109" s="41"/>
      <c r="BR109" s="41"/>
      <c r="BS109" s="41"/>
      <c r="BT109" s="41"/>
      <c r="BU109" s="41"/>
      <c r="BV109" s="41"/>
      <c r="BW109" s="41"/>
      <c r="BX109" s="41"/>
      <c r="BY109" s="41"/>
      <c r="BZ109" s="41"/>
      <c r="CA109" s="41"/>
      <c r="CB109" s="41"/>
      <c r="CC109" s="41"/>
      <c r="CD109" s="41"/>
      <c r="CE109" s="41"/>
      <c r="CF109" s="41"/>
      <c r="CG109" s="41"/>
      <c r="CH109" s="41"/>
      <c r="CI109" s="41"/>
      <c r="CJ109" s="41"/>
      <c r="CK109" s="41"/>
      <c r="CL109" s="41"/>
      <c r="CM109" s="41"/>
      <c r="CN109" s="41"/>
      <c r="CO109" s="41"/>
      <c r="CP109" s="41"/>
      <c r="CQ109" s="41"/>
      <c r="CR109" s="41"/>
      <c r="CS109" s="41"/>
      <c r="CT109" s="41"/>
      <c r="CU109" s="41"/>
    </row>
    <row r="110" spans="1:99" ht="19.5" customHeight="1">
      <c r="A110" s="65"/>
      <c r="B110" s="41"/>
      <c r="C110" s="41"/>
      <c r="D110" s="41"/>
      <c r="E110" s="46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41"/>
      <c r="BN110" s="41"/>
      <c r="BO110" s="41"/>
      <c r="BP110" s="41"/>
      <c r="BQ110" s="41"/>
      <c r="BR110" s="41"/>
      <c r="BS110" s="41"/>
      <c r="BT110" s="41"/>
      <c r="BU110" s="41"/>
      <c r="BV110" s="41"/>
      <c r="BW110" s="41"/>
      <c r="BX110" s="41"/>
      <c r="BY110" s="41"/>
      <c r="BZ110" s="41"/>
      <c r="CA110" s="41"/>
      <c r="CB110" s="41"/>
      <c r="CC110" s="41"/>
      <c r="CD110" s="41"/>
      <c r="CE110" s="41"/>
      <c r="CF110" s="41"/>
      <c r="CG110" s="41"/>
      <c r="CH110" s="41"/>
      <c r="CI110" s="41"/>
      <c r="CJ110" s="41"/>
      <c r="CK110" s="41"/>
      <c r="CL110" s="41"/>
      <c r="CM110" s="41"/>
      <c r="CN110" s="41"/>
      <c r="CO110" s="41"/>
      <c r="CP110" s="41"/>
      <c r="CQ110" s="41"/>
      <c r="CR110" s="41"/>
      <c r="CS110" s="41"/>
      <c r="CT110" s="41"/>
      <c r="CU110" s="41"/>
    </row>
    <row r="111" spans="1:99" ht="19.5" customHeight="1">
      <c r="A111" s="65"/>
      <c r="B111" s="41"/>
      <c r="C111" s="41"/>
      <c r="D111" s="41"/>
      <c r="E111" s="46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41"/>
      <c r="BN111" s="41"/>
      <c r="BO111" s="41"/>
      <c r="BP111" s="41"/>
      <c r="BQ111" s="41"/>
      <c r="BR111" s="41"/>
      <c r="BS111" s="41"/>
      <c r="BT111" s="41"/>
      <c r="BU111" s="41"/>
      <c r="BV111" s="41"/>
      <c r="BW111" s="41"/>
      <c r="BX111" s="41"/>
      <c r="BY111" s="41"/>
      <c r="BZ111" s="41"/>
      <c r="CA111" s="41"/>
      <c r="CB111" s="41"/>
      <c r="CC111" s="41"/>
      <c r="CD111" s="41"/>
      <c r="CE111" s="41"/>
      <c r="CF111" s="41"/>
      <c r="CG111" s="41"/>
      <c r="CH111" s="41"/>
      <c r="CI111" s="41"/>
      <c r="CJ111" s="41"/>
      <c r="CK111" s="41"/>
      <c r="CL111" s="41"/>
      <c r="CM111" s="41"/>
      <c r="CN111" s="41"/>
      <c r="CO111" s="41"/>
      <c r="CP111" s="41"/>
      <c r="CQ111" s="41"/>
      <c r="CR111" s="41"/>
      <c r="CS111" s="41"/>
      <c r="CT111" s="41"/>
      <c r="CU111" s="41"/>
    </row>
    <row r="112" spans="1:99" ht="19.5" customHeight="1">
      <c r="A112" s="65"/>
      <c r="B112" s="41"/>
      <c r="C112" s="41"/>
      <c r="D112" s="41"/>
      <c r="E112" s="46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41"/>
      <c r="BX112" s="41"/>
      <c r="BY112" s="41"/>
      <c r="BZ112" s="41"/>
      <c r="CA112" s="41"/>
      <c r="CB112" s="41"/>
      <c r="CC112" s="41"/>
      <c r="CD112" s="41"/>
      <c r="CE112" s="41"/>
      <c r="CF112" s="41"/>
      <c r="CG112" s="41"/>
      <c r="CH112" s="41"/>
      <c r="CI112" s="41"/>
      <c r="CJ112" s="41"/>
      <c r="CK112" s="41"/>
      <c r="CL112" s="41"/>
      <c r="CM112" s="41"/>
      <c r="CN112" s="41"/>
      <c r="CO112" s="41"/>
      <c r="CP112" s="41"/>
      <c r="CQ112" s="41"/>
      <c r="CR112" s="41"/>
      <c r="CS112" s="41"/>
      <c r="CT112" s="41"/>
      <c r="CU112" s="41"/>
    </row>
    <row r="113" spans="1:99" ht="19.5" customHeight="1">
      <c r="A113" s="65"/>
      <c r="B113" s="41"/>
      <c r="C113" s="41"/>
      <c r="D113" s="41"/>
      <c r="E113" s="46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  <c r="BW113" s="41"/>
      <c r="BX113" s="41"/>
      <c r="BY113" s="41"/>
      <c r="BZ113" s="41"/>
      <c r="CA113" s="41"/>
      <c r="CB113" s="41"/>
      <c r="CC113" s="41"/>
      <c r="CD113" s="41"/>
      <c r="CE113" s="41"/>
      <c r="CF113" s="41"/>
      <c r="CG113" s="41"/>
      <c r="CH113" s="41"/>
      <c r="CI113" s="41"/>
      <c r="CJ113" s="41"/>
      <c r="CK113" s="41"/>
      <c r="CL113" s="41"/>
      <c r="CM113" s="41"/>
      <c r="CN113" s="41"/>
      <c r="CO113" s="41"/>
      <c r="CP113" s="41"/>
      <c r="CQ113" s="41"/>
      <c r="CR113" s="41"/>
      <c r="CS113" s="41"/>
      <c r="CT113" s="41"/>
      <c r="CU113" s="41"/>
    </row>
    <row r="114" spans="1:99" ht="19.5" customHeight="1">
      <c r="A114" s="65"/>
      <c r="B114" s="41"/>
      <c r="C114" s="41"/>
      <c r="D114" s="41"/>
      <c r="E114" s="46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41"/>
      <c r="BZ114" s="41"/>
      <c r="CA114" s="41"/>
      <c r="CB114" s="41"/>
      <c r="CC114" s="41"/>
      <c r="CD114" s="41"/>
      <c r="CE114" s="41"/>
      <c r="CF114" s="41"/>
      <c r="CG114" s="41"/>
      <c r="CH114" s="41"/>
      <c r="CI114" s="41"/>
      <c r="CJ114" s="41"/>
      <c r="CK114" s="41"/>
      <c r="CL114" s="41"/>
      <c r="CM114" s="41"/>
      <c r="CN114" s="41"/>
      <c r="CO114" s="41"/>
      <c r="CP114" s="41"/>
      <c r="CQ114" s="41"/>
      <c r="CR114" s="41"/>
      <c r="CS114" s="41"/>
      <c r="CT114" s="41"/>
      <c r="CU114" s="41"/>
    </row>
    <row r="115" spans="1:99" ht="19.5" customHeight="1">
      <c r="A115" s="65"/>
      <c r="B115" s="41"/>
      <c r="C115" s="41"/>
      <c r="D115" s="41"/>
      <c r="E115" s="46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41"/>
      <c r="BZ115" s="41"/>
      <c r="CA115" s="41"/>
      <c r="CB115" s="41"/>
      <c r="CC115" s="41"/>
      <c r="CD115" s="41"/>
      <c r="CE115" s="41"/>
      <c r="CF115" s="41"/>
      <c r="CG115" s="41"/>
      <c r="CH115" s="41"/>
      <c r="CI115" s="41"/>
      <c r="CJ115" s="41"/>
      <c r="CK115" s="41"/>
      <c r="CL115" s="41"/>
      <c r="CM115" s="41"/>
      <c r="CN115" s="41"/>
      <c r="CO115" s="41"/>
      <c r="CP115" s="41"/>
      <c r="CQ115" s="41"/>
      <c r="CR115" s="41"/>
      <c r="CS115" s="41"/>
      <c r="CT115" s="41"/>
      <c r="CU115" s="41"/>
    </row>
    <row r="116" spans="1:99" ht="19.5" customHeight="1">
      <c r="A116" s="65"/>
      <c r="B116" s="41"/>
      <c r="C116" s="41"/>
      <c r="D116" s="41"/>
      <c r="E116" s="46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41"/>
      <c r="BX116" s="41"/>
      <c r="BY116" s="41"/>
      <c r="BZ116" s="41"/>
      <c r="CA116" s="41"/>
      <c r="CB116" s="41"/>
      <c r="CC116" s="41"/>
      <c r="CD116" s="41"/>
      <c r="CE116" s="41"/>
      <c r="CF116" s="41"/>
      <c r="CG116" s="41"/>
      <c r="CH116" s="41"/>
      <c r="CI116" s="41"/>
      <c r="CJ116" s="41"/>
      <c r="CK116" s="41"/>
      <c r="CL116" s="41"/>
      <c r="CM116" s="41"/>
      <c r="CN116" s="41"/>
      <c r="CO116" s="41"/>
      <c r="CP116" s="41"/>
      <c r="CQ116" s="41"/>
      <c r="CR116" s="41"/>
      <c r="CS116" s="41"/>
      <c r="CT116" s="41"/>
      <c r="CU116" s="41"/>
    </row>
  </sheetData>
  <mergeCells count="136">
    <mergeCell ref="E28:J29"/>
    <mergeCell ref="K28:O29"/>
    <mergeCell ref="Q24:R24"/>
    <mergeCell ref="Q26:R26"/>
    <mergeCell ref="T25:W25"/>
    <mergeCell ref="X25:AA25"/>
    <mergeCell ref="CA25:CE27"/>
    <mergeCell ref="CF25:CJ27"/>
    <mergeCell ref="CK25:CO27"/>
    <mergeCell ref="AB25:AE25"/>
    <mergeCell ref="AF25:AI25"/>
    <mergeCell ref="AJ25:AM25"/>
    <mergeCell ref="AN25:AQ25"/>
    <mergeCell ref="AR25:AU25"/>
    <mergeCell ref="AV25:AY25"/>
    <mergeCell ref="AZ25:BC25"/>
    <mergeCell ref="BV99:BV101"/>
    <mergeCell ref="BI99:BI101"/>
    <mergeCell ref="BJ99:BJ101"/>
    <mergeCell ref="BK99:BK101"/>
    <mergeCell ref="BL99:BL101"/>
    <mergeCell ref="D61:G61"/>
    <mergeCell ref="H61:K61"/>
    <mergeCell ref="L61:O61"/>
    <mergeCell ref="P61:S61"/>
    <mergeCell ref="T61:W61"/>
    <mergeCell ref="X61:AA61"/>
    <mergeCell ref="AB61:AE61"/>
    <mergeCell ref="AF61:AI61"/>
    <mergeCell ref="AJ61:AM61"/>
    <mergeCell ref="BI96:BI98"/>
    <mergeCell ref="BS96:BS98"/>
    <mergeCell ref="BT96:BT98"/>
    <mergeCell ref="BU96:BU98"/>
    <mergeCell ref="BV96:BV98"/>
    <mergeCell ref="BJ96:BJ98"/>
    <mergeCell ref="BK96:BK98"/>
    <mergeCell ref="BL96:BL98"/>
    <mergeCell ref="BM96:BM98"/>
    <mergeCell ref="BN96:BN98"/>
    <mergeCell ref="BS102:BS104"/>
    <mergeCell ref="BT102:BT104"/>
    <mergeCell ref="BU102:BU104"/>
    <mergeCell ref="BI102:BI104"/>
    <mergeCell ref="BJ102:BJ104"/>
    <mergeCell ref="BK102:BK104"/>
    <mergeCell ref="BR102:BR104"/>
    <mergeCell ref="BR99:BR101"/>
    <mergeCell ref="BS99:BS101"/>
    <mergeCell ref="BT99:BT101"/>
    <mergeCell ref="BU99:BU101"/>
    <mergeCell ref="BQ102:BQ104"/>
    <mergeCell ref="BP102:BP104"/>
    <mergeCell ref="BO102:BO104"/>
    <mergeCell ref="BN102:BN104"/>
    <mergeCell ref="BM102:BM104"/>
    <mergeCell ref="BL102:BL104"/>
    <mergeCell ref="BM99:BM101"/>
    <mergeCell ref="BN99:BN101"/>
    <mergeCell ref="BO99:BO101"/>
    <mergeCell ref="BP99:BP101"/>
    <mergeCell ref="BQ99:BQ101"/>
    <mergeCell ref="BO96:BO98"/>
    <mergeCell ref="BP96:BP98"/>
    <mergeCell ref="BQ96:BQ98"/>
    <mergeCell ref="BR96:BR98"/>
    <mergeCell ref="AN61:AQ61"/>
    <mergeCell ref="DM23:DP23"/>
    <mergeCell ref="DD66:DF66"/>
    <mergeCell ref="DG66:DI66"/>
    <mergeCell ref="DJ66:DL66"/>
    <mergeCell ref="DM66:DO66"/>
    <mergeCell ref="DP66:DR66"/>
    <mergeCell ref="DD70:DF70"/>
    <mergeCell ref="DG70:DI70"/>
    <mergeCell ref="DJ70:DL70"/>
    <mergeCell ref="DM70:DO70"/>
    <mergeCell ref="DP70:DR70"/>
    <mergeCell ref="CP25:CT27"/>
    <mergeCell ref="CU25:CY27"/>
    <mergeCell ref="AN71:AP71"/>
    <mergeCell ref="D69:G69"/>
    <mergeCell ref="D70:G70"/>
    <mergeCell ref="AJ69:AL69"/>
    <mergeCell ref="AN69:AP69"/>
    <mergeCell ref="P70:R70"/>
    <mergeCell ref="T70:V70"/>
    <mergeCell ref="X70:Z70"/>
    <mergeCell ref="AB70:AD70"/>
    <mergeCell ref="AF70:AH70"/>
    <mergeCell ref="AJ70:AL70"/>
    <mergeCell ref="AN70:AP70"/>
    <mergeCell ref="H70:J70"/>
    <mergeCell ref="L70:N70"/>
    <mergeCell ref="H69:J69"/>
    <mergeCell ref="L69:N69"/>
    <mergeCell ref="P69:R69"/>
    <mergeCell ref="T69:V69"/>
    <mergeCell ref="X69:Z69"/>
    <mergeCell ref="AB69:AD69"/>
    <mergeCell ref="AF69:AH69"/>
    <mergeCell ref="D71:G71"/>
    <mergeCell ref="H71:J71"/>
    <mergeCell ref="L71:N71"/>
    <mergeCell ref="P71:R71"/>
    <mergeCell ref="T71:V71"/>
    <mergeCell ref="X71:Z71"/>
    <mergeCell ref="AB71:AD71"/>
    <mergeCell ref="AF71:AH71"/>
    <mergeCell ref="AJ71:AL71"/>
    <mergeCell ref="DS66:DU66"/>
    <mergeCell ref="DD67:DF67"/>
    <mergeCell ref="DG67:DI67"/>
    <mergeCell ref="DJ67:DL67"/>
    <mergeCell ref="DM67:DO67"/>
    <mergeCell ref="DP67:DR67"/>
    <mergeCell ref="DS67:DU67"/>
    <mergeCell ref="DD69:DF69"/>
    <mergeCell ref="DG69:DI69"/>
    <mergeCell ref="DJ69:DL69"/>
    <mergeCell ref="DM69:DO69"/>
    <mergeCell ref="DP69:DR69"/>
    <mergeCell ref="DS69:DU69"/>
    <mergeCell ref="DS70:DU70"/>
    <mergeCell ref="DD71:DF71"/>
    <mergeCell ref="DG71:DI71"/>
    <mergeCell ref="DJ71:DL71"/>
    <mergeCell ref="DM71:DO71"/>
    <mergeCell ref="DP71:DR71"/>
    <mergeCell ref="DS71:DU71"/>
    <mergeCell ref="DD72:DF72"/>
    <mergeCell ref="DG72:DI72"/>
    <mergeCell ref="DJ72:DL72"/>
    <mergeCell ref="DM72:DO72"/>
    <mergeCell ref="DP72:DR72"/>
    <mergeCell ref="DS72:DU72"/>
  </mergeCells>
  <conditionalFormatting sqref="C21:O26">
    <cfRule type="iconSet" priority="2">
      <iconSet iconSet="4TrafficLights" showValue="0">
        <cfvo type="percent" val="0"/>
        <cfvo type="percent" val="25"/>
        <cfvo type="percent" val="50"/>
        <cfvo type="percent" val="75"/>
      </iconSet>
    </cfRule>
  </conditionalFormatting>
  <conditionalFormatting sqref="B29:B34 D29:D34">
    <cfRule type="expression" dxfId="0" priority="8">
      <formula>B29=$C$35</formula>
    </cfRule>
  </conditionalFormatting>
  <dataValidations count="2">
    <dataValidation type="list" allowBlank="1" showInputMessage="1" showErrorMessage="1" sqref="Q24">
      <formula1>Notation</formula1>
    </dataValidation>
    <dataValidation type="list" allowBlank="1" showInputMessage="1" showErrorMessage="1" sqref="Q26:R26">
      <formula1>Interval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Bdd</vt:lpstr>
      <vt:lpstr>Grat</vt:lpstr>
      <vt:lpstr>Feuil1</vt:lpstr>
      <vt:lpstr>Interval</vt:lpstr>
      <vt:lpstr>Notation</vt:lpstr>
      <vt:lpstr>notes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2014-05-01T13:57:40Z</dcterms:created>
  <dcterms:modified xsi:type="dcterms:W3CDTF">2014-05-04T08:35:19Z</dcterms:modified>
</cp:coreProperties>
</file>