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985" yWindow="210" windowWidth="13350" windowHeight="8505" activeTab="1"/>
  </bookViews>
  <sheets>
    <sheet name="Feuil1" sheetId="1" r:id="rId1"/>
    <sheet name="2013 à 2014" sheetId="2" r:id="rId2"/>
  </sheets>
  <definedNames>
    <definedName name="_xlnm._FilterDatabase" localSheetId="1" hidden="1">'2013 à 2014'!$B$30:$W$55</definedName>
    <definedName name="mat">Feuil1!$A$1:$A$10</definedName>
  </definedNames>
  <calcPr calcId="125725"/>
</workbook>
</file>

<file path=xl/calcChain.xml><?xml version="1.0" encoding="utf-8"?>
<calcChain xmlns="http://schemas.openxmlformats.org/spreadsheetml/2006/main">
  <c r="F17" i="2"/>
  <c r="F18"/>
  <c r="F16"/>
  <c r="G15"/>
  <c r="W30"/>
  <c r="V30"/>
  <c r="U30"/>
  <c r="T30"/>
  <c r="S30"/>
  <c r="R30"/>
  <c r="Q30"/>
  <c r="P30"/>
  <c r="O30"/>
  <c r="N30"/>
  <c r="M30"/>
  <c r="L30"/>
  <c r="I32"/>
  <c r="I31"/>
  <c r="B34"/>
  <c r="I34" s="1"/>
  <c r="B36"/>
  <c r="I36" s="1"/>
  <c r="B38"/>
  <c r="I38" s="1"/>
  <c r="B40"/>
  <c r="I40" s="1"/>
  <c r="B42"/>
  <c r="I42" s="1"/>
  <c r="B44"/>
  <c r="I44" s="1"/>
  <c r="B46"/>
  <c r="I46" s="1"/>
  <c r="B48"/>
  <c r="I48" s="1"/>
  <c r="B50"/>
  <c r="I50" s="1"/>
  <c r="B52"/>
  <c r="I52" s="1"/>
  <c r="B54"/>
  <c r="I54" s="1"/>
  <c r="B33"/>
  <c r="I33" s="1"/>
  <c r="D45"/>
  <c r="D46"/>
  <c r="D49" s="1"/>
  <c r="D48"/>
  <c r="D51" s="1"/>
  <c r="D44"/>
  <c r="D47" s="1"/>
  <c r="F41"/>
  <c r="F42"/>
  <c r="H42"/>
  <c r="J42"/>
  <c r="F43"/>
  <c r="F44"/>
  <c r="H44"/>
  <c r="J44"/>
  <c r="F45"/>
  <c r="F46"/>
  <c r="H46"/>
  <c r="J46"/>
  <c r="F48"/>
  <c r="H48"/>
  <c r="J48"/>
  <c r="H50"/>
  <c r="J50"/>
  <c r="H52"/>
  <c r="J52"/>
  <c r="H54"/>
  <c r="J54"/>
  <c r="F32"/>
  <c r="H32"/>
  <c r="J32"/>
  <c r="F33"/>
  <c r="H33"/>
  <c r="J33"/>
  <c r="F34"/>
  <c r="H34"/>
  <c r="J34"/>
  <c r="F36"/>
  <c r="H36"/>
  <c r="J36"/>
  <c r="F37"/>
  <c r="F38"/>
  <c r="H38"/>
  <c r="J38"/>
  <c r="F39"/>
  <c r="F40"/>
  <c r="H40"/>
  <c r="J40"/>
  <c r="H31"/>
  <c r="F31"/>
  <c r="K34" l="1"/>
  <c r="M33"/>
  <c r="N33"/>
  <c r="O33"/>
  <c r="Q33"/>
  <c r="R33"/>
  <c r="S33"/>
  <c r="T33"/>
  <c r="U33"/>
  <c r="V33"/>
  <c r="W33"/>
  <c r="L33"/>
  <c r="M54"/>
  <c r="N54"/>
  <c r="O54"/>
  <c r="P54"/>
  <c r="Q54"/>
  <c r="R54"/>
  <c r="S54"/>
  <c r="T54"/>
  <c r="U54"/>
  <c r="W54"/>
  <c r="M52"/>
  <c r="N52"/>
  <c r="O52"/>
  <c r="P52"/>
  <c r="Q52"/>
  <c r="R52"/>
  <c r="S52"/>
  <c r="T52"/>
  <c r="V52"/>
  <c r="W52"/>
  <c r="M50"/>
  <c r="N50"/>
  <c r="O50"/>
  <c r="P50"/>
  <c r="Q50"/>
  <c r="R50"/>
  <c r="S50"/>
  <c r="T50"/>
  <c r="V50"/>
  <c r="W50"/>
  <c r="M48"/>
  <c r="N48"/>
  <c r="O48"/>
  <c r="P48"/>
  <c r="Q48"/>
  <c r="R48"/>
  <c r="S48"/>
  <c r="U48"/>
  <c r="V48"/>
  <c r="W48"/>
  <c r="M46"/>
  <c r="N46"/>
  <c r="O46"/>
  <c r="P46"/>
  <c r="Q46"/>
  <c r="R46"/>
  <c r="S46"/>
  <c r="U46"/>
  <c r="V46"/>
  <c r="W46"/>
  <c r="M44"/>
  <c r="N44"/>
  <c r="O44"/>
  <c r="P44"/>
  <c r="Q44"/>
  <c r="R44"/>
  <c r="T44"/>
  <c r="U44"/>
  <c r="V44"/>
  <c r="W44"/>
  <c r="M42"/>
  <c r="N42"/>
  <c r="O42"/>
  <c r="P42"/>
  <c r="Q42"/>
  <c r="R42"/>
  <c r="T42"/>
  <c r="U42"/>
  <c r="V42"/>
  <c r="W42"/>
  <c r="M40"/>
  <c r="N40"/>
  <c r="O40"/>
  <c r="P40"/>
  <c r="Q40"/>
  <c r="S40"/>
  <c r="T40"/>
  <c r="U40"/>
  <c r="V40"/>
  <c r="W40"/>
  <c r="M38"/>
  <c r="N38"/>
  <c r="O38"/>
  <c r="P38"/>
  <c r="R38"/>
  <c r="S38"/>
  <c r="T38"/>
  <c r="U38"/>
  <c r="V38"/>
  <c r="W38"/>
  <c r="M36"/>
  <c r="N36"/>
  <c r="O36"/>
  <c r="P36"/>
  <c r="R36"/>
  <c r="S36"/>
  <c r="T36"/>
  <c r="U36"/>
  <c r="V36"/>
  <c r="W36"/>
  <c r="L36"/>
  <c r="M34"/>
  <c r="N34"/>
  <c r="O34"/>
  <c r="Q34"/>
  <c r="R34"/>
  <c r="S34"/>
  <c r="T34"/>
  <c r="U34"/>
  <c r="V34"/>
  <c r="W34"/>
  <c r="L34"/>
  <c r="M31"/>
  <c r="N31"/>
  <c r="O31"/>
  <c r="Q31"/>
  <c r="R31"/>
  <c r="S31"/>
  <c r="T31"/>
  <c r="U31"/>
  <c r="V31"/>
  <c r="W31"/>
  <c r="M32"/>
  <c r="N32"/>
  <c r="O32"/>
  <c r="Q32"/>
  <c r="R32"/>
  <c r="S32"/>
  <c r="T32"/>
  <c r="U32"/>
  <c r="V32"/>
  <c r="W32"/>
  <c r="L32"/>
  <c r="L31"/>
  <c r="L54"/>
  <c r="L52"/>
  <c r="L50"/>
  <c r="L48"/>
  <c r="L46"/>
  <c r="L44"/>
  <c r="L42"/>
  <c r="L40"/>
  <c r="L38"/>
  <c r="K33"/>
  <c r="K32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1"/>
  <c r="P32"/>
  <c r="T48"/>
  <c r="T46"/>
  <c r="S44"/>
  <c r="S42"/>
  <c r="R40"/>
  <c r="Q38"/>
  <c r="Q36"/>
  <c r="P34"/>
  <c r="P33"/>
  <c r="P31"/>
  <c r="D50"/>
  <c r="F47"/>
  <c r="D52"/>
  <c r="F49"/>
  <c r="B35"/>
  <c r="I35" s="1"/>
  <c r="F54"/>
  <c r="V54" s="1"/>
  <c r="F51"/>
  <c r="J31"/>
  <c r="M35" l="1"/>
  <c r="N35"/>
  <c r="O35"/>
  <c r="P35"/>
  <c r="R35"/>
  <c r="S35"/>
  <c r="T35"/>
  <c r="U35"/>
  <c r="V35"/>
  <c r="W35"/>
  <c r="L35"/>
  <c r="Q35"/>
  <c r="B37"/>
  <c r="I37" s="1"/>
  <c r="H35"/>
  <c r="J35"/>
  <c r="D55"/>
  <c r="F55" s="1"/>
  <c r="F52"/>
  <c r="U52" s="1"/>
  <c r="D53"/>
  <c r="F53" s="1"/>
  <c r="F50"/>
  <c r="U50" s="1"/>
  <c r="M37" l="1"/>
  <c r="N37"/>
  <c r="O37"/>
  <c r="P37"/>
  <c r="R37"/>
  <c r="S37"/>
  <c r="T37"/>
  <c r="U37"/>
  <c r="V37"/>
  <c r="W37"/>
  <c r="L37"/>
  <c r="Q37"/>
  <c r="C18"/>
  <c r="C17"/>
  <c r="C16"/>
  <c r="G16"/>
  <c r="G17"/>
  <c r="G18"/>
  <c r="B39"/>
  <c r="I39" s="1"/>
  <c r="H37"/>
  <c r="J37"/>
  <c r="M39" l="1"/>
  <c r="N39"/>
  <c r="O39"/>
  <c r="P39"/>
  <c r="Q39"/>
  <c r="S39"/>
  <c r="T39"/>
  <c r="U39"/>
  <c r="V39"/>
  <c r="W39"/>
  <c r="L39"/>
  <c r="R39"/>
  <c r="B41"/>
  <c r="I41" s="1"/>
  <c r="H39"/>
  <c r="J39"/>
  <c r="M41" l="1"/>
  <c r="N41"/>
  <c r="O41"/>
  <c r="P41"/>
  <c r="Q41"/>
  <c r="S41"/>
  <c r="T41"/>
  <c r="U41"/>
  <c r="V41"/>
  <c r="W41"/>
  <c r="L41"/>
  <c r="R41"/>
  <c r="B43"/>
  <c r="I43" s="1"/>
  <c r="H41"/>
  <c r="J41"/>
  <c r="M43" l="1"/>
  <c r="N43"/>
  <c r="O43"/>
  <c r="P43"/>
  <c r="Q43"/>
  <c r="R43"/>
  <c r="T43"/>
  <c r="U43"/>
  <c r="V43"/>
  <c r="W43"/>
  <c r="L43"/>
  <c r="S43"/>
  <c r="B45"/>
  <c r="I45" s="1"/>
  <c r="H43"/>
  <c r="J43"/>
  <c r="M45" l="1"/>
  <c r="N45"/>
  <c r="O45"/>
  <c r="P45"/>
  <c r="Q45"/>
  <c r="R45"/>
  <c r="T45"/>
  <c r="U45"/>
  <c r="V45"/>
  <c r="W45"/>
  <c r="L45"/>
  <c r="S45"/>
  <c r="B47"/>
  <c r="I47" s="1"/>
  <c r="H45"/>
  <c r="J45"/>
  <c r="M47" l="1"/>
  <c r="N47"/>
  <c r="O47"/>
  <c r="P47"/>
  <c r="Q47"/>
  <c r="R47"/>
  <c r="S47"/>
  <c r="U47"/>
  <c r="V47"/>
  <c r="W47"/>
  <c r="L47"/>
  <c r="T47"/>
  <c r="B49"/>
  <c r="I49" s="1"/>
  <c r="H47"/>
  <c r="J47"/>
  <c r="M49" l="1"/>
  <c r="N49"/>
  <c r="O49"/>
  <c r="P49"/>
  <c r="Q49"/>
  <c r="R49"/>
  <c r="S49"/>
  <c r="T49"/>
  <c r="V49"/>
  <c r="W49"/>
  <c r="L49"/>
  <c r="U49"/>
  <c r="B51"/>
  <c r="I51" s="1"/>
  <c r="H49"/>
  <c r="J49"/>
  <c r="M51" l="1"/>
  <c r="N51"/>
  <c r="O51"/>
  <c r="P51"/>
  <c r="Q51"/>
  <c r="R51"/>
  <c r="S51"/>
  <c r="T51"/>
  <c r="V51"/>
  <c r="W51"/>
  <c r="L51"/>
  <c r="U51"/>
  <c r="B53"/>
  <c r="I53" s="1"/>
  <c r="H51"/>
  <c r="J51"/>
  <c r="M53" l="1"/>
  <c r="N53"/>
  <c r="O53"/>
  <c r="P53"/>
  <c r="Q53"/>
  <c r="R53"/>
  <c r="S53"/>
  <c r="T53"/>
  <c r="U53"/>
  <c r="W53"/>
  <c r="L53"/>
  <c r="V53"/>
  <c r="B55"/>
  <c r="I55" s="1"/>
  <c r="H53"/>
  <c r="J53"/>
  <c r="M55" l="1"/>
  <c r="N55"/>
  <c r="O55"/>
  <c r="P55"/>
  <c r="Q55"/>
  <c r="R55"/>
  <c r="S55"/>
  <c r="T55"/>
  <c r="U55"/>
  <c r="W55"/>
  <c r="L55"/>
  <c r="V55"/>
  <c r="N29"/>
  <c r="O29"/>
  <c r="P29"/>
  <c r="Q29"/>
  <c r="S29"/>
  <c r="T29"/>
  <c r="U29"/>
  <c r="W29"/>
  <c r="M29"/>
  <c r="L29"/>
  <c r="V29"/>
  <c r="R29"/>
  <c r="H55"/>
  <c r="J55"/>
</calcChain>
</file>

<file path=xl/sharedStrings.xml><?xml version="1.0" encoding="utf-8"?>
<sst xmlns="http://schemas.openxmlformats.org/spreadsheetml/2006/main" count="98" uniqueCount="37">
  <si>
    <t>Français</t>
  </si>
  <si>
    <t>Math</t>
  </si>
  <si>
    <t>physique chimie</t>
  </si>
  <si>
    <t>svt</t>
  </si>
  <si>
    <t>histoire geo</t>
  </si>
  <si>
    <t>anglais</t>
  </si>
  <si>
    <t>Espagnol</t>
  </si>
  <si>
    <t>sport</t>
  </si>
  <si>
    <t>Musique</t>
  </si>
  <si>
    <t>matiere</t>
  </si>
  <si>
    <t>date</t>
  </si>
  <si>
    <t>note</t>
  </si>
  <si>
    <t>sur 20 ou 10</t>
  </si>
  <si>
    <t>oral
ecrit</t>
  </si>
  <si>
    <t>oral</t>
  </si>
  <si>
    <t>sur 20</t>
  </si>
  <si>
    <t>semaine</t>
  </si>
  <si>
    <t>mois</t>
  </si>
  <si>
    <t>année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</si>
  <si>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</si>
  <si>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</si>
  <si>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</si>
  <si>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</si>
  <si>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</si>
  <si>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</si>
  <si>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</si>
  <si>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</si>
  <si>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</si>
  <si>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</si>
  <si>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</si>
  <si>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</si>
  <si>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Max</t>
  </si>
  <si>
    <t>Min</t>
  </si>
  <si>
    <t>Général</t>
  </si>
  <si>
    <t>note/matière</t>
  </si>
  <si>
    <t>écrit</t>
  </si>
  <si>
    <t>février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</si>
</sst>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Tahoma"/>
      <family val="2"/>
    </font>
    <font>
      <b/>
      <i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9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2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0" fillId="4" borderId="0" xfId="0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wrapText="1"/>
    </xf>
    <xf numFmtId="0" fontId="1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5" fillId="5" borderId="1" xfId="0" applyFont="1" applyFill="1" applyBorder="1" applyAlignment="1">
      <alignment horizontal="right"/>
    </xf>
    <xf numFmtId="0" fontId="0" fillId="5" borderId="1" xfId="0" applyFill="1" applyBorder="1" applyAlignment="1">
      <alignment horizontal="right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autoTitleDeleted val="1"/>
    <c:plotArea>
      <c:layout/>
      <c:lineChart>
        <c:grouping val="standard"/>
        <c:ser>
          <c:idx val="0"/>
          <c:order val="0"/>
          <c:tx>
            <c:v>moyenne note par mois</c:v>
          </c:tx>
          <c:cat>
            <c:strRef>
              <c:f>'2013 à 2014'!$L$30:$W$30</c:f>
              <c:strCache>
                <c:ptCount val="12"/>
                <c:pt idx="0">
                  <c:v>septembre</c:v>
                </c:pt>
                <c:pt idx="1">
                  <c:v>octobre</c:v>
                </c:pt>
                <c:pt idx="2">
                  <c:v>novembre</c:v>
                </c:pt>
                <c:pt idx="3">
                  <c:v>décembre</c:v>
                </c:pt>
                <c:pt idx="4">
                  <c:v>janvier</c:v>
                </c:pt>
                <c:pt idx="5">
                  <c:v>février</c:v>
                </c:pt>
                <c:pt idx="6">
                  <c:v>mars</c:v>
                </c:pt>
                <c:pt idx="7">
                  <c:v>avril</c:v>
                </c:pt>
                <c:pt idx="8">
                  <c:v>mai</c:v>
                </c:pt>
                <c:pt idx="9">
                  <c:v>juin</c:v>
                </c:pt>
                <c:pt idx="10">
                  <c:v>juillet</c:v>
                </c:pt>
                <c:pt idx="11">
                  <c:v>août</c:v>
                </c:pt>
              </c:strCache>
            </c:strRef>
          </c:cat>
          <c:val>
            <c:numRef>
              <c:f>'2013 à 2014'!$L$29:$W$29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9.75</c:v>
                </c:pt>
                <c:pt idx="5">
                  <c:v>8.25</c:v>
                </c:pt>
                <c:pt idx="6">
                  <c:v>10</c:v>
                </c:pt>
                <c:pt idx="7">
                  <c:v>10</c:v>
                </c:pt>
                <c:pt idx="8">
                  <c:v>10.333333333333334</c:v>
                </c:pt>
                <c:pt idx="9">
                  <c:v>13.25</c:v>
                </c:pt>
                <c:pt idx="10">
                  <c:v>13.666666666666666</c:v>
                </c:pt>
                <c:pt idx="11">
                  <c:v>0</c:v>
                </c:pt>
              </c:numCache>
            </c:numRef>
          </c:val>
        </c:ser>
        <c:marker val="1"/>
        <c:axId val="35777152"/>
        <c:axId val="58925440"/>
      </c:lineChart>
      <c:catAx>
        <c:axId val="35777152"/>
        <c:scaling>
          <c:orientation val="minMax"/>
        </c:scaling>
        <c:axPos val="b"/>
        <c:tickLblPos val="nextTo"/>
        <c:crossAx val="58925440"/>
        <c:crosses val="autoZero"/>
        <c:auto val="1"/>
        <c:lblAlgn val="ctr"/>
        <c:lblOffset val="100"/>
      </c:catAx>
      <c:valAx>
        <c:axId val="58925440"/>
        <c:scaling>
          <c:orientation val="minMax"/>
          <c:max val="20"/>
        </c:scaling>
        <c:axPos val="l"/>
        <c:majorGridlines/>
        <c:numFmt formatCode="General" sourceLinked="1"/>
        <c:tickLblPos val="nextTo"/>
        <c:crossAx val="3577715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28763711295186895"/>
          <c:y val="0.91899602370063027"/>
          <c:w val="0.29320633014460712"/>
          <c:h val="7.2187278985336417E-2"/>
        </c:manualLayout>
      </c:layout>
    </c:legend>
    <c:plotVisOnly val="1"/>
  </c:chart>
  <c:spPr>
    <a:solidFill>
      <a:srgbClr val="4F81BD">
        <a:alpha val="0"/>
      </a:srgbClr>
    </a:solidFill>
    <a:ln>
      <a:noFill/>
    </a:ln>
    <a:scene3d>
      <a:camera prst="orthographicFront"/>
      <a:lightRig rig="threePt" dir="t"/>
    </a:scene3d>
    <a:sp3d prstMaterial="flat"/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10</xdr:row>
      <xdr:rowOff>38100</xdr:rowOff>
    </xdr:from>
    <xdr:to>
      <xdr:col>14</xdr:col>
      <xdr:colOff>161925</xdr:colOff>
      <xdr:row>26</xdr:row>
      <xdr:rowOff>171450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C3" sqref="C3"/>
    </sheetView>
  </sheetViews>
  <sheetFormatPr baseColWidth="10" defaultColWidth="16" defaultRowHeight="15"/>
  <sheetData>
    <row r="1" spans="1:3">
      <c r="A1" t="s">
        <v>0</v>
      </c>
      <c r="B1" t="s">
        <v>19</v>
      </c>
      <c r="C1">
        <v>1</v>
      </c>
    </row>
    <row r="2" spans="1:3">
      <c r="A2" t="s">
        <v>1</v>
      </c>
      <c r="B2" t="s">
        <v>36</v>
      </c>
    </row>
    <row r="3" spans="1:3">
      <c r="A3" t="s">
        <v>2</v>
      </c>
      <c r="B3" t="s">
        <v>20</v>
      </c>
    </row>
    <row r="4" spans="1:3">
      <c r="A4" t="s">
        <v>3</v>
      </c>
      <c r="B4" t="s">
        <v>21</v>
      </c>
    </row>
    <row r="5" spans="1:3">
      <c r="A5" t="s">
        <v>4</v>
      </c>
      <c r="B5" t="s">
        <v>22</v>
      </c>
    </row>
    <row r="6" spans="1:3">
      <c r="A6" t="s">
        <v>3</v>
      </c>
      <c r="B6" t="s">
        <v>23</v>
      </c>
    </row>
    <row r="7" spans="1:3">
      <c r="A7" t="s">
        <v>5</v>
      </c>
      <c r="B7" t="s">
        <v>24</v>
      </c>
    </row>
    <row r="8" spans="1:3">
      <c r="A8" t="s">
        <v>6</v>
      </c>
      <c r="B8" t="s">
        <v>25</v>
      </c>
    </row>
    <row r="9" spans="1:3">
      <c r="A9" t="s">
        <v>7</v>
      </c>
      <c r="B9" t="s">
        <v>26</v>
      </c>
    </row>
    <row r="10" spans="1:3">
      <c r="A10" t="s">
        <v>8</v>
      </c>
      <c r="B10" t="s">
        <v>27</v>
      </c>
    </row>
    <row r="11" spans="1:3">
      <c r="B11" t="s">
        <v>28</v>
      </c>
    </row>
    <row r="12" spans="1:3">
      <c r="B12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1:W55"/>
  <sheetViews>
    <sheetView tabSelected="1" topLeftCell="A11" workbookViewId="0">
      <pane ySplit="20" topLeftCell="A31" activePane="bottomLeft" state="frozenSplit"/>
      <selection activeCell="E11" sqref="E11"/>
      <selection pane="bottomLeft" activeCell="D28" sqref="D28"/>
    </sheetView>
  </sheetViews>
  <sheetFormatPr baseColWidth="10" defaultRowHeight="15"/>
  <cols>
    <col min="1" max="1" width="1.5703125" style="1" customWidth="1"/>
    <col min="2" max="2" width="11.42578125" style="1"/>
    <col min="3" max="3" width="17.28515625" style="1" customWidth="1"/>
    <col min="4" max="5" width="11.42578125" style="1"/>
    <col min="6" max="6" width="14.7109375" style="1" customWidth="1"/>
    <col min="7" max="7" width="15.28515625" style="1" customWidth="1"/>
    <col min="8" max="10" width="11.42578125" style="1"/>
    <col min="11" max="11" width="12.7109375" style="1" customWidth="1"/>
    <col min="12" max="16384" width="11.42578125" style="1"/>
  </cols>
  <sheetData>
    <row r="1" spans="1:23" hidden="1"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</row>
    <row r="2" spans="1:23" hidden="1">
      <c r="C2" s="1">
        <v>2</v>
      </c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</row>
    <row r="3" spans="1:23" hidden="1"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</row>
    <row r="4" spans="1:23" hidden="1"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</row>
    <row r="5" spans="1:23" hidden="1"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</row>
    <row r="6" spans="1:23" hidden="1"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idden="1"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</row>
    <row r="8" spans="1:23" hidden="1"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</row>
    <row r="9" spans="1:23" hidden="1"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</row>
    <row r="10" spans="1:23" hidden="1"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</row>
    <row r="11" spans="1:23">
      <c r="A11" s="3"/>
      <c r="B11" s="3"/>
      <c r="C11" s="3"/>
      <c r="D11" s="3"/>
      <c r="E11" s="3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0"/>
      <c r="Q11" s="10"/>
      <c r="R11" s="10"/>
      <c r="S11" s="10"/>
      <c r="T11" s="10"/>
      <c r="U11" s="10"/>
      <c r="V11" s="10"/>
      <c r="W11" s="10"/>
    </row>
    <row r="12" spans="1:23">
      <c r="A12" s="3"/>
      <c r="B12" s="3"/>
      <c r="C12" s="3"/>
      <c r="D12" s="3"/>
      <c r="E12" s="3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0"/>
      <c r="Q12" s="10"/>
      <c r="R12" s="10"/>
      <c r="S12" s="10"/>
      <c r="T12" s="10"/>
      <c r="U12" s="10"/>
      <c r="V12" s="10"/>
      <c r="W12" s="10"/>
    </row>
    <row r="13" spans="1:23">
      <c r="A13" s="3"/>
      <c r="B13" s="3"/>
      <c r="C13" s="3"/>
      <c r="D13" s="3"/>
      <c r="E13" s="3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0"/>
      <c r="Q13" s="10"/>
      <c r="R13" s="10"/>
      <c r="S13" s="10"/>
      <c r="T13" s="10"/>
      <c r="U13" s="10"/>
      <c r="V13" s="10"/>
      <c r="W13" s="10"/>
    </row>
    <row r="14" spans="1:23">
      <c r="A14" s="3"/>
      <c r="B14" s="3"/>
      <c r="C14" s="3"/>
      <c r="D14" s="3"/>
      <c r="E14" s="3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0"/>
      <c r="Q14" s="10"/>
      <c r="R14" s="10"/>
      <c r="S14" s="10"/>
      <c r="T14" s="10"/>
      <c r="U14" s="10"/>
      <c r="V14" s="10"/>
      <c r="W14" s="10"/>
    </row>
    <row r="15" spans="1:23">
      <c r="A15" s="3"/>
      <c r="B15" s="3"/>
      <c r="C15" s="14" t="s">
        <v>33</v>
      </c>
      <c r="D15" s="3"/>
      <c r="E15" s="3"/>
      <c r="F15" s="15"/>
      <c r="G15" s="16" t="str">
        <f>CHOOSE(Feuil1!C1,C15,Feuil1!A1,Feuil1!A2,Feuil1!A3,Feuil1!A4,Feuil1!A5,Feuil1!A7,Feuil1!A8,Feuil1!A9,Feuil1!A10)</f>
        <v>Général</v>
      </c>
      <c r="H15" s="15"/>
      <c r="I15" s="15"/>
      <c r="J15" s="15"/>
      <c r="K15" s="15"/>
      <c r="L15" s="15"/>
      <c r="M15" s="15"/>
      <c r="N15" s="15"/>
      <c r="O15" s="15"/>
      <c r="P15" s="10"/>
      <c r="Q15" s="10"/>
      <c r="R15" s="10"/>
      <c r="S15" s="10"/>
      <c r="T15" s="10"/>
      <c r="U15" s="10"/>
      <c r="V15" s="10"/>
      <c r="W15" s="10"/>
    </row>
    <row r="16" spans="1:23">
      <c r="A16" s="3"/>
      <c r="B16" s="4" t="s">
        <v>30</v>
      </c>
      <c r="C16" s="6">
        <f>AVERAGE('2013 à 2014'!F31:F50000)</f>
        <v>10.68</v>
      </c>
      <c r="D16" s="3"/>
      <c r="E16" s="3"/>
      <c r="F16" s="17" t="str">
        <f>B16</f>
        <v>moyenne</v>
      </c>
      <c r="G16" s="6">
        <f>SUM('2013 à 2014'!K31:K4000)/COUNT('2013 à 2014'!K31:K4000)</f>
        <v>10.68</v>
      </c>
      <c r="H16" s="15"/>
      <c r="I16" s="15"/>
      <c r="J16" s="15"/>
      <c r="K16" s="15"/>
      <c r="L16" s="15"/>
      <c r="M16" s="15"/>
      <c r="N16" s="15"/>
      <c r="O16" s="15"/>
      <c r="P16" s="10"/>
      <c r="Q16" s="10"/>
      <c r="R16" s="10"/>
      <c r="S16" s="10"/>
      <c r="T16" s="10"/>
      <c r="U16" s="10"/>
      <c r="V16" s="10"/>
      <c r="W16" s="10"/>
    </row>
    <row r="17" spans="1:23">
      <c r="A17" s="3"/>
      <c r="B17" s="5" t="s">
        <v>31</v>
      </c>
      <c r="C17" s="6">
        <f>MAX('2013 à 2014'!F31:F5000)</f>
        <v>19</v>
      </c>
      <c r="D17" s="3"/>
      <c r="E17" s="3"/>
      <c r="F17" s="17" t="str">
        <f t="shared" ref="F17:F18" si="0">B17</f>
        <v>Max</v>
      </c>
      <c r="G17" s="6">
        <f>MAX('2013 à 2014'!K31:K5000)</f>
        <v>19</v>
      </c>
      <c r="H17" s="15"/>
      <c r="I17" s="15"/>
      <c r="J17" s="15"/>
      <c r="K17" s="15"/>
      <c r="L17" s="15"/>
      <c r="M17" s="15"/>
      <c r="N17" s="15"/>
      <c r="O17" s="15"/>
      <c r="P17" s="10"/>
      <c r="Q17" s="10"/>
      <c r="R17" s="10"/>
      <c r="S17" s="10"/>
      <c r="T17" s="10"/>
      <c r="U17" s="10"/>
      <c r="V17" s="10"/>
      <c r="W17" s="10"/>
    </row>
    <row r="18" spans="1:23">
      <c r="A18" s="3"/>
      <c r="B18" s="5" t="s">
        <v>32</v>
      </c>
      <c r="C18" s="6">
        <f>MIN('2013 à 2014'!F31:F5000)</f>
        <v>0</v>
      </c>
      <c r="D18" s="3"/>
      <c r="E18" s="3"/>
      <c r="F18" s="17" t="str">
        <f t="shared" si="0"/>
        <v>Min</v>
      </c>
      <c r="G18" s="6">
        <f>MIN('2013 à 2014'!K31:K5000)</f>
        <v>0</v>
      </c>
      <c r="H18" s="15"/>
      <c r="I18" s="15"/>
      <c r="J18" s="15"/>
      <c r="K18" s="15"/>
      <c r="L18" s="15"/>
      <c r="M18" s="15"/>
      <c r="N18" s="15"/>
      <c r="O18" s="15"/>
      <c r="P18" s="10"/>
      <c r="Q18" s="10"/>
      <c r="R18" s="10"/>
      <c r="S18" s="10"/>
      <c r="T18" s="10"/>
      <c r="U18" s="10"/>
      <c r="V18" s="10"/>
      <c r="W18" s="10"/>
    </row>
    <row r="19" spans="1:23">
      <c r="A19" s="3"/>
      <c r="B19" s="3"/>
      <c r="C19" s="3"/>
      <c r="D19" s="3"/>
      <c r="E19" s="3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0"/>
      <c r="Q19" s="10"/>
      <c r="R19" s="10"/>
      <c r="S19" s="10"/>
      <c r="T19" s="10"/>
      <c r="U19" s="10"/>
      <c r="V19" s="10"/>
      <c r="W19" s="10"/>
    </row>
    <row r="20" spans="1:23">
      <c r="A20" s="3"/>
      <c r="B20" s="3"/>
      <c r="C20" s="3"/>
      <c r="D20" s="3"/>
      <c r="E20" s="3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0"/>
      <c r="Q20" s="10"/>
      <c r="R20" s="10"/>
      <c r="S20" s="10"/>
      <c r="T20" s="10"/>
      <c r="U20" s="10"/>
      <c r="V20" s="10"/>
      <c r="W20" s="10"/>
    </row>
    <row r="21" spans="1:23">
      <c r="A21" s="3"/>
      <c r="B21" s="3"/>
      <c r="C21" s="3"/>
      <c r="D21" s="3"/>
      <c r="E21" s="3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0"/>
      <c r="Q21" s="10"/>
      <c r="R21" s="10"/>
      <c r="S21" s="10"/>
      <c r="T21" s="10"/>
      <c r="U21" s="10"/>
      <c r="V21" s="10"/>
      <c r="W21" s="10"/>
    </row>
    <row r="22" spans="1:23">
      <c r="A22" s="3"/>
      <c r="B22" s="3"/>
      <c r="C22" s="3"/>
      <c r="D22" s="3"/>
      <c r="E22" s="3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0"/>
      <c r="Q22" s="10"/>
      <c r="R22" s="10"/>
      <c r="S22" s="10"/>
      <c r="T22" s="10"/>
      <c r="U22" s="10"/>
      <c r="V22" s="10"/>
      <c r="W22" s="10"/>
    </row>
    <row r="23" spans="1:23">
      <c r="A23" s="3"/>
      <c r="B23" s="3"/>
      <c r="C23" s="3"/>
      <c r="D23" s="3"/>
      <c r="E23" s="3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0"/>
      <c r="Q23" s="10"/>
      <c r="R23" s="10"/>
      <c r="S23" s="10"/>
      <c r="T23" s="10"/>
      <c r="U23" s="10"/>
      <c r="V23" s="10"/>
      <c r="W23" s="10"/>
    </row>
    <row r="24" spans="1:23">
      <c r="A24" s="3"/>
      <c r="B24" s="3"/>
      <c r="C24" s="3"/>
      <c r="D24" s="3"/>
      <c r="E24" s="3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0"/>
      <c r="Q24" s="10"/>
      <c r="R24" s="10"/>
      <c r="S24" s="10"/>
      <c r="T24" s="10"/>
      <c r="U24" s="10"/>
      <c r="V24" s="10"/>
      <c r="W24" s="10"/>
    </row>
    <row r="25" spans="1:23">
      <c r="A25" s="3"/>
      <c r="B25" s="3"/>
      <c r="C25" s="3"/>
      <c r="D25" s="3"/>
      <c r="E25" s="3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0"/>
      <c r="Q25" s="10"/>
      <c r="R25" s="10"/>
      <c r="S25" s="10"/>
      <c r="T25" s="10"/>
      <c r="U25" s="10"/>
      <c r="V25" s="10"/>
      <c r="W25" s="10"/>
    </row>
    <row r="26" spans="1:23">
      <c r="A26" s="3"/>
      <c r="B26" s="3"/>
      <c r="C26" s="3"/>
      <c r="D26" s="3"/>
      <c r="E26" s="3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0"/>
      <c r="Q26" s="10"/>
      <c r="R26" s="10"/>
      <c r="S26" s="10"/>
      <c r="T26" s="10"/>
      <c r="U26" s="10"/>
      <c r="V26" s="10"/>
      <c r="W26" s="10"/>
    </row>
    <row r="27" spans="1:23">
      <c r="A27" s="3"/>
      <c r="B27" s="3"/>
      <c r="C27" s="3"/>
      <c r="D27" s="3"/>
      <c r="E27" s="3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0"/>
      <c r="Q27" s="10"/>
      <c r="R27" s="10"/>
      <c r="S27" s="10"/>
      <c r="T27" s="10"/>
      <c r="U27" s="10"/>
      <c r="V27" s="10"/>
      <c r="W27" s="10"/>
    </row>
    <row r="28" spans="1:2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2" t="s">
        <v>30</v>
      </c>
      <c r="M28" s="2" t="s">
        <v>30</v>
      </c>
      <c r="N28" s="2" t="s">
        <v>30</v>
      </c>
      <c r="O28" s="2" t="s">
        <v>30</v>
      </c>
      <c r="P28" s="2" t="s">
        <v>30</v>
      </c>
      <c r="Q28" s="2" t="s">
        <v>30</v>
      </c>
      <c r="R28" s="2" t="s">
        <v>30</v>
      </c>
      <c r="S28" s="2" t="s">
        <v>30</v>
      </c>
      <c r="T28" s="2" t="s">
        <v>30</v>
      </c>
      <c r="U28" s="2" t="s">
        <v>30</v>
      </c>
      <c r="V28" s="2" t="s">
        <v>30</v>
      </c>
      <c r="W28" s="2" t="s">
        <v>30</v>
      </c>
    </row>
    <row r="29" spans="1:2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2" t="str">
        <f t="shared" ref="L29:W29" si="1">IF(ISERROR(AVERAGE(L31:L50000)),"",AVERAGE(L31:L50000))</f>
        <v/>
      </c>
      <c r="M29" s="2" t="str">
        <f t="shared" si="1"/>
        <v/>
      </c>
      <c r="N29" s="2" t="str">
        <f t="shared" si="1"/>
        <v/>
      </c>
      <c r="O29" s="2" t="str">
        <f t="shared" si="1"/>
        <v/>
      </c>
      <c r="P29" s="2">
        <f t="shared" si="1"/>
        <v>9.75</v>
      </c>
      <c r="Q29" s="2">
        <f t="shared" si="1"/>
        <v>8.25</v>
      </c>
      <c r="R29" s="2">
        <f t="shared" si="1"/>
        <v>10</v>
      </c>
      <c r="S29" s="2">
        <f t="shared" si="1"/>
        <v>10</v>
      </c>
      <c r="T29" s="2">
        <f t="shared" si="1"/>
        <v>10.333333333333334</v>
      </c>
      <c r="U29" s="2">
        <f t="shared" si="1"/>
        <v>13.25</v>
      </c>
      <c r="V29" s="2">
        <f t="shared" si="1"/>
        <v>13.666666666666666</v>
      </c>
      <c r="W29" s="2" t="str">
        <f t="shared" si="1"/>
        <v/>
      </c>
    </row>
    <row r="30" spans="1:23" ht="30">
      <c r="A30" s="3"/>
      <c r="B30" s="11" t="s">
        <v>10</v>
      </c>
      <c r="C30" s="11" t="s">
        <v>9</v>
      </c>
      <c r="D30" s="11" t="s">
        <v>11</v>
      </c>
      <c r="E30" s="11" t="s">
        <v>12</v>
      </c>
      <c r="F30" s="11" t="s">
        <v>15</v>
      </c>
      <c r="G30" s="12" t="s">
        <v>13</v>
      </c>
      <c r="H30" s="11" t="s">
        <v>16</v>
      </c>
      <c r="I30" s="11" t="s">
        <v>17</v>
      </c>
      <c r="J30" s="11" t="s">
        <v>18</v>
      </c>
      <c r="K30" s="13" t="s">
        <v>34</v>
      </c>
      <c r="L30" s="2" t="str">
        <f>Feuil1!B9</f>
        <v>septembre</v>
      </c>
      <c r="M30" s="2" t="str">
        <f>Feuil1!B10</f>
        <v>octobre</v>
      </c>
      <c r="N30" s="2" t="str">
        <f>Feuil1!B11</f>
        <v>novembre</v>
      </c>
      <c r="O30" s="2" t="str">
        <f>Feuil1!B12</f>
        <v>décembre</v>
      </c>
      <c r="P30" s="2" t="str">
        <f>Feuil1!B1</f>
        <v>janvier</v>
      </c>
      <c r="Q30" s="2" t="str">
        <f>Feuil1!B2</f>
        <v>février</v>
      </c>
      <c r="R30" s="2" t="str">
        <f>Feuil1!B3</f>
        <v>mars</v>
      </c>
      <c r="S30" s="2" t="str">
        <f>Feuil1!B4</f>
        <v>avril</v>
      </c>
      <c r="T30" s="2" t="str">
        <f>Feuil1!B5</f>
        <v>mai</v>
      </c>
      <c r="U30" s="2" t="str">
        <f>Feuil1!B6</f>
        <v>juin</v>
      </c>
      <c r="V30" s="2" t="str">
        <f>Feuil1!B7</f>
        <v>juillet</v>
      </c>
      <c r="W30" s="2" t="str">
        <f>Feuil1!B8</f>
        <v>août</v>
      </c>
    </row>
    <row r="31" spans="1:23">
      <c r="B31" s="9">
        <v>41640</v>
      </c>
      <c r="C31" s="8" t="s">
        <v>1</v>
      </c>
      <c r="D31" s="8">
        <v>2</v>
      </c>
      <c r="E31" s="8">
        <v>10</v>
      </c>
      <c r="F31" s="2">
        <f>IF(E31=10,D31*2,D31)</f>
        <v>4</v>
      </c>
      <c r="G31" s="2" t="s">
        <v>35</v>
      </c>
      <c r="H31" s="2">
        <f>WEEKNUM(B31,1)</f>
        <v>1</v>
      </c>
      <c r="I31" s="2" t="str">
        <f>CHOOSE(MONTH(B31),Feuil1!$B$1,Feuil1!$B$2,Feuil1!$B$3,Feuil1!$B$4,Feuil1!$B$5,Feuil1!$B$6,Feuil1!$B$7,Feuil1!$B$8,Feuil1!$B$9,Feuil1!$B$10,Feuil1!$B$11,Feuil1!$B$12)</f>
        <v>janvier</v>
      </c>
      <c r="J31" s="2">
        <f>YEAR(B31)</f>
        <v>2014</v>
      </c>
      <c r="K31" s="7">
        <f>IF(Feuil1!$C$1=1,F31,       IF($C31=$G$15,$F31,"")   )</f>
        <v>4</v>
      </c>
      <c r="L31" s="2" t="str">
        <f xml:space="preserve">          IF(N($I31=L$30)=0,"",$K31)</f>
        <v/>
      </c>
      <c r="M31" s="2" t="str">
        <f t="shared" ref="M31:W31" si="2" xml:space="preserve">          IF(N($I31=M$30)=0,"",$K31)</f>
        <v/>
      </c>
      <c r="N31" s="2" t="str">
        <f t="shared" si="2"/>
        <v/>
      </c>
      <c r="O31" s="2" t="str">
        <f t="shared" si="2"/>
        <v/>
      </c>
      <c r="P31" s="2">
        <f t="shared" si="2"/>
        <v>4</v>
      </c>
      <c r="Q31" s="2" t="str">
        <f t="shared" si="2"/>
        <v/>
      </c>
      <c r="R31" s="2" t="str">
        <f t="shared" si="2"/>
        <v/>
      </c>
      <c r="S31" s="2" t="str">
        <f t="shared" si="2"/>
        <v/>
      </c>
      <c r="T31" s="2" t="str">
        <f t="shared" si="2"/>
        <v/>
      </c>
      <c r="U31" s="2" t="str">
        <f t="shared" si="2"/>
        <v/>
      </c>
      <c r="V31" s="2" t="str">
        <f t="shared" si="2"/>
        <v/>
      </c>
      <c r="W31" s="2" t="str">
        <f t="shared" si="2"/>
        <v/>
      </c>
    </row>
    <row r="32" spans="1:23">
      <c r="B32" s="9">
        <v>41645</v>
      </c>
      <c r="C32" s="8" t="s">
        <v>2</v>
      </c>
      <c r="D32" s="8">
        <v>8</v>
      </c>
      <c r="E32" s="8">
        <v>10</v>
      </c>
      <c r="F32" s="2">
        <f t="shared" ref="F32:F40" si="3">IF(E32=10,D32*2,D32)</f>
        <v>16</v>
      </c>
      <c r="G32" s="2" t="s">
        <v>35</v>
      </c>
      <c r="H32" s="2">
        <f t="shared" ref="H32:H40" si="4">WEEKNUM(B32,1)</f>
        <v>2</v>
      </c>
      <c r="I32" s="2" t="str">
        <f>CHOOSE(MONTH(B32),Feuil1!$B$1,Feuil1!$B$2,Feuil1!$B$3,Feuil1!$B$4,Feuil1!$B$5,Feuil1!$B$6,Feuil1!$B$7,Feuil1!$B$8,Feuil1!$B$9,Feuil1!$B$10,Feuil1!$B$11,Feuil1!$B$12)</f>
        <v>janvier</v>
      </c>
      <c r="J32" s="2">
        <f t="shared" ref="J32:J40" si="5">YEAR(B32)</f>
        <v>2014</v>
      </c>
      <c r="K32" s="7">
        <f>IF(Feuil1!$C$1=1,F32,       IF($C32=$G$15,$F32,"")   )</f>
        <v>16</v>
      </c>
      <c r="L32" s="2" t="str">
        <f t="shared" ref="L32:W55" si="6" xml:space="preserve">          IF(N($I32=L$30)=0,"",$K32)</f>
        <v/>
      </c>
      <c r="M32" s="2" t="str">
        <f t="shared" si="6"/>
        <v/>
      </c>
      <c r="N32" s="2" t="str">
        <f t="shared" si="6"/>
        <v/>
      </c>
      <c r="O32" s="2" t="str">
        <f t="shared" si="6"/>
        <v/>
      </c>
      <c r="P32" s="2">
        <f t="shared" si="6"/>
        <v>16</v>
      </c>
      <c r="Q32" s="2" t="str">
        <f t="shared" si="6"/>
        <v/>
      </c>
      <c r="R32" s="2" t="str">
        <f t="shared" si="6"/>
        <v/>
      </c>
      <c r="S32" s="2" t="str">
        <f t="shared" si="6"/>
        <v/>
      </c>
      <c r="T32" s="2" t="str">
        <f t="shared" si="6"/>
        <v/>
      </c>
      <c r="U32" s="2" t="str">
        <f t="shared" si="6"/>
        <v/>
      </c>
      <c r="V32" s="2" t="str">
        <f t="shared" si="6"/>
        <v/>
      </c>
      <c r="W32" s="2" t="str">
        <f t="shared" si="6"/>
        <v/>
      </c>
    </row>
    <row r="33" spans="2:23">
      <c r="B33" s="9">
        <f>B31+17</f>
        <v>41657</v>
      </c>
      <c r="C33" s="8" t="s">
        <v>8</v>
      </c>
      <c r="D33" s="8">
        <v>16</v>
      </c>
      <c r="E33" s="8">
        <v>20</v>
      </c>
      <c r="F33" s="2">
        <f t="shared" si="3"/>
        <v>16</v>
      </c>
      <c r="G33" s="2" t="s">
        <v>14</v>
      </c>
      <c r="H33" s="2">
        <f t="shared" si="4"/>
        <v>3</v>
      </c>
      <c r="I33" s="2" t="str">
        <f>CHOOSE(MONTH(B33),Feuil1!$B$1,Feuil1!$B$2,Feuil1!$B$3,Feuil1!$B$4,Feuil1!$B$5,Feuil1!$B$6,Feuil1!$B$7,Feuil1!$B$8,Feuil1!$B$9,Feuil1!$B$10,Feuil1!$B$11,Feuil1!$B$12)</f>
        <v>janvier</v>
      </c>
      <c r="J33" s="2">
        <f t="shared" si="5"/>
        <v>2014</v>
      </c>
      <c r="K33" s="7">
        <f>IF(Feuil1!$C$1=1,F33,       IF($C33=$G$15,$F33,"")   )</f>
        <v>16</v>
      </c>
      <c r="L33" s="2" t="str">
        <f t="shared" si="6"/>
        <v/>
      </c>
      <c r="M33" s="2" t="str">
        <f t="shared" si="6"/>
        <v/>
      </c>
      <c r="N33" s="2" t="str">
        <f t="shared" si="6"/>
        <v/>
      </c>
      <c r="O33" s="2" t="str">
        <f t="shared" si="6"/>
        <v/>
      </c>
      <c r="P33" s="2">
        <f t="shared" si="6"/>
        <v>16</v>
      </c>
      <c r="Q33" s="2" t="str">
        <f t="shared" si="6"/>
        <v/>
      </c>
      <c r="R33" s="2" t="str">
        <f t="shared" si="6"/>
        <v/>
      </c>
      <c r="S33" s="2" t="str">
        <f t="shared" si="6"/>
        <v/>
      </c>
      <c r="T33" s="2" t="str">
        <f t="shared" si="6"/>
        <v/>
      </c>
      <c r="U33" s="2" t="str">
        <f t="shared" si="6"/>
        <v/>
      </c>
      <c r="V33" s="2" t="str">
        <f t="shared" si="6"/>
        <v/>
      </c>
      <c r="W33" s="2" t="str">
        <f t="shared" si="6"/>
        <v/>
      </c>
    </row>
    <row r="34" spans="2:23">
      <c r="B34" s="9">
        <f t="shared" ref="B34:B97" si="7">B32+17</f>
        <v>41662</v>
      </c>
      <c r="C34" s="8" t="s">
        <v>1</v>
      </c>
      <c r="D34" s="8">
        <v>3</v>
      </c>
      <c r="E34" s="8">
        <v>20</v>
      </c>
      <c r="F34" s="2">
        <f t="shared" si="3"/>
        <v>3</v>
      </c>
      <c r="G34" s="2" t="s">
        <v>35</v>
      </c>
      <c r="H34" s="2">
        <f t="shared" si="4"/>
        <v>4</v>
      </c>
      <c r="I34" s="2" t="str">
        <f>CHOOSE(MONTH(B34),Feuil1!$B$1,Feuil1!$B$2,Feuil1!$B$3,Feuil1!$B$4,Feuil1!$B$5,Feuil1!$B$6,Feuil1!$B$7,Feuil1!$B$8,Feuil1!$B$9,Feuil1!$B$10,Feuil1!$B$11,Feuil1!$B$12)</f>
        <v>janvier</v>
      </c>
      <c r="J34" s="2">
        <f t="shared" si="5"/>
        <v>2014</v>
      </c>
      <c r="K34" s="7">
        <f>IF(Feuil1!$C$1=1,F34,       IF($C34=$G$15,$F34,"")   )</f>
        <v>3</v>
      </c>
      <c r="L34" s="2" t="str">
        <f t="shared" si="6"/>
        <v/>
      </c>
      <c r="M34" s="2" t="str">
        <f t="shared" si="6"/>
        <v/>
      </c>
      <c r="N34" s="2" t="str">
        <f t="shared" si="6"/>
        <v/>
      </c>
      <c r="O34" s="2" t="str">
        <f t="shared" si="6"/>
        <v/>
      </c>
      <c r="P34" s="2">
        <f t="shared" si="6"/>
        <v>3</v>
      </c>
      <c r="Q34" s="2" t="str">
        <f t="shared" si="6"/>
        <v/>
      </c>
      <c r="R34" s="2" t="str">
        <f t="shared" si="6"/>
        <v/>
      </c>
      <c r="S34" s="2" t="str">
        <f t="shared" si="6"/>
        <v/>
      </c>
      <c r="T34" s="2" t="str">
        <f t="shared" si="6"/>
        <v/>
      </c>
      <c r="U34" s="2" t="str">
        <f t="shared" si="6"/>
        <v/>
      </c>
      <c r="V34" s="2" t="str">
        <f t="shared" si="6"/>
        <v/>
      </c>
      <c r="W34" s="2" t="str">
        <f t="shared" si="6"/>
        <v/>
      </c>
    </row>
    <row r="35" spans="2:23">
      <c r="B35" s="9">
        <f t="shared" si="7"/>
        <v>41674</v>
      </c>
      <c r="C35" s="8" t="s">
        <v>2</v>
      </c>
      <c r="D35" s="8">
        <v>12</v>
      </c>
      <c r="E35" s="8">
        <v>20</v>
      </c>
      <c r="F35" s="2">
        <v>0</v>
      </c>
      <c r="G35" s="2" t="s">
        <v>35</v>
      </c>
      <c r="H35" s="2">
        <f t="shared" si="4"/>
        <v>6</v>
      </c>
      <c r="I35" s="2" t="str">
        <f>CHOOSE(MONTH(B35),Feuil1!$B$1,Feuil1!$B$2,Feuil1!$B$3,Feuil1!$B$4,Feuil1!$B$5,Feuil1!$B$6,Feuil1!$B$7,Feuil1!$B$8,Feuil1!$B$9,Feuil1!$B$10,Feuil1!$B$11,Feuil1!$B$12)</f>
        <v>février</v>
      </c>
      <c r="J35" s="2">
        <f t="shared" si="5"/>
        <v>2014</v>
      </c>
      <c r="K35" s="7">
        <f>IF(Feuil1!$C$1=1,F35,       IF($C35=$G$15,$F35,"")   )</f>
        <v>0</v>
      </c>
      <c r="L35" s="2" t="str">
        <f t="shared" si="6"/>
        <v/>
      </c>
      <c r="M35" s="2" t="str">
        <f t="shared" si="6"/>
        <v/>
      </c>
      <c r="N35" s="2" t="str">
        <f t="shared" si="6"/>
        <v/>
      </c>
      <c r="O35" s="2" t="str">
        <f t="shared" si="6"/>
        <v/>
      </c>
      <c r="P35" s="2" t="str">
        <f t="shared" si="6"/>
        <v/>
      </c>
      <c r="Q35" s="2">
        <f t="shared" si="6"/>
        <v>0</v>
      </c>
      <c r="R35" s="2" t="str">
        <f t="shared" si="6"/>
        <v/>
      </c>
      <c r="S35" s="2" t="str">
        <f t="shared" si="6"/>
        <v/>
      </c>
      <c r="T35" s="2" t="str">
        <f t="shared" si="6"/>
        <v/>
      </c>
      <c r="U35" s="2" t="str">
        <f t="shared" si="6"/>
        <v/>
      </c>
      <c r="V35" s="2" t="str">
        <f t="shared" si="6"/>
        <v/>
      </c>
      <c r="W35" s="2" t="str">
        <f t="shared" si="6"/>
        <v/>
      </c>
    </row>
    <row r="36" spans="2:23">
      <c r="B36" s="9">
        <f t="shared" si="7"/>
        <v>41679</v>
      </c>
      <c r="C36" s="8" t="s">
        <v>4</v>
      </c>
      <c r="D36" s="8">
        <v>11</v>
      </c>
      <c r="E36" s="8">
        <v>20</v>
      </c>
      <c r="F36" s="2">
        <f t="shared" si="3"/>
        <v>11</v>
      </c>
      <c r="G36" s="2" t="s">
        <v>14</v>
      </c>
      <c r="H36" s="2">
        <f t="shared" si="4"/>
        <v>7</v>
      </c>
      <c r="I36" s="2" t="str">
        <f>CHOOSE(MONTH(B36),Feuil1!$B$1,Feuil1!$B$2,Feuil1!$B$3,Feuil1!$B$4,Feuil1!$B$5,Feuil1!$B$6,Feuil1!$B$7,Feuil1!$B$8,Feuil1!$B$9,Feuil1!$B$10,Feuil1!$B$11,Feuil1!$B$12)</f>
        <v>février</v>
      </c>
      <c r="J36" s="2">
        <f t="shared" si="5"/>
        <v>2014</v>
      </c>
      <c r="K36" s="7">
        <f>IF(Feuil1!$C$1=1,F36,       IF($C36=$G$15,$F36,"")   )</f>
        <v>11</v>
      </c>
      <c r="L36" s="2" t="str">
        <f t="shared" si="6"/>
        <v/>
      </c>
      <c r="M36" s="2" t="str">
        <f t="shared" si="6"/>
        <v/>
      </c>
      <c r="N36" s="2" t="str">
        <f t="shared" si="6"/>
        <v/>
      </c>
      <c r="O36" s="2" t="str">
        <f t="shared" si="6"/>
        <v/>
      </c>
      <c r="P36" s="2" t="str">
        <f t="shared" si="6"/>
        <v/>
      </c>
      <c r="Q36" s="2">
        <f t="shared" si="6"/>
        <v>11</v>
      </c>
      <c r="R36" s="2" t="str">
        <f t="shared" si="6"/>
        <v/>
      </c>
      <c r="S36" s="2" t="str">
        <f t="shared" si="6"/>
        <v/>
      </c>
      <c r="T36" s="2" t="str">
        <f t="shared" si="6"/>
        <v/>
      </c>
      <c r="U36" s="2" t="str">
        <f t="shared" si="6"/>
        <v/>
      </c>
      <c r="V36" s="2" t="str">
        <f t="shared" si="6"/>
        <v/>
      </c>
      <c r="W36" s="2" t="str">
        <f t="shared" si="6"/>
        <v/>
      </c>
    </row>
    <row r="37" spans="2:23">
      <c r="B37" s="9">
        <f t="shared" si="7"/>
        <v>41691</v>
      </c>
      <c r="C37" s="8" t="s">
        <v>5</v>
      </c>
      <c r="D37" s="8">
        <v>4</v>
      </c>
      <c r="E37" s="8">
        <v>10</v>
      </c>
      <c r="F37" s="2">
        <f t="shared" si="3"/>
        <v>8</v>
      </c>
      <c r="G37" s="2" t="s">
        <v>35</v>
      </c>
      <c r="H37" s="2">
        <f t="shared" si="4"/>
        <v>8</v>
      </c>
      <c r="I37" s="2" t="str">
        <f>CHOOSE(MONTH(B37),Feuil1!$B$1,Feuil1!$B$2,Feuil1!$B$3,Feuil1!$B$4,Feuil1!$B$5,Feuil1!$B$6,Feuil1!$B$7,Feuil1!$B$8,Feuil1!$B$9,Feuil1!$B$10,Feuil1!$B$11,Feuil1!$B$12)</f>
        <v>février</v>
      </c>
      <c r="J37" s="2">
        <f t="shared" si="5"/>
        <v>2014</v>
      </c>
      <c r="K37" s="7">
        <f>IF(Feuil1!$C$1=1,F37,       IF($C37=$G$15,$F37,"")   )</f>
        <v>8</v>
      </c>
      <c r="L37" s="2" t="str">
        <f t="shared" si="6"/>
        <v/>
      </c>
      <c r="M37" s="2" t="str">
        <f t="shared" si="6"/>
        <v/>
      </c>
      <c r="N37" s="2" t="str">
        <f t="shared" si="6"/>
        <v/>
      </c>
      <c r="O37" s="2" t="str">
        <f t="shared" si="6"/>
        <v/>
      </c>
      <c r="P37" s="2" t="str">
        <f t="shared" si="6"/>
        <v/>
      </c>
      <c r="Q37" s="2">
        <f t="shared" si="6"/>
        <v>8</v>
      </c>
      <c r="R37" s="2" t="str">
        <f t="shared" si="6"/>
        <v/>
      </c>
      <c r="S37" s="2" t="str">
        <f t="shared" si="6"/>
        <v/>
      </c>
      <c r="T37" s="2" t="str">
        <f t="shared" si="6"/>
        <v/>
      </c>
      <c r="U37" s="2" t="str">
        <f t="shared" si="6"/>
        <v/>
      </c>
      <c r="V37" s="2" t="str">
        <f t="shared" si="6"/>
        <v/>
      </c>
      <c r="W37" s="2" t="str">
        <f t="shared" si="6"/>
        <v/>
      </c>
    </row>
    <row r="38" spans="2:23">
      <c r="B38" s="9">
        <f t="shared" si="7"/>
        <v>41696</v>
      </c>
      <c r="C38" s="8" t="s">
        <v>1</v>
      </c>
      <c r="D38" s="8">
        <v>14</v>
      </c>
      <c r="E38" s="8">
        <v>20</v>
      </c>
      <c r="F38" s="2">
        <f t="shared" si="3"/>
        <v>14</v>
      </c>
      <c r="G38" s="2" t="s">
        <v>35</v>
      </c>
      <c r="H38" s="2">
        <f t="shared" si="4"/>
        <v>9</v>
      </c>
      <c r="I38" s="2" t="str">
        <f>CHOOSE(MONTH(B38),Feuil1!$B$1,Feuil1!$B$2,Feuil1!$B$3,Feuil1!$B$4,Feuil1!$B$5,Feuil1!$B$6,Feuil1!$B$7,Feuil1!$B$8,Feuil1!$B$9,Feuil1!$B$10,Feuil1!$B$11,Feuil1!$B$12)</f>
        <v>février</v>
      </c>
      <c r="J38" s="2">
        <f t="shared" si="5"/>
        <v>2014</v>
      </c>
      <c r="K38" s="7">
        <f>IF(Feuil1!$C$1=1,F38,       IF($C38=$G$15,$F38,"")   )</f>
        <v>14</v>
      </c>
      <c r="L38" s="2" t="str">
        <f t="shared" si="6"/>
        <v/>
      </c>
      <c r="M38" s="2" t="str">
        <f t="shared" si="6"/>
        <v/>
      </c>
      <c r="N38" s="2" t="str">
        <f t="shared" si="6"/>
        <v/>
      </c>
      <c r="O38" s="2" t="str">
        <f t="shared" si="6"/>
        <v/>
      </c>
      <c r="P38" s="2" t="str">
        <f t="shared" si="6"/>
        <v/>
      </c>
      <c r="Q38" s="2">
        <f t="shared" si="6"/>
        <v>14</v>
      </c>
      <c r="R38" s="2" t="str">
        <f t="shared" si="6"/>
        <v/>
      </c>
      <c r="S38" s="2" t="str">
        <f t="shared" si="6"/>
        <v/>
      </c>
      <c r="T38" s="2" t="str">
        <f t="shared" si="6"/>
        <v/>
      </c>
      <c r="U38" s="2" t="str">
        <f t="shared" si="6"/>
        <v/>
      </c>
      <c r="V38" s="2" t="str">
        <f t="shared" si="6"/>
        <v/>
      </c>
      <c r="W38" s="2" t="str">
        <f t="shared" si="6"/>
        <v/>
      </c>
    </row>
    <row r="39" spans="2:23">
      <c r="B39" s="9">
        <f t="shared" si="7"/>
        <v>41708</v>
      </c>
      <c r="C39" s="8" t="s">
        <v>6</v>
      </c>
      <c r="D39" s="8">
        <v>16</v>
      </c>
      <c r="E39" s="8">
        <v>20</v>
      </c>
      <c r="F39" s="2">
        <f t="shared" si="3"/>
        <v>16</v>
      </c>
      <c r="G39" s="2" t="s">
        <v>35</v>
      </c>
      <c r="H39" s="2">
        <f t="shared" si="4"/>
        <v>11</v>
      </c>
      <c r="I39" s="2" t="str">
        <f>CHOOSE(MONTH(B39),Feuil1!$B$1,Feuil1!$B$2,Feuil1!$B$3,Feuil1!$B$4,Feuil1!$B$5,Feuil1!$B$6,Feuil1!$B$7,Feuil1!$B$8,Feuil1!$B$9,Feuil1!$B$10,Feuil1!$B$11,Feuil1!$B$12)</f>
        <v>mars</v>
      </c>
      <c r="J39" s="2">
        <f t="shared" si="5"/>
        <v>2014</v>
      </c>
      <c r="K39" s="7">
        <f>IF(Feuil1!$C$1=1,F39,       IF($C39=$G$15,$F39,"")   )</f>
        <v>16</v>
      </c>
      <c r="L39" s="2" t="str">
        <f t="shared" si="6"/>
        <v/>
      </c>
      <c r="M39" s="2" t="str">
        <f t="shared" si="6"/>
        <v/>
      </c>
      <c r="N39" s="2" t="str">
        <f t="shared" si="6"/>
        <v/>
      </c>
      <c r="O39" s="2" t="str">
        <f t="shared" si="6"/>
        <v/>
      </c>
      <c r="P39" s="2" t="str">
        <f t="shared" si="6"/>
        <v/>
      </c>
      <c r="Q39" s="2" t="str">
        <f t="shared" si="6"/>
        <v/>
      </c>
      <c r="R39" s="2">
        <f t="shared" si="6"/>
        <v>16</v>
      </c>
      <c r="S39" s="2" t="str">
        <f t="shared" si="6"/>
        <v/>
      </c>
      <c r="T39" s="2" t="str">
        <f t="shared" si="6"/>
        <v/>
      </c>
      <c r="U39" s="2" t="str">
        <f t="shared" si="6"/>
        <v/>
      </c>
      <c r="V39" s="2" t="str">
        <f t="shared" si="6"/>
        <v/>
      </c>
      <c r="W39" s="2" t="str">
        <f t="shared" si="6"/>
        <v/>
      </c>
    </row>
    <row r="40" spans="2:23">
      <c r="B40" s="9">
        <f t="shared" si="7"/>
        <v>41713</v>
      </c>
      <c r="C40" s="8" t="s">
        <v>3</v>
      </c>
      <c r="D40" s="8">
        <v>7</v>
      </c>
      <c r="E40" s="8">
        <v>20</v>
      </c>
      <c r="F40" s="2">
        <f t="shared" si="3"/>
        <v>7</v>
      </c>
      <c r="G40" s="2" t="s">
        <v>35</v>
      </c>
      <c r="H40" s="2">
        <f t="shared" si="4"/>
        <v>11</v>
      </c>
      <c r="I40" s="2" t="str">
        <f>CHOOSE(MONTH(B40),Feuil1!$B$1,Feuil1!$B$2,Feuil1!$B$3,Feuil1!$B$4,Feuil1!$B$5,Feuil1!$B$6,Feuil1!$B$7,Feuil1!$B$8,Feuil1!$B$9,Feuil1!$B$10,Feuil1!$B$11,Feuil1!$B$12)</f>
        <v>mars</v>
      </c>
      <c r="J40" s="2">
        <f t="shared" si="5"/>
        <v>2014</v>
      </c>
      <c r="K40" s="7">
        <f>IF(Feuil1!$C$1=1,F40,       IF($C40=$G$15,$F40,"")   )</f>
        <v>7</v>
      </c>
      <c r="L40" s="2" t="str">
        <f t="shared" si="6"/>
        <v/>
      </c>
      <c r="M40" s="2" t="str">
        <f t="shared" si="6"/>
        <v/>
      </c>
      <c r="N40" s="2" t="str">
        <f t="shared" si="6"/>
        <v/>
      </c>
      <c r="O40" s="2" t="str">
        <f t="shared" si="6"/>
        <v/>
      </c>
      <c r="P40" s="2" t="str">
        <f t="shared" si="6"/>
        <v/>
      </c>
      <c r="Q40" s="2" t="str">
        <f t="shared" si="6"/>
        <v/>
      </c>
      <c r="R40" s="2">
        <f t="shared" si="6"/>
        <v>7</v>
      </c>
      <c r="S40" s="2" t="str">
        <f t="shared" si="6"/>
        <v/>
      </c>
      <c r="T40" s="2" t="str">
        <f t="shared" si="6"/>
        <v/>
      </c>
      <c r="U40" s="2" t="str">
        <f t="shared" si="6"/>
        <v/>
      </c>
      <c r="V40" s="2" t="str">
        <f t="shared" si="6"/>
        <v/>
      </c>
      <c r="W40" s="2" t="str">
        <f t="shared" si="6"/>
        <v/>
      </c>
    </row>
    <row r="41" spans="2:23">
      <c r="B41" s="9">
        <f t="shared" si="7"/>
        <v>41725</v>
      </c>
      <c r="C41" s="8" t="s">
        <v>7</v>
      </c>
      <c r="D41" s="8">
        <v>7</v>
      </c>
      <c r="E41" s="8">
        <v>20</v>
      </c>
      <c r="F41" s="2">
        <f t="shared" ref="F41:F55" si="8">IF(E41=10,D41*2,D41)</f>
        <v>7</v>
      </c>
      <c r="G41" s="2" t="s">
        <v>35</v>
      </c>
      <c r="H41" s="2">
        <f t="shared" ref="H41:H55" si="9">WEEKNUM(B41,1)</f>
        <v>13</v>
      </c>
      <c r="I41" s="2" t="str">
        <f>CHOOSE(MONTH(B41),Feuil1!$B$1,Feuil1!$B$2,Feuil1!$B$3,Feuil1!$B$4,Feuil1!$B$5,Feuil1!$B$6,Feuil1!$B$7,Feuil1!$B$8,Feuil1!$B$9,Feuil1!$B$10,Feuil1!$B$11,Feuil1!$B$12)</f>
        <v>mars</v>
      </c>
      <c r="J41" s="2">
        <f t="shared" ref="J41:J55" si="10">YEAR(B41)</f>
        <v>2014</v>
      </c>
      <c r="K41" s="7">
        <f>IF(Feuil1!$C$1=1,F41,       IF($C41=$G$15,$F41,"")   )</f>
        <v>7</v>
      </c>
      <c r="L41" s="2" t="str">
        <f t="shared" si="6"/>
        <v/>
      </c>
      <c r="M41" s="2" t="str">
        <f t="shared" si="6"/>
        <v/>
      </c>
      <c r="N41" s="2" t="str">
        <f t="shared" si="6"/>
        <v/>
      </c>
      <c r="O41" s="2" t="str">
        <f t="shared" si="6"/>
        <v/>
      </c>
      <c r="P41" s="2" t="str">
        <f t="shared" si="6"/>
        <v/>
      </c>
      <c r="Q41" s="2" t="str">
        <f t="shared" si="6"/>
        <v/>
      </c>
      <c r="R41" s="2">
        <f t="shared" si="6"/>
        <v>7</v>
      </c>
      <c r="S41" s="2" t="str">
        <f t="shared" si="6"/>
        <v/>
      </c>
      <c r="T41" s="2" t="str">
        <f t="shared" si="6"/>
        <v/>
      </c>
      <c r="U41" s="2" t="str">
        <f t="shared" si="6"/>
        <v/>
      </c>
      <c r="V41" s="2" t="str">
        <f t="shared" si="6"/>
        <v/>
      </c>
      <c r="W41" s="2" t="str">
        <f t="shared" si="6"/>
        <v/>
      </c>
    </row>
    <row r="42" spans="2:23">
      <c r="B42" s="9">
        <f t="shared" si="7"/>
        <v>41730</v>
      </c>
      <c r="C42" s="8" t="s">
        <v>3</v>
      </c>
      <c r="D42" s="8">
        <v>12</v>
      </c>
      <c r="E42" s="8">
        <v>20</v>
      </c>
      <c r="F42" s="2">
        <f t="shared" si="8"/>
        <v>12</v>
      </c>
      <c r="G42" s="2" t="s">
        <v>35</v>
      </c>
      <c r="H42" s="2">
        <f t="shared" si="9"/>
        <v>14</v>
      </c>
      <c r="I42" s="2" t="str">
        <f>CHOOSE(MONTH(B42),Feuil1!$B$1,Feuil1!$B$2,Feuil1!$B$3,Feuil1!$B$4,Feuil1!$B$5,Feuil1!$B$6,Feuil1!$B$7,Feuil1!$B$8,Feuil1!$B$9,Feuil1!$B$10,Feuil1!$B$11,Feuil1!$B$12)</f>
        <v>avril</v>
      </c>
      <c r="J42" s="2">
        <f t="shared" si="10"/>
        <v>2014</v>
      </c>
      <c r="K42" s="7">
        <f>IF(Feuil1!$C$1=1,F42,       IF($C42=$G$15,$F42,"")   )</f>
        <v>12</v>
      </c>
      <c r="L42" s="2" t="str">
        <f t="shared" si="6"/>
        <v/>
      </c>
      <c r="M42" s="2" t="str">
        <f t="shared" si="6"/>
        <v/>
      </c>
      <c r="N42" s="2" t="str">
        <f t="shared" si="6"/>
        <v/>
      </c>
      <c r="O42" s="2" t="str">
        <f t="shared" si="6"/>
        <v/>
      </c>
      <c r="P42" s="2" t="str">
        <f t="shared" si="6"/>
        <v/>
      </c>
      <c r="Q42" s="2" t="str">
        <f t="shared" si="6"/>
        <v/>
      </c>
      <c r="R42" s="2" t="str">
        <f t="shared" si="6"/>
        <v/>
      </c>
      <c r="S42" s="2">
        <f t="shared" si="6"/>
        <v>12</v>
      </c>
      <c r="T42" s="2" t="str">
        <f t="shared" si="6"/>
        <v/>
      </c>
      <c r="U42" s="2" t="str">
        <f t="shared" si="6"/>
        <v/>
      </c>
      <c r="V42" s="2" t="str">
        <f t="shared" si="6"/>
        <v/>
      </c>
      <c r="W42" s="2" t="str">
        <f t="shared" si="6"/>
        <v/>
      </c>
    </row>
    <row r="43" spans="2:23">
      <c r="B43" s="9">
        <f t="shared" si="7"/>
        <v>41742</v>
      </c>
      <c r="C43" s="8" t="s">
        <v>5</v>
      </c>
      <c r="D43" s="8">
        <v>7</v>
      </c>
      <c r="E43" s="8">
        <v>20</v>
      </c>
      <c r="F43" s="2">
        <f t="shared" si="8"/>
        <v>7</v>
      </c>
      <c r="G43" s="2" t="s">
        <v>35</v>
      </c>
      <c r="H43" s="2">
        <f t="shared" si="9"/>
        <v>16</v>
      </c>
      <c r="I43" s="2" t="str">
        <f>CHOOSE(MONTH(B43),Feuil1!$B$1,Feuil1!$B$2,Feuil1!$B$3,Feuil1!$B$4,Feuil1!$B$5,Feuil1!$B$6,Feuil1!$B$7,Feuil1!$B$8,Feuil1!$B$9,Feuil1!$B$10,Feuil1!$B$11,Feuil1!$B$12)</f>
        <v>avril</v>
      </c>
      <c r="J43" s="2">
        <f t="shared" si="10"/>
        <v>2014</v>
      </c>
      <c r="K43" s="7">
        <f>IF(Feuil1!$C$1=1,F43,       IF($C43=$G$15,$F43,"")   )</f>
        <v>7</v>
      </c>
      <c r="L43" s="2" t="str">
        <f t="shared" si="6"/>
        <v/>
      </c>
      <c r="M43" s="2" t="str">
        <f t="shared" si="6"/>
        <v/>
      </c>
      <c r="N43" s="2" t="str">
        <f t="shared" si="6"/>
        <v/>
      </c>
      <c r="O43" s="2" t="str">
        <f t="shared" si="6"/>
        <v/>
      </c>
      <c r="P43" s="2" t="str">
        <f t="shared" si="6"/>
        <v/>
      </c>
      <c r="Q43" s="2" t="str">
        <f t="shared" si="6"/>
        <v/>
      </c>
      <c r="R43" s="2" t="str">
        <f t="shared" si="6"/>
        <v/>
      </c>
      <c r="S43" s="2">
        <f t="shared" si="6"/>
        <v>7</v>
      </c>
      <c r="T43" s="2" t="str">
        <f t="shared" si="6"/>
        <v/>
      </c>
      <c r="U43" s="2" t="str">
        <f t="shared" si="6"/>
        <v/>
      </c>
      <c r="V43" s="2" t="str">
        <f t="shared" si="6"/>
        <v/>
      </c>
      <c r="W43" s="2" t="str">
        <f t="shared" si="6"/>
        <v/>
      </c>
    </row>
    <row r="44" spans="2:23">
      <c r="B44" s="9">
        <f t="shared" si="7"/>
        <v>41747</v>
      </c>
      <c r="C44" s="8" t="s">
        <v>3</v>
      </c>
      <c r="D44" s="8">
        <f>D41+1</f>
        <v>8</v>
      </c>
      <c r="E44" s="8">
        <v>20</v>
      </c>
      <c r="F44" s="2">
        <f t="shared" si="8"/>
        <v>8</v>
      </c>
      <c r="G44" s="2" t="s">
        <v>35</v>
      </c>
      <c r="H44" s="2">
        <f t="shared" si="9"/>
        <v>16</v>
      </c>
      <c r="I44" s="2" t="str">
        <f>CHOOSE(MONTH(B44),Feuil1!$B$1,Feuil1!$B$2,Feuil1!$B$3,Feuil1!$B$4,Feuil1!$B$5,Feuil1!$B$6,Feuil1!$B$7,Feuil1!$B$8,Feuil1!$B$9,Feuil1!$B$10,Feuil1!$B$11,Feuil1!$B$12)</f>
        <v>avril</v>
      </c>
      <c r="J44" s="2">
        <f t="shared" si="10"/>
        <v>2014</v>
      </c>
      <c r="K44" s="7">
        <f>IF(Feuil1!$C$1=1,F44,       IF($C44=$G$15,$F44,"")   )</f>
        <v>8</v>
      </c>
      <c r="L44" s="2" t="str">
        <f t="shared" si="6"/>
        <v/>
      </c>
      <c r="M44" s="2" t="str">
        <f t="shared" si="6"/>
        <v/>
      </c>
      <c r="N44" s="2" t="str">
        <f t="shared" si="6"/>
        <v/>
      </c>
      <c r="O44" s="2" t="str">
        <f t="shared" si="6"/>
        <v/>
      </c>
      <c r="P44" s="2" t="str">
        <f t="shared" si="6"/>
        <v/>
      </c>
      <c r="Q44" s="2" t="str">
        <f t="shared" si="6"/>
        <v/>
      </c>
      <c r="R44" s="2" t="str">
        <f t="shared" si="6"/>
        <v/>
      </c>
      <c r="S44" s="2">
        <f t="shared" si="6"/>
        <v>8</v>
      </c>
      <c r="T44" s="2" t="str">
        <f t="shared" si="6"/>
        <v/>
      </c>
      <c r="U44" s="2" t="str">
        <f t="shared" si="6"/>
        <v/>
      </c>
      <c r="V44" s="2" t="str">
        <f t="shared" si="6"/>
        <v/>
      </c>
      <c r="W44" s="2" t="str">
        <f t="shared" si="6"/>
        <v/>
      </c>
    </row>
    <row r="45" spans="2:23">
      <c r="B45" s="9">
        <f t="shared" si="7"/>
        <v>41759</v>
      </c>
      <c r="C45" s="8" t="s">
        <v>0</v>
      </c>
      <c r="D45" s="8">
        <f t="shared" ref="D45:D55" si="11">D42+1</f>
        <v>13</v>
      </c>
      <c r="E45" s="8">
        <v>20</v>
      </c>
      <c r="F45" s="2">
        <f t="shared" si="8"/>
        <v>13</v>
      </c>
      <c r="G45" s="2" t="s">
        <v>35</v>
      </c>
      <c r="H45" s="2">
        <f t="shared" si="9"/>
        <v>18</v>
      </c>
      <c r="I45" s="2" t="str">
        <f>CHOOSE(MONTH(B45),Feuil1!$B$1,Feuil1!$B$2,Feuil1!$B$3,Feuil1!$B$4,Feuil1!$B$5,Feuil1!$B$6,Feuil1!$B$7,Feuil1!$B$8,Feuil1!$B$9,Feuil1!$B$10,Feuil1!$B$11,Feuil1!$B$12)</f>
        <v>avril</v>
      </c>
      <c r="J45" s="2">
        <f t="shared" si="10"/>
        <v>2014</v>
      </c>
      <c r="K45" s="7">
        <f>IF(Feuil1!$C$1=1,F45,       IF($C45=$G$15,$F45,"")   )</f>
        <v>13</v>
      </c>
      <c r="L45" s="2" t="str">
        <f t="shared" si="6"/>
        <v/>
      </c>
      <c r="M45" s="2" t="str">
        <f t="shared" si="6"/>
        <v/>
      </c>
      <c r="N45" s="2" t="str">
        <f t="shared" si="6"/>
        <v/>
      </c>
      <c r="O45" s="2" t="str">
        <f t="shared" si="6"/>
        <v/>
      </c>
      <c r="P45" s="2" t="str">
        <f t="shared" si="6"/>
        <v/>
      </c>
      <c r="Q45" s="2" t="str">
        <f t="shared" si="6"/>
        <v/>
      </c>
      <c r="R45" s="2" t="str">
        <f t="shared" si="6"/>
        <v/>
      </c>
      <c r="S45" s="2">
        <f t="shared" si="6"/>
        <v>13</v>
      </c>
      <c r="T45" s="2" t="str">
        <f t="shared" si="6"/>
        <v/>
      </c>
      <c r="U45" s="2" t="str">
        <f t="shared" si="6"/>
        <v/>
      </c>
      <c r="V45" s="2" t="str">
        <f t="shared" si="6"/>
        <v/>
      </c>
      <c r="W45" s="2" t="str">
        <f t="shared" si="6"/>
        <v/>
      </c>
    </row>
    <row r="46" spans="2:23">
      <c r="B46" s="9">
        <f t="shared" si="7"/>
        <v>41764</v>
      </c>
      <c r="C46" s="8" t="s">
        <v>0</v>
      </c>
      <c r="D46" s="8">
        <f t="shared" si="11"/>
        <v>8</v>
      </c>
      <c r="E46" s="8">
        <v>20</v>
      </c>
      <c r="F46" s="2">
        <f t="shared" si="8"/>
        <v>8</v>
      </c>
      <c r="G46" s="2" t="s">
        <v>14</v>
      </c>
      <c r="H46" s="2">
        <f t="shared" si="9"/>
        <v>19</v>
      </c>
      <c r="I46" s="2" t="str">
        <f>CHOOSE(MONTH(B46),Feuil1!$B$1,Feuil1!$B$2,Feuil1!$B$3,Feuil1!$B$4,Feuil1!$B$5,Feuil1!$B$6,Feuil1!$B$7,Feuil1!$B$8,Feuil1!$B$9,Feuil1!$B$10,Feuil1!$B$11,Feuil1!$B$12)</f>
        <v>mai</v>
      </c>
      <c r="J46" s="2">
        <f t="shared" si="10"/>
        <v>2014</v>
      </c>
      <c r="K46" s="7">
        <f>IF(Feuil1!$C$1=1,F46,       IF($C46=$G$15,$F46,"")   )</f>
        <v>8</v>
      </c>
      <c r="L46" s="2" t="str">
        <f t="shared" si="6"/>
        <v/>
      </c>
      <c r="M46" s="2" t="str">
        <f t="shared" si="6"/>
        <v/>
      </c>
      <c r="N46" s="2" t="str">
        <f t="shared" si="6"/>
        <v/>
      </c>
      <c r="O46" s="2" t="str">
        <f t="shared" si="6"/>
        <v/>
      </c>
      <c r="P46" s="2" t="str">
        <f t="shared" si="6"/>
        <v/>
      </c>
      <c r="Q46" s="2" t="str">
        <f t="shared" si="6"/>
        <v/>
      </c>
      <c r="R46" s="2" t="str">
        <f t="shared" si="6"/>
        <v/>
      </c>
      <c r="S46" s="2" t="str">
        <f t="shared" si="6"/>
        <v/>
      </c>
      <c r="T46" s="2">
        <f t="shared" si="6"/>
        <v>8</v>
      </c>
      <c r="U46" s="2" t="str">
        <f t="shared" si="6"/>
        <v/>
      </c>
      <c r="V46" s="2" t="str">
        <f t="shared" si="6"/>
        <v/>
      </c>
      <c r="W46" s="2" t="str">
        <f t="shared" si="6"/>
        <v/>
      </c>
    </row>
    <row r="47" spans="2:23">
      <c r="B47" s="9">
        <f t="shared" si="7"/>
        <v>41776</v>
      </c>
      <c r="C47" s="8" t="s">
        <v>0</v>
      </c>
      <c r="D47" s="8">
        <f t="shared" si="11"/>
        <v>9</v>
      </c>
      <c r="E47" s="8">
        <v>20</v>
      </c>
      <c r="F47" s="2">
        <f t="shared" si="8"/>
        <v>9</v>
      </c>
      <c r="G47" s="2" t="s">
        <v>35</v>
      </c>
      <c r="H47" s="2">
        <f t="shared" si="9"/>
        <v>20</v>
      </c>
      <c r="I47" s="2" t="str">
        <f>CHOOSE(MONTH(B47),Feuil1!$B$1,Feuil1!$B$2,Feuil1!$B$3,Feuil1!$B$4,Feuil1!$B$5,Feuil1!$B$6,Feuil1!$B$7,Feuil1!$B$8,Feuil1!$B$9,Feuil1!$B$10,Feuil1!$B$11,Feuil1!$B$12)</f>
        <v>mai</v>
      </c>
      <c r="J47" s="2">
        <f t="shared" si="10"/>
        <v>2014</v>
      </c>
      <c r="K47" s="7">
        <f>IF(Feuil1!$C$1=1,F47,       IF($C47=$G$15,$F47,"")   )</f>
        <v>9</v>
      </c>
      <c r="L47" s="2" t="str">
        <f t="shared" si="6"/>
        <v/>
      </c>
      <c r="M47" s="2" t="str">
        <f t="shared" si="6"/>
        <v/>
      </c>
      <c r="N47" s="2" t="str">
        <f t="shared" si="6"/>
        <v/>
      </c>
      <c r="O47" s="2" t="str">
        <f t="shared" si="6"/>
        <v/>
      </c>
      <c r="P47" s="2" t="str">
        <f t="shared" si="6"/>
        <v/>
      </c>
      <c r="Q47" s="2" t="str">
        <f t="shared" si="6"/>
        <v/>
      </c>
      <c r="R47" s="2" t="str">
        <f t="shared" si="6"/>
        <v/>
      </c>
      <c r="S47" s="2" t="str">
        <f t="shared" si="6"/>
        <v/>
      </c>
      <c r="T47" s="2">
        <f t="shared" si="6"/>
        <v>9</v>
      </c>
      <c r="U47" s="2" t="str">
        <f t="shared" si="6"/>
        <v/>
      </c>
      <c r="V47" s="2" t="str">
        <f t="shared" si="6"/>
        <v/>
      </c>
      <c r="W47" s="2" t="str">
        <f t="shared" si="6"/>
        <v/>
      </c>
    </row>
    <row r="48" spans="2:23">
      <c r="B48" s="9">
        <f t="shared" si="7"/>
        <v>41781</v>
      </c>
      <c r="C48" s="8" t="s">
        <v>3</v>
      </c>
      <c r="D48" s="8">
        <f t="shared" si="11"/>
        <v>14</v>
      </c>
      <c r="E48" s="8">
        <v>20</v>
      </c>
      <c r="F48" s="2">
        <f t="shared" si="8"/>
        <v>14</v>
      </c>
      <c r="G48" s="2" t="s">
        <v>35</v>
      </c>
      <c r="H48" s="2">
        <f t="shared" si="9"/>
        <v>21</v>
      </c>
      <c r="I48" s="2" t="str">
        <f>CHOOSE(MONTH(B48),Feuil1!$B$1,Feuil1!$B$2,Feuil1!$B$3,Feuil1!$B$4,Feuil1!$B$5,Feuil1!$B$6,Feuil1!$B$7,Feuil1!$B$8,Feuil1!$B$9,Feuil1!$B$10,Feuil1!$B$11,Feuil1!$B$12)</f>
        <v>mai</v>
      </c>
      <c r="J48" s="2">
        <f t="shared" si="10"/>
        <v>2014</v>
      </c>
      <c r="K48" s="7">
        <f>IF(Feuil1!$C$1=1,F48,       IF($C48=$G$15,$F48,"")   )</f>
        <v>14</v>
      </c>
      <c r="L48" s="2" t="str">
        <f t="shared" si="6"/>
        <v/>
      </c>
      <c r="M48" s="2" t="str">
        <f t="shared" si="6"/>
        <v/>
      </c>
      <c r="N48" s="2" t="str">
        <f t="shared" si="6"/>
        <v/>
      </c>
      <c r="O48" s="2" t="str">
        <f t="shared" si="6"/>
        <v/>
      </c>
      <c r="P48" s="2" t="str">
        <f t="shared" si="6"/>
        <v/>
      </c>
      <c r="Q48" s="2" t="str">
        <f t="shared" si="6"/>
        <v/>
      </c>
      <c r="R48" s="2" t="str">
        <f t="shared" si="6"/>
        <v/>
      </c>
      <c r="S48" s="2" t="str">
        <f t="shared" si="6"/>
        <v/>
      </c>
      <c r="T48" s="2">
        <f t="shared" si="6"/>
        <v>14</v>
      </c>
      <c r="U48" s="2" t="str">
        <f t="shared" si="6"/>
        <v/>
      </c>
      <c r="V48" s="2" t="str">
        <f t="shared" si="6"/>
        <v/>
      </c>
      <c r="W48" s="2" t="str">
        <f t="shared" si="6"/>
        <v/>
      </c>
    </row>
    <row r="49" spans="2:23">
      <c r="B49" s="9">
        <f t="shared" si="7"/>
        <v>41793</v>
      </c>
      <c r="C49" s="8" t="s">
        <v>8</v>
      </c>
      <c r="D49" s="8">
        <f t="shared" si="11"/>
        <v>9</v>
      </c>
      <c r="E49" s="8">
        <v>10</v>
      </c>
      <c r="F49" s="2">
        <f t="shared" si="8"/>
        <v>18</v>
      </c>
      <c r="G49" s="2" t="s">
        <v>35</v>
      </c>
      <c r="H49" s="2">
        <f t="shared" si="9"/>
        <v>23</v>
      </c>
      <c r="I49" s="2" t="str">
        <f>CHOOSE(MONTH(B49),Feuil1!$B$1,Feuil1!$B$2,Feuil1!$B$3,Feuil1!$B$4,Feuil1!$B$5,Feuil1!$B$6,Feuil1!$B$7,Feuil1!$B$8,Feuil1!$B$9,Feuil1!$B$10,Feuil1!$B$11,Feuil1!$B$12)</f>
        <v>juin</v>
      </c>
      <c r="J49" s="2">
        <f t="shared" si="10"/>
        <v>2014</v>
      </c>
      <c r="K49" s="7">
        <f>IF(Feuil1!$C$1=1,F49,       IF($C49=$G$15,$F49,"")   )</f>
        <v>18</v>
      </c>
      <c r="L49" s="2" t="str">
        <f t="shared" si="6"/>
        <v/>
      </c>
      <c r="M49" s="2" t="str">
        <f t="shared" si="6"/>
        <v/>
      </c>
      <c r="N49" s="2" t="str">
        <f t="shared" si="6"/>
        <v/>
      </c>
      <c r="O49" s="2" t="str">
        <f t="shared" si="6"/>
        <v/>
      </c>
      <c r="P49" s="2" t="str">
        <f t="shared" si="6"/>
        <v/>
      </c>
      <c r="Q49" s="2" t="str">
        <f t="shared" si="6"/>
        <v/>
      </c>
      <c r="R49" s="2" t="str">
        <f t="shared" si="6"/>
        <v/>
      </c>
      <c r="S49" s="2" t="str">
        <f t="shared" si="6"/>
        <v/>
      </c>
      <c r="T49" s="2" t="str">
        <f t="shared" si="6"/>
        <v/>
      </c>
      <c r="U49" s="2">
        <f t="shared" si="6"/>
        <v>18</v>
      </c>
      <c r="V49" s="2" t="str">
        <f t="shared" si="6"/>
        <v/>
      </c>
      <c r="W49" s="2" t="str">
        <f t="shared" si="6"/>
        <v/>
      </c>
    </row>
    <row r="50" spans="2:23">
      <c r="B50" s="9">
        <f t="shared" si="7"/>
        <v>41798</v>
      </c>
      <c r="C50" s="8" t="s">
        <v>6</v>
      </c>
      <c r="D50" s="8">
        <f t="shared" si="11"/>
        <v>10</v>
      </c>
      <c r="E50" s="8">
        <v>20</v>
      </c>
      <c r="F50" s="2">
        <f t="shared" si="8"/>
        <v>10</v>
      </c>
      <c r="G50" s="2" t="s">
        <v>35</v>
      </c>
      <c r="H50" s="2">
        <f t="shared" si="9"/>
        <v>24</v>
      </c>
      <c r="I50" s="2" t="str">
        <f>CHOOSE(MONTH(B50),Feuil1!$B$1,Feuil1!$B$2,Feuil1!$B$3,Feuil1!$B$4,Feuil1!$B$5,Feuil1!$B$6,Feuil1!$B$7,Feuil1!$B$8,Feuil1!$B$9,Feuil1!$B$10,Feuil1!$B$11,Feuil1!$B$12)</f>
        <v>juin</v>
      </c>
      <c r="J50" s="2">
        <f t="shared" si="10"/>
        <v>2014</v>
      </c>
      <c r="K50" s="7">
        <f>IF(Feuil1!$C$1=1,F50,       IF($C50=$G$15,$F50,"")   )</f>
        <v>10</v>
      </c>
      <c r="L50" s="2" t="str">
        <f t="shared" si="6"/>
        <v/>
      </c>
      <c r="M50" s="2" t="str">
        <f t="shared" si="6"/>
        <v/>
      </c>
      <c r="N50" s="2" t="str">
        <f t="shared" si="6"/>
        <v/>
      </c>
      <c r="O50" s="2" t="str">
        <f t="shared" si="6"/>
        <v/>
      </c>
      <c r="P50" s="2" t="str">
        <f t="shared" si="6"/>
        <v/>
      </c>
      <c r="Q50" s="2" t="str">
        <f t="shared" si="6"/>
        <v/>
      </c>
      <c r="R50" s="2" t="str">
        <f t="shared" si="6"/>
        <v/>
      </c>
      <c r="S50" s="2" t="str">
        <f t="shared" si="6"/>
        <v/>
      </c>
      <c r="T50" s="2" t="str">
        <f t="shared" si="6"/>
        <v/>
      </c>
      <c r="U50" s="2">
        <f t="shared" si="6"/>
        <v>10</v>
      </c>
      <c r="V50" s="2" t="str">
        <f t="shared" si="6"/>
        <v/>
      </c>
      <c r="W50" s="2" t="str">
        <f t="shared" si="6"/>
        <v/>
      </c>
    </row>
    <row r="51" spans="2:23">
      <c r="B51" s="9">
        <f t="shared" si="7"/>
        <v>41810</v>
      </c>
      <c r="C51" s="8" t="s">
        <v>7</v>
      </c>
      <c r="D51" s="8">
        <f t="shared" si="11"/>
        <v>15</v>
      </c>
      <c r="E51" s="8">
        <v>20</v>
      </c>
      <c r="F51" s="2">
        <f t="shared" si="8"/>
        <v>15</v>
      </c>
      <c r="G51" s="2" t="s">
        <v>35</v>
      </c>
      <c r="H51" s="2">
        <f t="shared" si="9"/>
        <v>25</v>
      </c>
      <c r="I51" s="2" t="str">
        <f>CHOOSE(MONTH(B51),Feuil1!$B$1,Feuil1!$B$2,Feuil1!$B$3,Feuil1!$B$4,Feuil1!$B$5,Feuil1!$B$6,Feuil1!$B$7,Feuil1!$B$8,Feuil1!$B$9,Feuil1!$B$10,Feuil1!$B$11,Feuil1!$B$12)</f>
        <v>juin</v>
      </c>
      <c r="J51" s="2">
        <f t="shared" si="10"/>
        <v>2014</v>
      </c>
      <c r="K51" s="7">
        <f>IF(Feuil1!$C$1=1,F51,       IF($C51=$G$15,$F51,"")   )</f>
        <v>15</v>
      </c>
      <c r="L51" s="2" t="str">
        <f t="shared" si="6"/>
        <v/>
      </c>
      <c r="M51" s="2" t="str">
        <f t="shared" si="6"/>
        <v/>
      </c>
      <c r="N51" s="2" t="str">
        <f t="shared" si="6"/>
        <v/>
      </c>
      <c r="O51" s="2" t="str">
        <f t="shared" si="6"/>
        <v/>
      </c>
      <c r="P51" s="2" t="str">
        <f t="shared" si="6"/>
        <v/>
      </c>
      <c r="Q51" s="2" t="str">
        <f t="shared" si="6"/>
        <v/>
      </c>
      <c r="R51" s="2" t="str">
        <f t="shared" si="6"/>
        <v/>
      </c>
      <c r="S51" s="2" t="str">
        <f t="shared" si="6"/>
        <v/>
      </c>
      <c r="T51" s="2" t="str">
        <f t="shared" si="6"/>
        <v/>
      </c>
      <c r="U51" s="2">
        <f t="shared" si="6"/>
        <v>15</v>
      </c>
      <c r="V51" s="2" t="str">
        <f t="shared" si="6"/>
        <v/>
      </c>
      <c r="W51" s="2" t="str">
        <f t="shared" si="6"/>
        <v/>
      </c>
    </row>
    <row r="52" spans="2:23">
      <c r="B52" s="9">
        <f t="shared" si="7"/>
        <v>41815</v>
      </c>
      <c r="C52" s="8" t="s">
        <v>6</v>
      </c>
      <c r="D52" s="8">
        <f t="shared" si="11"/>
        <v>10</v>
      </c>
      <c r="E52" s="8">
        <v>20</v>
      </c>
      <c r="F52" s="2">
        <f t="shared" si="8"/>
        <v>10</v>
      </c>
      <c r="G52" s="2" t="s">
        <v>35</v>
      </c>
      <c r="H52" s="2">
        <f t="shared" si="9"/>
        <v>26</v>
      </c>
      <c r="I52" s="2" t="str">
        <f>CHOOSE(MONTH(B52),Feuil1!$B$1,Feuil1!$B$2,Feuil1!$B$3,Feuil1!$B$4,Feuil1!$B$5,Feuil1!$B$6,Feuil1!$B$7,Feuil1!$B$8,Feuil1!$B$9,Feuil1!$B$10,Feuil1!$B$11,Feuil1!$B$12)</f>
        <v>juin</v>
      </c>
      <c r="J52" s="2">
        <f t="shared" si="10"/>
        <v>2014</v>
      </c>
      <c r="K52" s="7">
        <f>IF(Feuil1!$C$1=1,F52,       IF($C52=$G$15,$F52,"")   )</f>
        <v>10</v>
      </c>
      <c r="L52" s="2" t="str">
        <f t="shared" si="6"/>
        <v/>
      </c>
      <c r="M52" s="2" t="str">
        <f t="shared" si="6"/>
        <v/>
      </c>
      <c r="N52" s="2" t="str">
        <f t="shared" si="6"/>
        <v/>
      </c>
      <c r="O52" s="2" t="str">
        <f t="shared" si="6"/>
        <v/>
      </c>
      <c r="P52" s="2" t="str">
        <f t="shared" si="6"/>
        <v/>
      </c>
      <c r="Q52" s="2" t="str">
        <f t="shared" si="6"/>
        <v/>
      </c>
      <c r="R52" s="2" t="str">
        <f t="shared" si="6"/>
        <v/>
      </c>
      <c r="S52" s="2" t="str">
        <f t="shared" si="6"/>
        <v/>
      </c>
      <c r="T52" s="2" t="str">
        <f t="shared" si="6"/>
        <v/>
      </c>
      <c r="U52" s="2">
        <f t="shared" si="6"/>
        <v>10</v>
      </c>
      <c r="V52" s="2" t="str">
        <f t="shared" si="6"/>
        <v/>
      </c>
      <c r="W52" s="2" t="str">
        <f t="shared" si="6"/>
        <v/>
      </c>
    </row>
    <row r="53" spans="2:23">
      <c r="B53" s="9">
        <f t="shared" si="7"/>
        <v>41827</v>
      </c>
      <c r="C53" s="8" t="s">
        <v>2</v>
      </c>
      <c r="D53" s="8">
        <f t="shared" si="11"/>
        <v>11</v>
      </c>
      <c r="E53" s="8">
        <v>20</v>
      </c>
      <c r="F53" s="2">
        <f t="shared" si="8"/>
        <v>11</v>
      </c>
      <c r="G53" s="2" t="s">
        <v>14</v>
      </c>
      <c r="H53" s="2">
        <f t="shared" si="9"/>
        <v>28</v>
      </c>
      <c r="I53" s="2" t="str">
        <f>CHOOSE(MONTH(B53),Feuil1!$B$1,Feuil1!$B$2,Feuil1!$B$3,Feuil1!$B$4,Feuil1!$B$5,Feuil1!$B$6,Feuil1!$B$7,Feuil1!$B$8,Feuil1!$B$9,Feuil1!$B$10,Feuil1!$B$11,Feuil1!$B$12)</f>
        <v>juillet</v>
      </c>
      <c r="J53" s="2">
        <f t="shared" si="10"/>
        <v>2014</v>
      </c>
      <c r="K53" s="7">
        <f>IF(Feuil1!$C$1=1,F53,       IF($C53=$G$15,$F53,"")   )</f>
        <v>11</v>
      </c>
      <c r="L53" s="2" t="str">
        <f t="shared" si="6"/>
        <v/>
      </c>
      <c r="M53" s="2" t="str">
        <f t="shared" ref="M53:W55" si="12" xml:space="preserve">          IF(N($I53=M$30)=0,"",$K53)</f>
        <v/>
      </c>
      <c r="N53" s="2" t="str">
        <f t="shared" si="12"/>
        <v/>
      </c>
      <c r="O53" s="2" t="str">
        <f t="shared" si="12"/>
        <v/>
      </c>
      <c r="P53" s="2" t="str">
        <f t="shared" si="12"/>
        <v/>
      </c>
      <c r="Q53" s="2" t="str">
        <f t="shared" si="12"/>
        <v/>
      </c>
      <c r="R53" s="2" t="str">
        <f t="shared" si="12"/>
        <v/>
      </c>
      <c r="S53" s="2" t="str">
        <f t="shared" si="12"/>
        <v/>
      </c>
      <c r="T53" s="2" t="str">
        <f t="shared" si="12"/>
        <v/>
      </c>
      <c r="U53" s="2" t="str">
        <f t="shared" si="12"/>
        <v/>
      </c>
      <c r="V53" s="2">
        <f t="shared" si="12"/>
        <v>11</v>
      </c>
      <c r="W53" s="2" t="str">
        <f t="shared" si="12"/>
        <v/>
      </c>
    </row>
    <row r="54" spans="2:23">
      <c r="B54" s="9">
        <f t="shared" si="7"/>
        <v>41832</v>
      </c>
      <c r="C54" s="8" t="s">
        <v>0</v>
      </c>
      <c r="D54" s="8">
        <v>19</v>
      </c>
      <c r="E54" s="8">
        <v>20</v>
      </c>
      <c r="F54" s="2">
        <f t="shared" si="8"/>
        <v>19</v>
      </c>
      <c r="G54" s="2" t="s">
        <v>35</v>
      </c>
      <c r="H54" s="2">
        <f t="shared" si="9"/>
        <v>28</v>
      </c>
      <c r="I54" s="2" t="str">
        <f>CHOOSE(MONTH(B54),Feuil1!$B$1,Feuil1!$B$2,Feuil1!$B$3,Feuil1!$B$4,Feuil1!$B$5,Feuil1!$B$6,Feuil1!$B$7,Feuil1!$B$8,Feuil1!$B$9,Feuil1!$B$10,Feuil1!$B$11,Feuil1!$B$12)</f>
        <v>juillet</v>
      </c>
      <c r="J54" s="2">
        <f t="shared" si="10"/>
        <v>2014</v>
      </c>
      <c r="K54" s="7">
        <f>IF(Feuil1!$C$1=1,F54,       IF($C54=$G$15,$F54,"")   )</f>
        <v>19</v>
      </c>
      <c r="L54" s="2" t="str">
        <f t="shared" si="6"/>
        <v/>
      </c>
      <c r="M54" s="2" t="str">
        <f t="shared" si="12"/>
        <v/>
      </c>
      <c r="N54" s="2" t="str">
        <f t="shared" si="12"/>
        <v/>
      </c>
      <c r="O54" s="2" t="str">
        <f t="shared" si="12"/>
        <v/>
      </c>
      <c r="P54" s="2" t="str">
        <f t="shared" si="12"/>
        <v/>
      </c>
      <c r="Q54" s="2" t="str">
        <f t="shared" si="12"/>
        <v/>
      </c>
      <c r="R54" s="2" t="str">
        <f t="shared" si="12"/>
        <v/>
      </c>
      <c r="S54" s="2" t="str">
        <f t="shared" si="12"/>
        <v/>
      </c>
      <c r="T54" s="2" t="str">
        <f t="shared" si="12"/>
        <v/>
      </c>
      <c r="U54" s="2" t="str">
        <f t="shared" si="12"/>
        <v/>
      </c>
      <c r="V54" s="2">
        <f t="shared" si="12"/>
        <v>19</v>
      </c>
      <c r="W54" s="2" t="str">
        <f t="shared" si="12"/>
        <v/>
      </c>
    </row>
    <row r="55" spans="2:23">
      <c r="B55" s="9">
        <f t="shared" si="7"/>
        <v>41844</v>
      </c>
      <c r="C55" s="8" t="s">
        <v>1</v>
      </c>
      <c r="D55" s="8">
        <f t="shared" si="11"/>
        <v>11</v>
      </c>
      <c r="E55" s="8">
        <v>20</v>
      </c>
      <c r="F55" s="2">
        <f t="shared" si="8"/>
        <v>11</v>
      </c>
      <c r="G55" s="2" t="s">
        <v>14</v>
      </c>
      <c r="H55" s="2">
        <f t="shared" si="9"/>
        <v>30</v>
      </c>
      <c r="I55" s="2" t="str">
        <f>CHOOSE(MONTH(B55),Feuil1!$B$1,Feuil1!$B$2,Feuil1!$B$3,Feuil1!$B$4,Feuil1!$B$5,Feuil1!$B$6,Feuil1!$B$7,Feuil1!$B$8,Feuil1!$B$9,Feuil1!$B$10,Feuil1!$B$11,Feuil1!$B$12)</f>
        <v>juillet</v>
      </c>
      <c r="J55" s="2">
        <f t="shared" si="10"/>
        <v>2014</v>
      </c>
      <c r="K55" s="7">
        <f>IF(Feuil1!$C$1=1,F55,       IF($C55=$G$15,$F55,"")   )</f>
        <v>11</v>
      </c>
      <c r="L55" s="2" t="str">
        <f t="shared" si="6"/>
        <v/>
      </c>
      <c r="M55" s="2" t="str">
        <f t="shared" si="12"/>
        <v/>
      </c>
      <c r="N55" s="2" t="str">
        <f t="shared" si="12"/>
        <v/>
      </c>
      <c r="O55" s="2" t="str">
        <f t="shared" si="12"/>
        <v/>
      </c>
      <c r="P55" s="2" t="str">
        <f t="shared" si="12"/>
        <v/>
      </c>
      <c r="Q55" s="2" t="str">
        <f t="shared" si="12"/>
        <v/>
      </c>
      <c r="R55" s="2" t="str">
        <f t="shared" si="12"/>
        <v/>
      </c>
      <c r="S55" s="2" t="str">
        <f t="shared" si="12"/>
        <v/>
      </c>
      <c r="T55" s="2" t="str">
        <f t="shared" si="12"/>
        <v/>
      </c>
      <c r="U55" s="2" t="str">
        <f t="shared" si="12"/>
        <v/>
      </c>
      <c r="V55" s="2">
        <f t="shared" si="12"/>
        <v>11</v>
      </c>
      <c r="W55" s="2" t="str">
        <f t="shared" si="12"/>
        <v/>
      </c>
    </row>
  </sheetData>
  <conditionalFormatting sqref="F31:F55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top10" dxfId="0" priority="2" percent="1" rank="47"/>
  </conditionalFormatting>
  <dataValidations count="3">
    <dataValidation type="list" allowBlank="1" showInputMessage="1" showErrorMessage="1" sqref="C31:C55">
      <formula1>mat</formula1>
    </dataValidation>
    <dataValidation type="list" allowBlank="1" showInputMessage="1" showErrorMessage="1" sqref="E31:E55">
      <formula1>"10,20"</formula1>
    </dataValidation>
    <dataValidation type="list" showInputMessage="1" showErrorMessage="1" sqref="G31:G55">
      <formula1>"oral,écrit"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2013 à 2014</vt:lpstr>
      <vt:lpstr>mat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2014-02-06T11:30:57Z</dcterms:created>
  <dcterms:modified xsi:type="dcterms:W3CDTF">2014-02-06T17:51:15Z</dcterms:modified>
</cp:coreProperties>
</file>