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drawings/drawing4.xml" ContentType="application/vnd.openxmlformats-officedocument.drawing+xml"/>
  <Override PartName="/xl/tables/table2.xml" ContentType="application/vnd.openxmlformats-officedocument.spreadsheetml.table+xml"/>
  <Override PartName="/xl/drawings/drawing5.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codeName="{009DFEA7-8C9C-09C3-8CAF-802165E75F88}"/>
  <workbookPr codeName="ThisWorkbook" defaultThemeVersion="124226"/>
  <mc:AlternateContent xmlns:mc="http://schemas.openxmlformats.org/markup-compatibility/2006">
    <mc:Choice Requires="x15">
      <x15ac:absPath xmlns:x15ac="http://schemas.microsoft.com/office/spreadsheetml/2010/11/ac" url="D:\Corinne\Recettes\"/>
    </mc:Choice>
  </mc:AlternateContent>
  <xr:revisionPtr revIDLastSave="0" documentId="13_ncr:1_{62BCB450-070B-48C5-ABDA-CA6A1BDF9E89}" xr6:coauthVersionLast="43" xr6:coauthVersionMax="43" xr10:uidLastSave="{00000000-0000-0000-0000-000000000000}"/>
  <bookViews>
    <workbookView xWindow="615" yWindow="270" windowWidth="27075" windowHeight="14535" tabRatio="865" firstSheet="1" activeTab="1" xr2:uid="{00000000-000D-0000-FFFF-FFFF00000000}"/>
  </bookViews>
  <sheets>
    <sheet name="Recette vide" sheetId="6" state="hidden" r:id="rId1"/>
    <sheet name="Comment utiliser l’outil de ..." sheetId="21" r:id="rId2"/>
    <sheet name="Sommaire des recettes" sheetId="39" r:id="rId3"/>
    <sheet name="choco" sheetId="92" r:id="rId4"/>
    <sheet name="Configuration des catégories" sheetId="10" r:id="rId5"/>
    <sheet name="Parametres" sheetId="5" r:id="rId6"/>
  </sheets>
  <definedNames>
    <definedName name="Category" localSheetId="3">choco!$C$5</definedName>
    <definedName name="Category">'Recette vide'!$C$5</definedName>
    <definedName name="_xlnm.Print_Titles" localSheetId="2">'Sommaire des recettes'!$3:$3</definedName>
    <definedName name="NomRecette" localSheetId="3">choco!$B$4</definedName>
    <definedName name="NomRecette">'Recette vide'!$B$4</definedName>
    <definedName name="RechercheCatégorie">'Configuration des catégories'!$A$4:$A$59</definedName>
    <definedName name="Tags" localSheetId="3">choco!$I$15</definedName>
    <definedName name="Tags" localSheetId="0">'Recette vide'!$I$15</definedName>
    <definedName name="VenduPar" localSheetId="3">choco!$C$8</definedName>
    <definedName name="VenduPar">'Recette vide'!$C$8</definedName>
    <definedName name="_xlnm.Print_Area" localSheetId="3">choco!$A$1:$I$46</definedName>
    <definedName name="_xlnm.Print_Area" localSheetId="0">'Recette vide'!$A$1:$I$46</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36" i="92" l="1"/>
  <c r="E36" i="92"/>
  <c r="C36" i="92"/>
  <c r="D36" i="92" s="1"/>
  <c r="G35" i="92"/>
  <c r="E35" i="92"/>
  <c r="C35" i="92"/>
  <c r="D35" i="92" s="1"/>
  <c r="G34" i="92"/>
  <c r="E34" i="92"/>
  <c r="C34" i="92"/>
  <c r="D34" i="92" s="1"/>
  <c r="G33" i="92"/>
  <c r="E33" i="92"/>
  <c r="C33" i="92"/>
  <c r="D33" i="92" s="1"/>
  <c r="G32" i="92"/>
  <c r="E32" i="92"/>
  <c r="C32" i="92"/>
  <c r="D32" i="92" s="1"/>
  <c r="G31" i="92"/>
  <c r="E31" i="92"/>
  <c r="C31" i="92"/>
  <c r="D31" i="92" s="1"/>
  <c r="G30" i="92"/>
  <c r="E30" i="92"/>
  <c r="C30" i="92"/>
  <c r="D30" i="92" s="1"/>
  <c r="G29" i="92"/>
  <c r="E29" i="92"/>
  <c r="C29" i="92"/>
  <c r="D29" i="92" s="1"/>
  <c r="G28" i="92"/>
  <c r="E28" i="92"/>
  <c r="C28" i="92"/>
  <c r="D28" i="92" s="1"/>
  <c r="G27" i="92"/>
  <c r="E27" i="92"/>
  <c r="C27" i="92"/>
  <c r="D27" i="92" s="1"/>
  <c r="G26" i="92"/>
  <c r="E26" i="92"/>
  <c r="C26" i="92"/>
  <c r="D26" i="92" s="1"/>
  <c r="G25" i="92"/>
  <c r="E25" i="92"/>
  <c r="C25" i="92"/>
  <c r="D25" i="92" s="1"/>
  <c r="G24" i="92"/>
  <c r="E24" i="92"/>
  <c r="C24" i="92"/>
  <c r="D24" i="92" s="1"/>
  <c r="G23" i="92"/>
  <c r="E23" i="92"/>
  <c r="C23" i="92"/>
  <c r="D23" i="92" s="1"/>
  <c r="G22" i="92"/>
  <c r="E22" i="92"/>
  <c r="C22" i="92"/>
  <c r="D22" i="92" s="1"/>
  <c r="G21" i="92"/>
  <c r="E21" i="92"/>
  <c r="C21" i="92"/>
  <c r="D21" i="92" s="1"/>
  <c r="G20" i="92"/>
  <c r="E20" i="92"/>
  <c r="C20" i="92"/>
  <c r="D20" i="92" s="1"/>
  <c r="G19" i="92"/>
  <c r="E19" i="92"/>
  <c r="C19" i="92"/>
  <c r="D19" i="92" s="1"/>
  <c r="G18" i="92"/>
  <c r="E18" i="92"/>
  <c r="C18" i="92"/>
  <c r="D18" i="92" s="1"/>
  <c r="G17" i="92"/>
  <c r="E17" i="92"/>
  <c r="C17" i="92"/>
  <c r="D17" i="92" s="1"/>
  <c r="G16" i="92"/>
  <c r="E16" i="92"/>
  <c r="C16" i="92"/>
  <c r="D16" i="92" s="1"/>
  <c r="G15" i="92"/>
  <c r="G37" i="92" s="1"/>
  <c r="E15" i="92"/>
  <c r="C15" i="92"/>
  <c r="D15" i="92" s="1"/>
  <c r="B1" i="92"/>
  <c r="A5" i="39"/>
  <c r="D5" i="39"/>
  <c r="E5" i="39"/>
  <c r="F5" i="39"/>
  <c r="G5" i="39"/>
  <c r="H5" i="39"/>
  <c r="I5" i="39"/>
  <c r="G38" i="92" l="1"/>
  <c r="G39" i="92"/>
  <c r="G40" i="92" s="1"/>
  <c r="G41" i="92" s="1"/>
  <c r="G46" i="92" l="1"/>
  <c r="G45" i="92"/>
  <c r="G42" i="92"/>
  <c r="G43" i="92" s="1"/>
  <c r="I4" i="39"/>
  <c r="G44" i="92" l="1"/>
  <c r="C10" i="92"/>
  <c r="D15" i="5"/>
  <c r="D7" i="5"/>
  <c r="D28" i="5"/>
  <c r="D27" i="5"/>
  <c r="D25" i="5" l="1"/>
  <c r="D8" i="5"/>
  <c r="D9" i="5"/>
  <c r="D24" i="5"/>
  <c r="D26" i="5"/>
  <c r="D17" i="5"/>
  <c r="D20" i="5"/>
  <c r="D6" i="5"/>
  <c r="D13" i="5"/>
  <c r="D19" i="5"/>
  <c r="D14" i="5"/>
  <c r="D4" i="5"/>
  <c r="D22" i="5"/>
  <c r="C16" i="6" l="1"/>
  <c r="D16" i="6" s="1"/>
  <c r="E16" i="6"/>
  <c r="C17" i="6"/>
  <c r="D17" i="6" s="1"/>
  <c r="E17" i="6"/>
  <c r="C18" i="6"/>
  <c r="D18" i="6" s="1"/>
  <c r="E18" i="6"/>
  <c r="G18" i="6"/>
  <c r="C19" i="6"/>
  <c r="D19" i="6" s="1"/>
  <c r="E19" i="6"/>
  <c r="G19" i="6"/>
  <c r="C20" i="6"/>
  <c r="D20" i="6" s="1"/>
  <c r="E20" i="6"/>
  <c r="G20" i="6"/>
  <c r="C21" i="6"/>
  <c r="D21" i="6" s="1"/>
  <c r="E21" i="6"/>
  <c r="G21" i="6"/>
  <c r="C22" i="6"/>
  <c r="D22" i="6" s="1"/>
  <c r="E22" i="6"/>
  <c r="G22" i="6"/>
  <c r="C23" i="6"/>
  <c r="D23" i="6" s="1"/>
  <c r="E23" i="6"/>
  <c r="G23" i="6"/>
  <c r="C24" i="6"/>
  <c r="D24" i="6" s="1"/>
  <c r="E24" i="6"/>
  <c r="G24" i="6"/>
  <c r="C25" i="6"/>
  <c r="D25" i="6" s="1"/>
  <c r="E25" i="6"/>
  <c r="G25" i="6"/>
  <c r="C26" i="6"/>
  <c r="D26" i="6" s="1"/>
  <c r="E26" i="6"/>
  <c r="G26" i="6"/>
  <c r="C27" i="6"/>
  <c r="D27" i="6" s="1"/>
  <c r="E27" i="6"/>
  <c r="G27" i="6"/>
  <c r="C28" i="6"/>
  <c r="D28" i="6" s="1"/>
  <c r="E28" i="6"/>
  <c r="G28" i="6"/>
  <c r="C29" i="6"/>
  <c r="D29" i="6" s="1"/>
  <c r="E29" i="6"/>
  <c r="G29" i="6"/>
  <c r="C30" i="6"/>
  <c r="D30" i="6" s="1"/>
  <c r="E30" i="6"/>
  <c r="G30" i="6"/>
  <c r="C31" i="6"/>
  <c r="D31" i="6" s="1"/>
  <c r="E31" i="6"/>
  <c r="G31" i="6"/>
  <c r="C32" i="6"/>
  <c r="D32" i="6" s="1"/>
  <c r="E32" i="6"/>
  <c r="G32" i="6"/>
  <c r="C33" i="6"/>
  <c r="D33" i="6" s="1"/>
  <c r="E33" i="6"/>
  <c r="G33" i="6"/>
  <c r="C34" i="6"/>
  <c r="D34" i="6" s="1"/>
  <c r="E34" i="6"/>
  <c r="G34" i="6"/>
  <c r="C35" i="6"/>
  <c r="D35" i="6" s="1"/>
  <c r="E35" i="6"/>
  <c r="G35" i="6"/>
  <c r="C36" i="6"/>
  <c r="D36" i="6" s="1"/>
  <c r="E36" i="6"/>
  <c r="G36" i="6"/>
  <c r="G17" i="6" l="1"/>
  <c r="G16" i="6"/>
  <c r="H4" i="39"/>
  <c r="B1" i="6" l="1"/>
  <c r="G4" i="39" l="1"/>
  <c r="F4" i="39"/>
  <c r="E4" i="39"/>
  <c r="D4" i="39"/>
  <c r="E15" i="6" l="1"/>
  <c r="C15" i="6"/>
  <c r="D15" i="6" s="1"/>
  <c r="G15" i="6" l="1"/>
  <c r="G37" i="6" l="1"/>
  <c r="D11" i="5"/>
  <c r="D18" i="5"/>
  <c r="D5" i="5"/>
  <c r="D21" i="5"/>
  <c r="D12" i="5"/>
  <c r="D16" i="5"/>
  <c r="D23" i="5"/>
  <c r="D10" i="5"/>
  <c r="G38" i="6" l="1"/>
  <c r="G39" i="6"/>
  <c r="G40" i="6" s="1"/>
  <c r="G41" i="6" s="1"/>
  <c r="G46" i="6" l="1"/>
  <c r="G45" i="6"/>
  <c r="G42" i="6"/>
  <c r="G43" i="6" l="1"/>
  <c r="C10" i="6" s="1"/>
  <c r="G44" i="6" l="1"/>
</calcChain>
</file>

<file path=xl/sharedStrings.xml><?xml version="1.0" encoding="utf-8"?>
<sst xmlns="http://schemas.openxmlformats.org/spreadsheetml/2006/main" count="223" uniqueCount="191">
  <si>
    <t>Marge brute</t>
  </si>
  <si>
    <t>Article</t>
  </si>
  <si>
    <t>Fournisseur</t>
  </si>
  <si>
    <t>Huile olive</t>
  </si>
  <si>
    <t>Unité conditionnement</t>
  </si>
  <si>
    <t>Coût d'achat HT à l'unité</t>
  </si>
  <si>
    <t>Prix de revient HT</t>
  </si>
  <si>
    <t>Unités nécessaires</t>
  </si>
  <si>
    <t>Quantités nécessaires pour le nombre de portions à préparer :</t>
  </si>
  <si>
    <t>Nombre de portions à préparer :</t>
  </si>
  <si>
    <t>Recette</t>
  </si>
  <si>
    <t>Ecrire ici la recette et les étapes de préparation</t>
  </si>
  <si>
    <t>Pourcentage moyen d'invendus :</t>
  </si>
  <si>
    <t>Prix de vente TTC :</t>
  </si>
  <si>
    <t>Taux TVA :</t>
  </si>
  <si>
    <t>Taux de marge</t>
  </si>
  <si>
    <t>Coefficient de marge</t>
  </si>
  <si>
    <t>Total prix de revient HT</t>
  </si>
  <si>
    <t>Farine</t>
  </si>
  <si>
    <t>grammes</t>
  </si>
  <si>
    <t>tarif gramme 
produits</t>
  </si>
  <si>
    <t>Tarif au
 gramme</t>
  </si>
  <si>
    <t>Sucre</t>
  </si>
  <si>
    <t>œuf (6)</t>
  </si>
  <si>
    <t>Huile friture</t>
  </si>
  <si>
    <t>Fournisseurs</t>
  </si>
  <si>
    <t>Ne remplir que les cases Orange uniquement</t>
  </si>
  <si>
    <t>Coef de vente :</t>
  </si>
  <si>
    <t>Nom de la patisserie :</t>
  </si>
  <si>
    <t>Fournisseur-1</t>
  </si>
  <si>
    <t>Fournisseur-2</t>
  </si>
  <si>
    <t>Fournisseur-3</t>
  </si>
  <si>
    <t>Fournisseur-4</t>
  </si>
  <si>
    <t>Fournisseur-5</t>
  </si>
  <si>
    <t>Fournisseur-6</t>
  </si>
  <si>
    <t>Fournisseur-7</t>
  </si>
  <si>
    <t>Fournisseur-8</t>
  </si>
  <si>
    <t>Outil de suivi de recettes</t>
  </si>
  <si>
    <t>LIEN</t>
  </si>
  <si>
    <t>NOM DE LA RECETTE</t>
  </si>
  <si>
    <t>ÉVALUATION</t>
  </si>
  <si>
    <t>Étoile 1</t>
  </si>
  <si>
    <t>Étoile 2</t>
  </si>
  <si>
    <t>Étoile 3</t>
  </si>
  <si>
    <t>Étoile 4</t>
  </si>
  <si>
    <t>CATÉGORIE</t>
  </si>
  <si>
    <t>BALISES</t>
  </si>
  <si>
    <t>COMMENTAIRES</t>
  </si>
  <si>
    <t>Cliquer pour afficher</t>
  </si>
  <si>
    <t>Catégories de recettes</t>
  </si>
  <si>
    <t>CATÉGORIES PAR TYPE</t>
  </si>
  <si>
    <t>Barre marbrée</t>
  </si>
  <si>
    <t>Gâteau basque</t>
  </si>
  <si>
    <t>Belokranjska povitica</t>
  </si>
  <si>
    <t>Bénédictin (gâteau)</t>
  </si>
  <si>
    <t>Gâteau d'anniversaire</t>
  </si>
  <si>
    <t>Caccavelli</t>
  </si>
  <si>
    <t>Cake (gâteau)</t>
  </si>
  <si>
    <t>Cake pop</t>
  </si>
  <si>
    <t>Colivă</t>
  </si>
  <si>
    <t>Cornulețe</t>
  </si>
  <si>
    <t>https://fr.wikipedia.org/wiki/Cat%C3%A9gorie:G%C3%A2teau</t>
  </si>
  <si>
    <t>Catégorie :</t>
  </si>
  <si>
    <t>À PROPOS DE L’OUTIL DE SUIVI DE RECETTES</t>
  </si>
  <si>
    <t>Outil de suivi</t>
  </si>
  <si>
    <t>COMMENT UTILISER L’OUTIL DE SUIVI DE RECETTES ?</t>
  </si>
  <si>
    <t>COMMENT AJOUTER MES RECETTES ?</t>
  </si>
  <si>
    <t>Pour commencer, vous pouvez taper une recette à la place de celle de la pizza aux épinards et à la féta donnée à titre d’exemple. Si vous souhaitez conserver l’exemple de recette, ajoutez vos informations dans une feuille de recette vide. Si vous avez besoin d’aide, suivez les instructions ci-après.</t>
  </si>
  <si>
    <t xml:space="preserve">Fournissez les informations restantes, commes les ingrédients, les instructions, les balises, les informations nutritionnelles, les calories, etc. </t>
  </si>
  <si>
    <t xml:space="preserve">Notez que le nom de la recette apparaît automatiquement en haut de la feuille de recette et dans la page Sommaire des recettes avec la catégorie et les balises associées. </t>
  </si>
  <si>
    <t>CONSEILS DE SAISIE DE DONNÉES</t>
  </si>
  <si>
    <t xml:space="preserve">● </t>
  </si>
  <si>
    <t>J’AI AJOUTÉ MES RECETTES. QUE DOIS-JE FAIRE MAINTENANT ?</t>
  </si>
  <si>
    <t>Pour plus d’informations sur le filtrage, cliquez sur ce lien :</t>
  </si>
  <si>
    <t>Filtrer des données dans un tableau Excel</t>
  </si>
  <si>
    <t>Outil de suivi des recettes de Corinne</t>
  </si>
  <si>
    <t>https://forum.excel-pratique.com/viewtopic.php?f=2&amp;t=90909&amp;p=607522&amp;hilit=suivi+recette#p607522</t>
  </si>
  <si>
    <t>Attention coef de multiplication en cellule G7</t>
  </si>
  <si>
    <t>Category</t>
  </si>
  <si>
    <r>
      <t xml:space="preserve">Cliquez sur le </t>
    </r>
    <r>
      <rPr>
        <b/>
        <sz val="11"/>
        <color theme="3"/>
        <rFont val="Cambria"/>
        <family val="1"/>
        <scheme val="major"/>
      </rPr>
      <t>Cliquez pour afficher</t>
    </r>
    <r>
      <rPr>
        <sz val="11"/>
        <color theme="3"/>
        <rFont val="Cambria"/>
        <family val="1"/>
        <scheme val="major"/>
      </rPr>
      <t xml:space="preserve"> lien situé à gauche d’une recette pour accéder à la feuille de celle-ci. </t>
    </r>
  </si>
  <si>
    <r>
      <t xml:space="preserve">Dans la cellule </t>
    </r>
    <r>
      <rPr>
        <b/>
        <sz val="11"/>
        <color theme="3"/>
        <rFont val="Cambria"/>
        <family val="1"/>
        <scheme val="major"/>
      </rPr>
      <t>B4</t>
    </r>
    <r>
      <rPr>
        <sz val="11"/>
        <color theme="3"/>
        <rFont val="Cambria"/>
        <family val="1"/>
        <scheme val="major"/>
      </rPr>
      <t>, tapez le nom de votre recette.</t>
    </r>
  </si>
  <si>
    <r>
      <t xml:space="preserve">Sélectionnez la cellule </t>
    </r>
    <r>
      <rPr>
        <b/>
        <sz val="11"/>
        <color theme="3"/>
        <rFont val="Cambria"/>
        <family val="1"/>
        <scheme val="major"/>
      </rPr>
      <t>C5,</t>
    </r>
    <r>
      <rPr>
        <sz val="11"/>
        <color theme="3"/>
        <rFont val="Cambria"/>
        <family val="1"/>
        <scheme val="major"/>
      </rPr>
      <t xml:space="preserve"> puis sélectionnez une catégorie de recette dans la liste déroulante. </t>
    </r>
  </si>
  <si>
    <r>
      <t xml:space="preserve">Pour ajouter une photo de votre plat terminé, cliquez avec le bouton droit sur la photo ou l’espace réservé, cliquez sur </t>
    </r>
    <r>
      <rPr>
        <b/>
        <sz val="11"/>
        <color theme="3"/>
        <rFont val="Cambria"/>
        <family val="1"/>
        <scheme val="major"/>
      </rPr>
      <t>Modifier l’image</t>
    </r>
    <r>
      <rPr>
        <sz val="11"/>
        <color theme="3"/>
        <rFont val="Cambria"/>
        <family val="1"/>
        <scheme val="major"/>
      </rPr>
      <t>, accédez à l’emplacement de votre photo, sélectionnez-la, puis cliquez sur</t>
    </r>
    <r>
      <rPr>
        <b/>
        <sz val="11"/>
        <color theme="3"/>
        <rFont val="Cambria"/>
        <family val="1"/>
        <scheme val="major"/>
      </rPr>
      <t xml:space="preserve"> Insérer</t>
    </r>
    <r>
      <rPr>
        <sz val="11"/>
        <color theme="3"/>
        <rFont val="Cambria"/>
        <family val="1"/>
        <scheme val="major"/>
      </rPr>
      <t>.</t>
    </r>
  </si>
  <si>
    <r>
      <t xml:space="preserve">Pour modifier le nom de la feuille de calcul, double-cliquez sur l’onglet de la feuille, tapez le nom de votre recette sur le texte sélectionné, puis appuyez sur </t>
    </r>
    <r>
      <rPr>
        <b/>
        <sz val="11"/>
        <color theme="3"/>
        <rFont val="Cambria"/>
        <family val="1"/>
        <scheme val="major"/>
      </rPr>
      <t>Entrée.</t>
    </r>
  </si>
  <si>
    <r>
      <t>Pour ajouter une nouvelle ligne, comme dans la cellule Instructions, appuyez sur</t>
    </r>
    <r>
      <rPr>
        <b/>
        <sz val="11"/>
        <color theme="3"/>
        <rFont val="Cambria"/>
        <family val="1"/>
        <scheme val="major"/>
      </rPr>
      <t xml:space="preserve"> Alt + Entrée</t>
    </r>
    <r>
      <rPr>
        <sz val="11"/>
        <color theme="3"/>
        <rFont val="Cambria"/>
        <family val="1"/>
        <scheme val="major"/>
      </rPr>
      <t xml:space="preserve">. </t>
    </r>
  </si>
  <si>
    <r>
      <t xml:space="preserve">Si vous copiez les ingrédients et les instructions à partir d’une page web, vous pouvez facilement conserver la mise en forme du modèle lors du collage. Pour ce faire, sous l’onglet </t>
    </r>
    <r>
      <rPr>
        <b/>
        <sz val="11"/>
        <color theme="3"/>
        <rFont val="Cambria"/>
        <family val="1"/>
        <scheme val="major"/>
      </rPr>
      <t>Accueil,</t>
    </r>
    <r>
      <rPr>
        <sz val="11"/>
        <color theme="3"/>
        <rFont val="Cambria"/>
        <family val="1"/>
        <scheme val="major"/>
      </rPr>
      <t xml:space="preserve"> dans le groupe </t>
    </r>
    <r>
      <rPr>
        <b/>
        <sz val="11"/>
        <color theme="3"/>
        <rFont val="Cambria"/>
        <family val="1"/>
        <scheme val="major"/>
      </rPr>
      <t>Presse-papiers,</t>
    </r>
    <r>
      <rPr>
        <sz val="11"/>
        <color theme="3"/>
        <rFont val="Cambria"/>
        <family val="1"/>
        <scheme val="major"/>
      </rPr>
      <t xml:space="preserve"> cliquez sur la flèche située sous le bouton </t>
    </r>
    <r>
      <rPr>
        <b/>
        <sz val="11"/>
        <color theme="3"/>
        <rFont val="Cambria"/>
        <family val="1"/>
        <scheme val="major"/>
      </rPr>
      <t>Coller,</t>
    </r>
    <r>
      <rPr>
        <sz val="11"/>
        <color theme="3"/>
        <rFont val="Cambria"/>
        <family val="1"/>
        <scheme val="major"/>
      </rPr>
      <t xml:space="preserve"> puis cliquez sur l’icône </t>
    </r>
    <r>
      <rPr>
        <b/>
        <sz val="11"/>
        <color theme="3"/>
        <rFont val="Cambria"/>
        <family val="1"/>
        <scheme val="major"/>
      </rPr>
      <t>Respecter la mise en forme de destination</t>
    </r>
    <r>
      <rPr>
        <sz val="11"/>
        <color theme="3"/>
        <rFont val="Cambria"/>
        <family val="1"/>
        <scheme val="major"/>
      </rPr>
      <t xml:space="preserve"> .</t>
    </r>
  </si>
  <si>
    <r>
      <t xml:space="preserve">Une fois que vous avez constitué votre base de recettes, la page Sommaire des recettes vous permet de rechercher facilement une recette en quelques clics à l’aide des options de filtre. Si vous recherchez par exemple une recette de plat principal, cliquez sur la flèche située en regard de </t>
    </r>
    <r>
      <rPr>
        <b/>
        <sz val="11"/>
        <color theme="3"/>
        <rFont val="Cambria"/>
        <family val="1"/>
        <scheme val="major"/>
      </rPr>
      <t>Catégorie,</t>
    </r>
    <r>
      <rPr>
        <sz val="11"/>
        <color theme="3"/>
        <rFont val="Cambria"/>
        <family val="1"/>
        <scheme val="major"/>
      </rPr>
      <t xml:space="preserve"> désactivez la case cocher</t>
    </r>
    <r>
      <rPr>
        <b/>
        <sz val="11"/>
        <color theme="3"/>
        <rFont val="Cambria"/>
        <family val="1"/>
        <scheme val="major"/>
      </rPr>
      <t xml:space="preserve"> (Sélectionner tout),</t>
    </r>
    <r>
      <rPr>
        <sz val="11"/>
        <color theme="3"/>
        <rFont val="Cambria"/>
        <family val="1"/>
        <scheme val="major"/>
      </rPr>
      <t xml:space="preserve"> cliquez sur </t>
    </r>
    <r>
      <rPr>
        <b/>
        <sz val="11"/>
        <color theme="3"/>
        <rFont val="Cambria"/>
        <family val="1"/>
        <scheme val="major"/>
      </rPr>
      <t>Plat principal</t>
    </r>
    <r>
      <rPr>
        <sz val="11"/>
        <color theme="3"/>
        <rFont val="Cambria"/>
        <family val="1"/>
        <scheme val="major"/>
      </rPr>
      <t xml:space="preserve">, puis sur </t>
    </r>
    <r>
      <rPr>
        <b/>
        <sz val="11"/>
        <color theme="3"/>
        <rFont val="Cambria"/>
        <family val="1"/>
        <scheme val="major"/>
      </rPr>
      <t>OK.</t>
    </r>
    <r>
      <rPr>
        <sz val="11"/>
        <color theme="3"/>
        <rFont val="Cambria"/>
        <family val="1"/>
        <scheme val="major"/>
      </rPr>
      <t xml:space="preserve"> Vous pouvez réduire davantage le nombre de résultats en appliquant un filtre sur un autre champ comme Balises. Pour utiliser le filtre Balises, cliquez sur la flèche située en regard de </t>
    </r>
    <r>
      <rPr>
        <b/>
        <sz val="11"/>
        <color theme="3"/>
        <rFont val="Cambria"/>
        <family val="1"/>
        <scheme val="major"/>
      </rPr>
      <t>Balises,</t>
    </r>
    <r>
      <rPr>
        <sz val="11"/>
        <color theme="3"/>
        <rFont val="Cambria"/>
        <family val="1"/>
        <scheme val="major"/>
      </rPr>
      <t xml:space="preserve"> puis, dans la zone de texte </t>
    </r>
    <r>
      <rPr>
        <b/>
        <sz val="11"/>
        <color theme="3"/>
        <rFont val="Cambria"/>
        <family val="1"/>
        <scheme val="major"/>
      </rPr>
      <t>Rechercher,</t>
    </r>
    <r>
      <rPr>
        <sz val="11"/>
        <color theme="3"/>
        <rFont val="Cambria"/>
        <family val="1"/>
        <scheme val="major"/>
      </rPr>
      <t xml:space="preserve"> tapez le mot à rechercher comme </t>
    </r>
    <r>
      <rPr>
        <b/>
        <sz val="11"/>
        <color theme="3"/>
        <rFont val="Cambria"/>
        <family val="1"/>
        <scheme val="major"/>
      </rPr>
      <t>fromage</t>
    </r>
    <r>
      <rPr>
        <sz val="11"/>
        <color theme="3"/>
        <rFont val="Cambria"/>
        <family val="1"/>
        <scheme val="major"/>
      </rPr>
      <t xml:space="preserve"> et cliquez sur </t>
    </r>
    <r>
      <rPr>
        <b/>
        <sz val="11"/>
        <color theme="3"/>
        <rFont val="Cambria"/>
        <family val="1"/>
        <scheme val="major"/>
      </rPr>
      <t>OK.</t>
    </r>
    <r>
      <rPr>
        <sz val="11"/>
        <color theme="3"/>
        <rFont val="Cambria"/>
        <family val="1"/>
        <scheme val="major"/>
      </rPr>
      <t xml:space="preserve"> </t>
    </r>
  </si>
  <si>
    <r>
      <t xml:space="preserve">La feuille Sommaire des recettes permet de voir toutes vos recettes en un clin d’œil. Pour afficher une recette spécifique, cliquez sur le </t>
    </r>
    <r>
      <rPr>
        <b/>
        <sz val="11"/>
        <color theme="3"/>
        <rFont val="Cambria"/>
        <family val="1"/>
        <scheme val="major"/>
      </rPr>
      <t>Cliquez pour afficher</t>
    </r>
    <r>
      <rPr>
        <sz val="11"/>
        <color theme="3"/>
        <rFont val="Cambria"/>
        <family val="1"/>
        <scheme val="major"/>
      </rPr>
      <t xml:space="preserve"> lien situé à gauche du nom de la recette pour accéder rapidement aux détails de celle-ci. Pour retourner dans la feuille Sommaire des recettes, dans la feuille de la recette, cliquez sur le bouton </t>
    </r>
    <r>
      <rPr>
        <b/>
        <sz val="11"/>
        <color theme="3"/>
        <rFont val="Cambria"/>
        <family val="1"/>
        <scheme val="major"/>
      </rPr>
      <t>Sommaire des recettes</t>
    </r>
    <r>
      <rPr>
        <sz val="11"/>
        <color theme="3"/>
        <rFont val="Cambria"/>
        <family val="1"/>
        <scheme val="major"/>
      </rPr>
      <t xml:space="preserve"> . </t>
    </r>
  </si>
  <si>
    <r>
      <t xml:space="preserve">Conservez vos recettes préférées dans un outil de suivi numérique ! 
Ce modèle permet d’ajouter les ingrédients et les instructions de vos recettes et de les évaluer, d’ajouter des balises et une photo, d’entrer des valeurs nutritionnelles, et bien plus encore. 
Suivez les instructions situées à droite pour commencer. 
</t>
    </r>
    <r>
      <rPr>
        <b/>
        <sz val="10"/>
        <color theme="0"/>
        <rFont val="Cambria"/>
        <family val="1"/>
        <scheme val="major"/>
      </rPr>
      <t>Attention coef de multiplication en cellule G7</t>
    </r>
  </si>
  <si>
    <r>
      <rPr>
        <b/>
        <sz val="11"/>
        <color theme="3"/>
        <rFont val="Cambria"/>
        <family val="1"/>
        <scheme val="major"/>
      </rPr>
      <t>Conseil :</t>
    </r>
    <r>
      <rPr>
        <sz val="11"/>
        <color theme="3"/>
        <rFont val="Cambria"/>
        <family val="1"/>
        <scheme val="major"/>
      </rPr>
      <t xml:space="preserve"> Modifiez la liste déroulante des catégories dans la feuille</t>
    </r>
    <r>
      <rPr>
        <b/>
        <u/>
        <sz val="11"/>
        <color theme="3"/>
        <rFont val="Cambria"/>
        <family val="1"/>
        <scheme val="major"/>
      </rPr>
      <t xml:space="preserve"> Configuration des catégories</t>
    </r>
    <r>
      <rPr>
        <sz val="11"/>
        <color theme="3"/>
        <rFont val="Cambria"/>
        <family val="1"/>
        <scheme val="major"/>
      </rPr>
      <t>.</t>
    </r>
  </si>
  <si>
    <t>Gâteau espagnol</t>
  </si>
  <si>
    <t>ATTENTION**Ne pas supprimer cette ligne</t>
  </si>
  <si>
    <t>Fanourópita</t>
  </si>
  <si>
    <t>Fourchette à gâteau</t>
  </si>
  <si>
    <t>Gâteau au fromage</t>
  </si>
  <si>
    <t>Galette comtoise</t>
  </si>
  <si>
    <t>Gâteau à la broche</t>
  </si>
  <si>
    <t>Gâteau à la compote de pommes</t>
  </si>
  <si>
    <t>Gâteau au fromage de l'oncle Tetsu</t>
  </si>
  <si>
    <t>Gâteau au fromage japonais</t>
  </si>
  <si>
    <t>Gâteau au pandan</t>
  </si>
  <si>
    <t>Gâteau aux fraises</t>
  </si>
  <si>
    <t>Gâteau aux noix de Grenoble</t>
  </si>
  <si>
    <t>Gâteau de Battenberg</t>
  </si>
  <si>
    <t>Gâteau de Verviers</t>
  </si>
  <si>
    <t>Gâteau des anges</t>
  </si>
  <si>
    <t>Gâteau des rois</t>
  </si>
  <si>
    <t>Gâteau du Vully</t>
  </si>
  <si>
    <t>Gâteau géant de Bucarest</t>
  </si>
  <si>
    <t>Gâteau marbré</t>
  </si>
  <si>
    <t>Gâteau Reine Élisabeth</t>
  </si>
  <si>
    <t>Gâteaux gallois</t>
  </si>
  <si>
    <t>Gâteau magique</t>
  </si>
  <si>
    <t>Marjolaine (gâteau)</t>
  </si>
  <si>
    <t>Massepain cuit</t>
  </si>
  <si>
    <t>Mbardja</t>
  </si>
  <si>
    <t>Gâteau de ménage</t>
  </si>
  <si>
    <t>Mendiant (pâtisserie)</t>
  </si>
  <si>
    <t>Pangée (biscuit)</t>
  </si>
  <si>
    <t>Pão-de-Ló</t>
  </si>
  <si>
    <t>Pască</t>
  </si>
  <si>
    <t>Paskha</t>
  </si>
  <si>
    <t>Gâteau patate</t>
  </si>
  <si>
    <t>Pizza cake</t>
  </si>
  <si>
    <t>Potica</t>
  </si>
  <si>
    <t>Gâteau de Saint-Genix</t>
  </si>
  <si>
    <t>Sambali</t>
  </si>
  <si>
    <t>Gâteau de Savoie</t>
  </si>
  <si>
    <t>Shortcake</t>
  </si>
  <si>
    <t>Simnel cake</t>
  </si>
  <si>
    <t>Spekkoek</t>
  </si>
  <si>
    <t>Sponge cake</t>
  </si>
  <si>
    <t>Vacherin (gâteau)</t>
  </si>
  <si>
    <t>Prix de vente TTC  le lot (C7)</t>
  </si>
  <si>
    <t>Prix de revient unitaire H-TVA par portion vendue :</t>
  </si>
  <si>
    <t>Prix de vente H-TVA le lot</t>
  </si>
  <si>
    <t>Prix de revient unitaire HT par portion produite : Nbr de portions</t>
  </si>
  <si>
    <t>photo plat ou recette</t>
  </si>
  <si>
    <t>Lait</t>
  </si>
  <si>
    <t xml:space="preserve">Pâte feuilletée </t>
  </si>
  <si>
    <t>Ricard</t>
  </si>
  <si>
    <t>Anis</t>
  </si>
  <si>
    <t xml:space="preserve">Vanille en poudre </t>
  </si>
  <si>
    <t xml:space="preserve">Maïzena </t>
  </si>
  <si>
    <t xml:space="preserve">Poudre d'amande </t>
  </si>
  <si>
    <t xml:space="preserve">Beurre </t>
  </si>
  <si>
    <t>Jus de citron</t>
  </si>
  <si>
    <t xml:space="preserve">Amandes effilées </t>
  </si>
  <si>
    <t>Sucre glace</t>
  </si>
  <si>
    <t>Levure chimique</t>
  </si>
  <si>
    <t>Fournisseur-9</t>
  </si>
  <si>
    <t>Café soluble</t>
  </si>
  <si>
    <t>Fournisseur-10</t>
  </si>
  <si>
    <t>Vanille liquide</t>
  </si>
  <si>
    <t>Fournisseur-11</t>
  </si>
  <si>
    <t>Fournisseur-12</t>
  </si>
  <si>
    <t>Sucre cassonade</t>
  </si>
  <si>
    <t>Fournisseur-13</t>
  </si>
  <si>
    <t>Sel</t>
  </si>
  <si>
    <t>Levure boulangère</t>
  </si>
  <si>
    <t>Beurre tourage</t>
  </si>
  <si>
    <t>Chocolat barre</t>
  </si>
  <si>
    <t>Fournisseur-14</t>
  </si>
  <si>
    <t>Fournisseur-15</t>
  </si>
  <si>
    <t>Fournisseur-16</t>
  </si>
  <si>
    <t>Fournisseur-17</t>
  </si>
  <si>
    <t>Fournisseur-18</t>
  </si>
  <si>
    <t>Fournisseur-19</t>
  </si>
  <si>
    <t>Fournisseur-20</t>
  </si>
  <si>
    <t>Fournisseur-21</t>
  </si>
  <si>
    <t>Fournisseur-22</t>
  </si>
  <si>
    <t>Fournisseur-23</t>
  </si>
  <si>
    <t>Fournisseur-24</t>
  </si>
  <si>
    <t>Fournisseur-25</t>
  </si>
  <si>
    <t>Chocolatines</t>
  </si>
  <si>
    <t>Croissants</t>
  </si>
  <si>
    <t>Cookies</t>
  </si>
  <si>
    <t>40 biscuits à 17gr vendu par 12</t>
  </si>
  <si>
    <t>Beignets</t>
  </si>
  <si>
    <t>Grande pièces</t>
  </si>
  <si>
    <t>Vendu par :</t>
  </si>
  <si>
    <t>Vendu par</t>
  </si>
  <si>
    <t xml:space="preserve">VENDU PAR LOT DE </t>
  </si>
  <si>
    <t>https://forum.excel-pratique.com/viewtopic.php?t=90909</t>
  </si>
  <si>
    <t>Petite pièce</t>
  </si>
  <si>
    <t>Vendu par 5</t>
  </si>
  <si>
    <t>choco</t>
  </si>
  <si>
    <t>Recette vide</t>
  </si>
  <si>
    <t>=SIERREUR(INDIRECT("'"&amp;[@[NOM DE LA RECETTE]]&amp;"'!Tags");"")</t>
  </si>
  <si>
    <t>=SIERREUR(INDIRECT("'"&amp;[@[NOM DE LA RECETTE]]&amp;"'!VenduPar");"")</t>
  </si>
  <si>
    <t>Choco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</si>
</sst>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0">
    <numFmt numFmtId="164" formatCode="_(&quot;€&quot;* #,##0.00_);_(&quot;€&quot;* \(#,##0.00\);_(&quot;€&quot;* &quot;-&quot;??_);_(@_)"/>
    <numFmt numFmtId="165" formatCode="#,##0.00\ &quot;€&quot;"/>
    <numFmt numFmtId="166" formatCode="0.000"/>
    <numFmt numFmtId="167" formatCode="_-* #,##0.00\ [$€-40C]_-;\-* #,##0.00\ [$€-40C]_-;_-* &quot;-&quot;??\ [$€-40C]_-;_-@_-"/>
    <numFmt numFmtId="168" formatCode="#,##0.0000\ &quot;€&quot;"/>
    <numFmt numFmtId="169" formatCode=";;;@"/>
    <numFmt numFmtId="170" formatCode="#."/>
    <numFmt numFmtId="171" formatCode="#,##0.000\ &quot;€&quot;"/>
    <numFmt numFmtId="172" formatCode="#,##0.000\ _€"/>
    <numFmt numFmtId="173" formatCode="[$-40C]General"/>
  </numFmts>
  <fonts count="52">
    <font>
      <sz val="10"/>
      <name val="Arial"/>
    </font>
    <font>
      <sz val="10"/>
      <name val="Arial"/>
      <family val="2"/>
    </font>
    <font>
      <sz val="10"/>
      <name val="Arial"/>
      <family val="2"/>
    </font>
    <font>
      <b/>
      <sz val="12"/>
      <name val="Arial"/>
      <family val="2"/>
    </font>
    <font>
      <b/>
      <sz val="10"/>
      <name val="Arial"/>
      <family val="2"/>
    </font>
    <font>
      <sz val="26"/>
      <name val="Arial"/>
      <family val="2"/>
    </font>
    <font>
      <b/>
      <sz val="11"/>
      <name val="Arial"/>
      <family val="2"/>
    </font>
    <font>
      <sz val="14"/>
      <name val="Arial"/>
      <family val="2"/>
    </font>
    <font>
      <sz val="11"/>
      <name val="Arial"/>
      <family val="2"/>
    </font>
    <font>
      <i/>
      <sz val="12"/>
      <name val="Arial"/>
      <family val="2"/>
    </font>
    <font>
      <i/>
      <sz val="32"/>
      <name val="Cambria"/>
      <family val="1"/>
      <scheme val="major"/>
    </font>
    <font>
      <b/>
      <i/>
      <sz val="11"/>
      <name val="Arial"/>
      <family val="2"/>
    </font>
    <font>
      <b/>
      <i/>
      <sz val="11"/>
      <color theme="6" tint="-0.249977111117893"/>
      <name val="Arial"/>
      <family val="2"/>
    </font>
    <font>
      <b/>
      <i/>
      <sz val="11"/>
      <color rgb="FFFF0000"/>
      <name val="Arial"/>
      <family val="2"/>
    </font>
    <font>
      <i/>
      <u/>
      <sz val="11"/>
      <color rgb="FFFF0000"/>
      <name val="Arial"/>
      <family val="2"/>
    </font>
    <font>
      <b/>
      <i/>
      <sz val="12"/>
      <color rgb="FFFF0000"/>
      <name val="Arial"/>
      <family val="2"/>
    </font>
    <font>
      <sz val="12"/>
      <name val="Arial"/>
      <family val="2"/>
    </font>
    <font>
      <b/>
      <sz val="14"/>
      <name val="Arial"/>
      <family val="2"/>
    </font>
    <font>
      <b/>
      <sz val="15"/>
      <color theme="3"/>
      <name val="Calibri"/>
      <family val="2"/>
      <scheme val="minor"/>
    </font>
    <font>
      <b/>
      <sz val="13"/>
      <color theme="3"/>
      <name val="Calibri"/>
      <family val="2"/>
      <scheme val="minor"/>
    </font>
    <font>
      <u/>
      <sz val="10"/>
      <color theme="10"/>
      <name val="Arial"/>
      <family val="2"/>
    </font>
    <font>
      <b/>
      <i/>
      <sz val="18"/>
      <color theme="0"/>
      <name val="Cambria"/>
      <family val="2"/>
      <scheme val="major"/>
    </font>
    <font>
      <sz val="10"/>
      <color theme="3"/>
      <name val="Calibri"/>
      <family val="2"/>
      <scheme val="minor"/>
    </font>
    <font>
      <u/>
      <sz val="10"/>
      <color theme="10"/>
      <name val="Cambria"/>
      <family val="1"/>
      <scheme val="major"/>
    </font>
    <font>
      <i/>
      <sz val="9"/>
      <color theme="0"/>
      <name val="Calibri"/>
      <family val="2"/>
      <scheme val="minor"/>
    </font>
    <font>
      <sz val="8"/>
      <color theme="0"/>
      <name val="Calibri"/>
      <family val="2"/>
      <scheme val="minor"/>
    </font>
    <font>
      <b/>
      <sz val="9"/>
      <color theme="0"/>
      <name val="Calibri"/>
      <family val="1"/>
      <scheme val="minor"/>
    </font>
    <font>
      <sz val="9"/>
      <color theme="0"/>
      <name val="Calibri"/>
      <family val="2"/>
      <scheme val="minor"/>
    </font>
    <font>
      <b/>
      <i/>
      <sz val="24"/>
      <color theme="3"/>
      <name val="Calibri"/>
      <family val="1"/>
      <scheme val="minor"/>
    </font>
    <font>
      <sz val="10"/>
      <color theme="0"/>
      <name val="Calibri"/>
      <family val="2"/>
      <scheme val="minor"/>
    </font>
    <font>
      <b/>
      <sz val="11"/>
      <color theme="0"/>
      <name val="Calibri"/>
      <family val="1"/>
      <scheme val="minor"/>
    </font>
    <font>
      <u/>
      <sz val="14"/>
      <color theme="10"/>
      <name val="Cambria"/>
      <family val="1"/>
      <scheme val="major"/>
    </font>
    <font>
      <sz val="11"/>
      <name val="Cambria"/>
      <family val="1"/>
      <scheme val="major"/>
    </font>
    <font>
      <sz val="11"/>
      <color rgb="FFFF0000"/>
      <name val="Cambria"/>
      <family val="1"/>
      <scheme val="major"/>
    </font>
    <font>
      <sz val="11"/>
      <color theme="0"/>
      <name val="Cambria"/>
      <family val="1"/>
      <scheme val="major"/>
    </font>
    <font>
      <sz val="11"/>
      <color theme="1"/>
      <name val="Cambria"/>
      <family val="1"/>
      <scheme val="major"/>
    </font>
    <font>
      <sz val="11"/>
      <color theme="3"/>
      <name val="Calibri"/>
      <family val="2"/>
      <scheme val="minor"/>
    </font>
    <font>
      <b/>
      <sz val="11"/>
      <color theme="3"/>
      <name val="Calibri"/>
      <family val="2"/>
      <scheme val="minor"/>
    </font>
    <font>
      <sz val="10"/>
      <color theme="1"/>
      <name val="Arial"/>
      <family val="2"/>
    </font>
    <font>
      <sz val="11"/>
      <color theme="0"/>
      <name val="Calibri"/>
      <family val="2"/>
      <scheme val="minor"/>
    </font>
    <font>
      <sz val="11"/>
      <color theme="3"/>
      <name val="Cambria"/>
      <family val="1"/>
      <scheme val="major"/>
    </font>
    <font>
      <b/>
      <sz val="11"/>
      <color theme="3"/>
      <name val="Cambria"/>
      <family val="1"/>
      <scheme val="major"/>
    </font>
    <font>
      <u/>
      <sz val="11"/>
      <color theme="10"/>
      <name val="Cambria"/>
      <family val="1"/>
      <scheme val="major"/>
    </font>
    <font>
      <sz val="10"/>
      <color theme="0"/>
      <name val="Cambria"/>
      <family val="1"/>
      <scheme val="major"/>
    </font>
    <font>
      <b/>
      <sz val="10"/>
      <color theme="0"/>
      <name val="Cambria"/>
      <family val="1"/>
      <scheme val="major"/>
    </font>
    <font>
      <b/>
      <u/>
      <sz val="11"/>
      <color theme="3"/>
      <name val="Cambria"/>
      <family val="1"/>
      <scheme val="major"/>
    </font>
    <font>
      <sz val="22"/>
      <color theme="0"/>
      <name val="Cambria"/>
      <family val="1"/>
      <scheme val="major"/>
    </font>
    <font>
      <outline/>
      <shadow/>
      <sz val="10"/>
      <color theme="3"/>
      <name val="Cambria"/>
      <family val="1"/>
      <scheme val="major"/>
    </font>
    <font>
      <outline/>
      <shadow/>
      <sz val="10"/>
      <name val="Cambria"/>
      <family val="1"/>
      <scheme val="major"/>
    </font>
    <font>
      <sz val="10"/>
      <name val="Arial"/>
      <family val="2"/>
    </font>
    <font>
      <sz val="10"/>
      <color theme="1"/>
      <name val="Arial1"/>
    </font>
    <font>
      <sz val="11"/>
      <color theme="1"/>
      <name val="Arial"/>
      <family val="2"/>
    </font>
  </fonts>
  <fills count="11">
    <fill>
      <patternFill patternType="none"/>
    </fill>
    <fill>
      <patternFill patternType="gray125"/>
    </fill>
    <fill>
      <patternFill patternType="solid">
        <fgColor theme="6" tint="0.39997558519241921"/>
        <bgColor indexed="64"/>
      </patternFill>
    </fill>
    <fill>
      <patternFill patternType="solid">
        <fgColor rgb="FFFFC000"/>
        <bgColor indexed="64"/>
      </patternFill>
    </fill>
    <fill>
      <patternFill patternType="solid">
        <fgColor theme="4"/>
        <bgColor indexed="64"/>
      </patternFill>
    </fill>
    <fill>
      <patternFill patternType="solid">
        <fgColor theme="3"/>
        <bgColor indexed="64"/>
      </patternFill>
    </fill>
    <fill>
      <patternFill patternType="solid">
        <fgColor theme="5"/>
        <bgColor indexed="64"/>
      </patternFill>
    </fill>
    <fill>
      <patternFill patternType="solid">
        <fgColor theme="2"/>
        <bgColor indexed="64"/>
      </patternFill>
    </fill>
    <fill>
      <patternFill patternType="solid">
        <fgColor theme="2" tint="-9.9978637043366805E-2"/>
        <bgColor indexed="64"/>
      </patternFill>
    </fill>
    <fill>
      <patternFill patternType="solid">
        <fgColor theme="2" tint="-9.9948118533890809E-2"/>
        <bgColor indexed="64"/>
      </patternFill>
    </fill>
    <fill>
      <patternFill patternType="solid">
        <fgColor theme="5" tint="0.79998168889431442"/>
        <bgColor indexed="64"/>
      </patternFill>
    </fill>
  </fills>
  <borders count="46">
    <border>
      <left/>
      <right/>
      <top/>
      <bottom/>
      <diagonal/>
    </border>
    <border>
      <left/>
      <right style="medium">
        <color indexed="64"/>
      </right>
      <top/>
      <bottom/>
      <diagonal/>
    </border>
    <border>
      <left style="thin">
        <color indexed="64"/>
      </left>
      <right/>
      <top/>
      <bottom/>
      <diagonal/>
    </border>
    <border>
      <left style="thin">
        <color indexed="64"/>
      </left>
      <right/>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style="thin">
        <color indexed="64"/>
      </right>
      <top/>
      <bottom/>
      <diagonal/>
    </border>
    <border>
      <left style="medium">
        <color indexed="64"/>
      </left>
      <right style="thin">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style="thin">
        <color theme="0"/>
      </left>
      <right style="thin">
        <color theme="0"/>
      </right>
      <top/>
      <bottom/>
      <diagonal/>
    </border>
    <border>
      <left/>
      <right style="medium">
        <color theme="5"/>
      </right>
      <top/>
      <bottom/>
      <diagonal/>
    </border>
    <border>
      <left/>
      <right style="medium">
        <color theme="3"/>
      </right>
      <top/>
      <bottom/>
      <diagonal/>
    </border>
    <border>
      <left style="medium">
        <color theme="3"/>
      </left>
      <right/>
      <top/>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theme="0"/>
      </top>
      <bottom/>
      <diagonal/>
    </border>
    <border>
      <left/>
      <right/>
      <top style="thick">
        <color theme="0"/>
      </top>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top/>
      <bottom style="thin">
        <color indexed="64"/>
      </bottom>
      <diagonal/>
    </border>
    <border>
      <left style="medium">
        <color indexed="64"/>
      </left>
      <right style="medium">
        <color indexed="64"/>
      </right>
      <top style="thin">
        <color indexed="64"/>
      </top>
      <bottom style="medium">
        <color indexed="64"/>
      </bottom>
      <diagonal/>
    </border>
    <border>
      <left style="hair">
        <color auto="1"/>
      </left>
      <right style="hair">
        <color auto="1"/>
      </right>
      <top style="hair">
        <color auto="1"/>
      </top>
      <bottom/>
      <diagonal/>
    </border>
    <border>
      <left style="hair">
        <color auto="1"/>
      </left>
      <right style="hair">
        <color auto="1"/>
      </right>
      <top/>
      <bottom/>
      <diagonal/>
    </border>
    <border>
      <left style="hair">
        <color auto="1"/>
      </left>
      <right style="hair">
        <color auto="1"/>
      </right>
      <top/>
      <bottom style="hair">
        <color auto="1"/>
      </bottom>
      <diagonal/>
    </border>
    <border>
      <left/>
      <right/>
      <top style="thin">
        <color theme="0"/>
      </top>
      <bottom style="thin">
        <color theme="0"/>
      </bottom>
      <diagonal/>
    </border>
  </borders>
  <cellStyleXfs count="12">
    <xf numFmtId="0" fontId="0" fillId="0" borderId="0"/>
    <xf numFmtId="9" fontId="1" fillId="0" borderId="0" applyFont="0" applyFill="0" applyBorder="0" applyAlignment="0" applyProtection="0"/>
    <xf numFmtId="0" fontId="20" fillId="0" borderId="0" applyNumberFormat="0" applyFill="0" applyBorder="0" applyAlignment="0" applyProtection="0"/>
    <xf numFmtId="0" fontId="21" fillId="4" borderId="0" applyNumberFormat="0" applyBorder="0" applyAlignment="0" applyProtection="0"/>
    <xf numFmtId="0" fontId="22" fillId="0" borderId="0">
      <alignment vertical="center"/>
    </xf>
    <xf numFmtId="0" fontId="23" fillId="0" borderId="0" applyNumberFormat="0" applyFill="0" applyBorder="0" applyAlignment="0" applyProtection="0"/>
    <xf numFmtId="0" fontId="30" fillId="4" borderId="0">
      <alignment horizontal="left" vertical="center" indent="2"/>
    </xf>
    <xf numFmtId="0" fontId="18" fillId="0" borderId="0" applyNumberFormat="0" applyFill="0" applyBorder="0" applyAlignment="0" applyProtection="0"/>
    <xf numFmtId="0" fontId="19" fillId="0" borderId="0" applyNumberFormat="0" applyFill="0" applyBorder="0" applyAlignment="0" applyProtection="0"/>
    <xf numFmtId="0" fontId="26" fillId="6" borderId="0">
      <alignment horizontal="center" vertical="center"/>
    </xf>
    <xf numFmtId="164" fontId="49" fillId="0" borderId="0" applyFont="0" applyFill="0" applyBorder="0" applyAlignment="0" applyProtection="0"/>
    <xf numFmtId="173" fontId="50" fillId="0" borderId="0"/>
  </cellStyleXfs>
  <cellXfs count="195">
    <xf numFmtId="0" fontId="0" fillId="0" borderId="0" xfId="0"/>
    <xf numFmtId="0" fontId="2" fillId="0" borderId="0" xfId="0" applyFont="1"/>
    <xf numFmtId="0" fontId="2" fillId="0" borderId="0" xfId="0" applyFont="1" applyAlignment="1">
      <alignment vertical="center"/>
    </xf>
    <xf numFmtId="0" fontId="2" fillId="0" borderId="5" xfId="0" applyFont="1" applyBorder="1" applyAlignment="1">
      <alignment vertical="center"/>
    </xf>
    <xf numFmtId="0" fontId="2" fillId="0" borderId="7" xfId="0" applyFont="1" applyBorder="1" applyAlignment="1">
      <alignment vertical="center"/>
    </xf>
    <xf numFmtId="0" fontId="5" fillId="0" borderId="0" xfId="0" applyFont="1" applyAlignment="1">
      <alignment horizontal="center"/>
    </xf>
    <xf numFmtId="0" fontId="5" fillId="0" borderId="0" xfId="0" applyFont="1" applyAlignment="1"/>
    <xf numFmtId="0" fontId="6" fillId="0" borderId="8" xfId="0" applyFont="1" applyBorder="1" applyAlignment="1">
      <alignment horizontal="left" vertical="center"/>
    </xf>
    <xf numFmtId="0" fontId="6" fillId="0" borderId="0" xfId="0" applyFont="1" applyAlignment="1">
      <alignment horizontal="left" vertical="center"/>
    </xf>
    <xf numFmtId="0" fontId="7" fillId="0" borderId="0" xfId="0" applyFont="1" applyAlignment="1"/>
    <xf numFmtId="0" fontId="7" fillId="0" borderId="0" xfId="0" applyFont="1" applyAlignment="1">
      <alignment vertical="center"/>
    </xf>
    <xf numFmtId="0" fontId="8" fillId="0" borderId="0" xfId="0" applyFont="1" applyFill="1" applyAlignment="1">
      <alignment vertical="center" wrapText="1"/>
    </xf>
    <xf numFmtId="0" fontId="6" fillId="0" borderId="9" xfId="0" applyFont="1" applyBorder="1" applyAlignment="1">
      <alignment horizontal="center" vertical="center" wrapText="1"/>
    </xf>
    <xf numFmtId="0" fontId="6" fillId="0" borderId="11" xfId="0" applyFont="1" applyBorder="1" applyAlignment="1">
      <alignment horizontal="center" vertical="center" wrapText="1"/>
    </xf>
    <xf numFmtId="0" fontId="10" fillId="0" borderId="0" xfId="0" applyFont="1" applyAlignment="1"/>
    <xf numFmtId="0" fontId="11" fillId="0" borderId="0" xfId="0" applyFont="1" applyAlignment="1">
      <alignment horizontal="left"/>
    </xf>
    <xf numFmtId="165" fontId="2" fillId="0" borderId="12" xfId="0" applyNumberFormat="1" applyFont="1" applyBorder="1" applyAlignment="1">
      <alignment horizontal="center" vertical="center"/>
    </xf>
    <xf numFmtId="165" fontId="2" fillId="0" borderId="13" xfId="0" applyNumberFormat="1" applyFont="1" applyBorder="1" applyAlignment="1">
      <alignment horizontal="center" vertical="center"/>
    </xf>
    <xf numFmtId="165" fontId="2" fillId="0" borderId="1" xfId="0" applyNumberFormat="1" applyFont="1" applyBorder="1" applyAlignment="1">
      <alignment horizontal="center" vertical="center"/>
    </xf>
    <xf numFmtId="165" fontId="2" fillId="0" borderId="1" xfId="0" applyNumberFormat="1" applyFont="1" applyBorder="1" applyAlignment="1">
      <alignment horizontal="right" vertical="center"/>
    </xf>
    <xf numFmtId="167" fontId="2" fillId="0" borderId="1" xfId="0" applyNumberFormat="1" applyFont="1" applyBorder="1" applyAlignment="1">
      <alignment horizontal="right" vertical="center"/>
    </xf>
    <xf numFmtId="167" fontId="4" fillId="0" borderId="1" xfId="0" applyNumberFormat="1" applyFont="1" applyBorder="1" applyAlignment="1">
      <alignment horizontal="right" vertical="center"/>
    </xf>
    <xf numFmtId="165" fontId="3" fillId="0" borderId="1" xfId="0" applyNumberFormat="1" applyFont="1" applyBorder="1" applyAlignment="1">
      <alignment horizontal="right" vertical="center"/>
    </xf>
    <xf numFmtId="10" fontId="2" fillId="0" borderId="1" xfId="1" applyNumberFormat="1" applyFont="1" applyBorder="1" applyAlignment="1">
      <alignment horizontal="right" vertical="center"/>
    </xf>
    <xf numFmtId="165" fontId="2" fillId="0" borderId="1" xfId="1" applyNumberFormat="1" applyFont="1" applyBorder="1" applyAlignment="1">
      <alignment horizontal="right" vertical="center"/>
    </xf>
    <xf numFmtId="0" fontId="5" fillId="0" borderId="0" xfId="0" applyFont="1" applyBorder="1" applyAlignment="1"/>
    <xf numFmtId="0" fontId="5" fillId="0" borderId="0" xfId="0" applyFont="1" applyBorder="1" applyAlignment="1">
      <alignment horizontal="center"/>
    </xf>
    <xf numFmtId="0" fontId="2" fillId="0" borderId="0" xfId="0" applyFont="1" applyBorder="1"/>
    <xf numFmtId="0" fontId="6" fillId="0" borderId="1" xfId="0" applyFont="1" applyBorder="1" applyAlignment="1">
      <alignment horizontal="center" vertical="center" wrapText="1"/>
    </xf>
    <xf numFmtId="0" fontId="12" fillId="0" borderId="0" xfId="0" applyFont="1"/>
    <xf numFmtId="0" fontId="4" fillId="0" borderId="4" xfId="0" applyFont="1" applyBorder="1" applyAlignment="1">
      <alignment vertical="center"/>
    </xf>
    <xf numFmtId="0" fontId="4" fillId="0" borderId="6" xfId="0" applyFont="1" applyBorder="1" applyAlignment="1">
      <alignment vertical="center"/>
    </xf>
    <xf numFmtId="0" fontId="4" fillId="0" borderId="6" xfId="0" quotePrefix="1" applyFont="1" applyBorder="1" applyAlignment="1">
      <alignment vertical="center"/>
    </xf>
    <xf numFmtId="0" fontId="6" fillId="0" borderId="6" xfId="0" applyFont="1" applyBorder="1" applyAlignment="1">
      <alignment vertical="center"/>
    </xf>
    <xf numFmtId="0" fontId="6" fillId="0" borderId="0" xfId="0" applyFont="1" applyAlignment="1">
      <alignment vertical="center"/>
    </xf>
    <xf numFmtId="0" fontId="6" fillId="0" borderId="0" xfId="0" applyFont="1" applyAlignment="1">
      <alignment vertical="center" wrapText="1"/>
    </xf>
    <xf numFmtId="0" fontId="6" fillId="0" borderId="7" xfId="0" applyFont="1" applyBorder="1" applyAlignment="1">
      <alignment vertical="center"/>
    </xf>
    <xf numFmtId="0" fontId="11" fillId="0" borderId="6" xfId="0" applyFont="1" applyBorder="1" applyAlignment="1">
      <alignment vertical="center"/>
    </xf>
    <xf numFmtId="0" fontId="11" fillId="0" borderId="7" xfId="0" applyFont="1" applyBorder="1" applyAlignment="1">
      <alignment vertical="center"/>
    </xf>
    <xf numFmtId="0" fontId="11" fillId="0" borderId="10" xfId="0" applyFont="1" applyBorder="1" applyAlignment="1">
      <alignment horizontal="center" vertical="center"/>
    </xf>
    <xf numFmtId="165" fontId="6" fillId="0" borderId="14" xfId="0" applyNumberFormat="1" applyFont="1" applyBorder="1" applyAlignment="1">
      <alignment horizontal="center" vertical="center"/>
    </xf>
    <xf numFmtId="0" fontId="2" fillId="2" borderId="21" xfId="0" applyFont="1" applyFill="1" applyBorder="1" applyAlignment="1">
      <alignment vertical="center"/>
    </xf>
    <xf numFmtId="0" fontId="6" fillId="0" borderId="23" xfId="0" applyFont="1" applyBorder="1" applyAlignment="1">
      <alignment horizontal="left" vertical="center"/>
    </xf>
    <xf numFmtId="0" fontId="0" fillId="3" borderId="0" xfId="0" applyFill="1" applyBorder="1"/>
    <xf numFmtId="166" fontId="2" fillId="3" borderId="2" xfId="0" applyNumberFormat="1" applyFont="1" applyFill="1" applyBorder="1" applyAlignment="1">
      <alignment horizontal="center" vertical="center"/>
    </xf>
    <xf numFmtId="0" fontId="2" fillId="3" borderId="2" xfId="0" applyFont="1" applyFill="1" applyBorder="1" applyAlignment="1">
      <alignment horizontal="center" vertical="center"/>
    </xf>
    <xf numFmtId="0" fontId="2" fillId="3" borderId="3" xfId="0" applyFont="1" applyFill="1" applyBorder="1" applyAlignment="1">
      <alignment horizontal="center" vertical="center"/>
    </xf>
    <xf numFmtId="0" fontId="0" fillId="3" borderId="22" xfId="0" applyFill="1" applyBorder="1"/>
    <xf numFmtId="0" fontId="16" fillId="0" borderId="24" xfId="0" applyFont="1" applyBorder="1"/>
    <xf numFmtId="168" fontId="16" fillId="0" borderId="24" xfId="0" applyNumberFormat="1" applyFont="1" applyBorder="1"/>
    <xf numFmtId="0" fontId="0" fillId="0" borderId="24" xfId="0" applyBorder="1"/>
    <xf numFmtId="0" fontId="1" fillId="0" borderId="0" xfId="0" quotePrefix="1" applyFont="1"/>
    <xf numFmtId="0" fontId="21" fillId="4" borderId="0" xfId="3" applyAlignment="1">
      <alignment horizontal="left" vertical="center" indent="2"/>
    </xf>
    <xf numFmtId="0" fontId="21" fillId="4" borderId="0" xfId="3" applyAlignment="1">
      <alignment vertical="center"/>
    </xf>
    <xf numFmtId="0" fontId="22" fillId="0" borderId="0" xfId="4">
      <alignment vertical="center"/>
    </xf>
    <xf numFmtId="0" fontId="22" fillId="5" borderId="0" xfId="4" applyFill="1">
      <alignment vertical="center"/>
    </xf>
    <xf numFmtId="0" fontId="22" fillId="4" borderId="0" xfId="4" applyFill="1">
      <alignment vertical="center"/>
    </xf>
    <xf numFmtId="0" fontId="24" fillId="5" borderId="0" xfId="4" applyFont="1" applyFill="1" applyAlignment="1">
      <alignment horizontal="left" vertical="center" indent="2"/>
    </xf>
    <xf numFmtId="0" fontId="25" fillId="5" borderId="0" xfId="4" applyFont="1" applyFill="1">
      <alignment vertical="center"/>
    </xf>
    <xf numFmtId="0" fontId="21" fillId="4" borderId="0" xfId="3" applyAlignment="1">
      <alignment horizontal="left" vertical="center" indent="1"/>
    </xf>
    <xf numFmtId="0" fontId="22" fillId="5" borderId="0" xfId="4" applyFill="1" applyAlignment="1">
      <alignment wrapText="1"/>
    </xf>
    <xf numFmtId="0" fontId="26" fillId="6" borderId="0" xfId="4" applyFont="1" applyFill="1" applyAlignment="1">
      <alignment horizontal="left" vertical="center" indent="1"/>
    </xf>
    <xf numFmtId="0" fontId="27" fillId="6" borderId="26" xfId="4" applyFont="1" applyFill="1" applyBorder="1" applyAlignment="1">
      <alignment horizontal="left" vertical="center" indent="1"/>
    </xf>
    <xf numFmtId="0" fontId="22" fillId="5" borderId="27" xfId="4" applyFill="1" applyBorder="1">
      <alignment vertical="center"/>
    </xf>
    <xf numFmtId="0" fontId="29" fillId="5" borderId="27" xfId="4" applyFont="1" applyFill="1" applyBorder="1" applyAlignment="1">
      <alignment horizontal="left" vertical="top" wrapText="1" indent="1"/>
    </xf>
    <xf numFmtId="0" fontId="22" fillId="7" borderId="0" xfId="4" applyFill="1">
      <alignment vertical="center"/>
    </xf>
    <xf numFmtId="0" fontId="22" fillId="7" borderId="0" xfId="4" applyFill="1" applyAlignment="1">
      <alignment vertical="top"/>
    </xf>
    <xf numFmtId="0" fontId="6" fillId="0" borderId="0" xfId="0" applyFont="1" applyAlignment="1">
      <alignment horizontal="right"/>
    </xf>
    <xf numFmtId="0" fontId="22" fillId="5" borderId="0" xfId="4" applyFill="1" applyBorder="1">
      <alignment vertical="center"/>
    </xf>
    <xf numFmtId="0" fontId="1" fillId="0" borderId="19" xfId="0" applyFont="1" applyBorder="1" applyAlignment="1">
      <alignment vertical="center"/>
    </xf>
    <xf numFmtId="0" fontId="32" fillId="0" borderId="0" xfId="4" applyFont="1" applyFill="1" applyBorder="1" applyAlignment="1">
      <alignment horizontal="left" vertical="center" indent="1"/>
    </xf>
    <xf numFmtId="0" fontId="32" fillId="0" borderId="0" xfId="4" applyFont="1" applyFill="1" applyBorder="1" applyAlignment="1">
      <alignment horizontal="center" vertical="center"/>
    </xf>
    <xf numFmtId="169" fontId="32" fillId="0" borderId="25" xfId="4" applyNumberFormat="1" applyFont="1" applyFill="1" applyBorder="1" applyAlignment="1">
      <alignment horizontal="left" vertical="center" indent="1"/>
    </xf>
    <xf numFmtId="169" fontId="32" fillId="0" borderId="25" xfId="4" applyNumberFormat="1" applyFont="1" applyFill="1" applyBorder="1" applyAlignment="1">
      <alignment horizontal="left" vertical="center" wrapText="1" indent="1"/>
    </xf>
    <xf numFmtId="0" fontId="20" fillId="0" borderId="0" xfId="2" applyFill="1" applyBorder="1" applyAlignment="1">
      <alignment horizontal="center" vertical="center"/>
    </xf>
    <xf numFmtId="0" fontId="33" fillId="0" borderId="0" xfId="4" applyFont="1" applyFill="1" applyBorder="1" applyAlignment="1">
      <alignment horizontal="left" vertical="center" wrapText="1" indent="1"/>
    </xf>
    <xf numFmtId="0" fontId="34" fillId="0" borderId="0" xfId="4" applyFont="1" applyFill="1" applyBorder="1" applyAlignment="1">
      <alignment horizontal="left" vertical="center" indent="2"/>
    </xf>
    <xf numFmtId="0" fontId="34" fillId="0" borderId="0" xfId="4" applyFont="1" applyFill="1" applyBorder="1" applyAlignment="1">
      <alignment horizontal="left" vertical="center" indent="1"/>
    </xf>
    <xf numFmtId="0" fontId="34" fillId="0" borderId="0" xfId="4" applyFont="1" applyFill="1" applyBorder="1" applyAlignment="1">
      <alignment vertical="center"/>
    </xf>
    <xf numFmtId="0" fontId="36" fillId="0" borderId="0" xfId="4" applyFont="1">
      <alignment vertical="center"/>
    </xf>
    <xf numFmtId="0" fontId="39" fillId="5" borderId="27" xfId="4" applyFont="1" applyFill="1" applyBorder="1" applyAlignment="1">
      <alignment horizontal="left" vertical="top" wrapText="1" indent="1"/>
    </xf>
    <xf numFmtId="170" fontId="40" fillId="7" borderId="0" xfId="4" applyNumberFormat="1" applyFont="1" applyFill="1" applyAlignment="1">
      <alignment vertical="top"/>
    </xf>
    <xf numFmtId="0" fontId="36" fillId="7" borderId="0" xfId="4" applyFont="1" applyFill="1">
      <alignment vertical="center"/>
    </xf>
    <xf numFmtId="0" fontId="37" fillId="0" borderId="0" xfId="7" applyFont="1" applyAlignment="1">
      <alignment horizontal="left" indent="2"/>
    </xf>
    <xf numFmtId="0" fontId="36" fillId="5" borderId="27" xfId="4" applyFont="1" applyFill="1" applyBorder="1">
      <alignment vertical="center"/>
    </xf>
    <xf numFmtId="0" fontId="40" fillId="7" borderId="0" xfId="4" applyFont="1" applyFill="1" applyAlignment="1">
      <alignment horizontal="left" vertical="top" indent="1"/>
    </xf>
    <xf numFmtId="0" fontId="36" fillId="5" borderId="0" xfId="4" applyFont="1" applyFill="1">
      <alignment vertical="center"/>
    </xf>
    <xf numFmtId="0" fontId="36" fillId="7" borderId="0" xfId="4" applyFont="1" applyFill="1" applyAlignment="1">
      <alignment horizontal="right" vertical="top"/>
    </xf>
    <xf numFmtId="170" fontId="40" fillId="7" borderId="0" xfId="4" applyNumberFormat="1" applyFont="1" applyFill="1" applyAlignment="1">
      <alignment horizontal="left" vertical="top" wrapText="1" indent="2"/>
    </xf>
    <xf numFmtId="0" fontId="3" fillId="3" borderId="0" xfId="0" applyFont="1" applyFill="1" applyAlignment="1">
      <alignment horizontal="center"/>
    </xf>
    <xf numFmtId="165" fontId="3" fillId="3" borderId="0" xfId="0" applyNumberFormat="1" applyFont="1" applyFill="1" applyAlignment="1">
      <alignment horizontal="center" vertical="center" wrapText="1"/>
    </xf>
    <xf numFmtId="0" fontId="1" fillId="0" borderId="24" xfId="0" applyFont="1" applyBorder="1"/>
    <xf numFmtId="0" fontId="16" fillId="0" borderId="18" xfId="0" applyFont="1" applyBorder="1"/>
    <xf numFmtId="0" fontId="16" fillId="0" borderId="29" xfId="0" applyFont="1" applyBorder="1"/>
    <xf numFmtId="0" fontId="3" fillId="0" borderId="31" xfId="0" applyFont="1" applyBorder="1" applyAlignment="1">
      <alignment vertical="center"/>
    </xf>
    <xf numFmtId="0" fontId="3" fillId="0" borderId="31" xfId="0" applyFont="1" applyBorder="1" applyAlignment="1">
      <alignment vertical="center" wrapText="1"/>
    </xf>
    <xf numFmtId="0" fontId="3" fillId="0" borderId="32" xfId="0" applyFont="1" applyBorder="1" applyAlignment="1">
      <alignment vertical="center"/>
    </xf>
    <xf numFmtId="0" fontId="16" fillId="0" borderId="33" xfId="0" applyFont="1" applyBorder="1"/>
    <xf numFmtId="0" fontId="16" fillId="0" borderId="34" xfId="0" applyFont="1" applyBorder="1"/>
    <xf numFmtId="168" fontId="16" fillId="0" borderId="34" xfId="0" applyNumberFormat="1" applyFont="1" applyBorder="1"/>
    <xf numFmtId="0" fontId="16" fillId="0" borderId="35" xfId="0" applyFont="1" applyBorder="1"/>
    <xf numFmtId="0" fontId="3" fillId="0" borderId="30" xfId="0" applyFont="1" applyFill="1" applyBorder="1" applyAlignment="1">
      <alignment vertical="center"/>
    </xf>
    <xf numFmtId="0" fontId="46" fillId="4" borderId="0" xfId="3" applyFont="1" applyAlignment="1">
      <alignment horizontal="left" vertical="center" indent="2"/>
    </xf>
    <xf numFmtId="0" fontId="32" fillId="4" borderId="0" xfId="3" applyFont="1" applyAlignment="1">
      <alignment vertical="center"/>
    </xf>
    <xf numFmtId="0" fontId="40" fillId="0" borderId="0" xfId="4" applyFont="1">
      <alignment vertical="center"/>
    </xf>
    <xf numFmtId="0" fontId="32" fillId="5" borderId="0" xfId="4" applyFont="1" applyFill="1">
      <alignment vertical="center"/>
    </xf>
    <xf numFmtId="0" fontId="40" fillId="0" borderId="0" xfId="4" applyFont="1" applyAlignment="1">
      <alignment vertical="center"/>
    </xf>
    <xf numFmtId="0" fontId="32" fillId="0" borderId="0" xfId="4" applyFont="1">
      <alignment vertical="center"/>
    </xf>
    <xf numFmtId="0" fontId="20" fillId="0" borderId="0" xfId="2" applyAlignment="1">
      <alignment vertical="center"/>
    </xf>
    <xf numFmtId="0" fontId="47" fillId="7" borderId="0" xfId="2" applyFont="1" applyFill="1" applyBorder="1" applyAlignment="1">
      <alignment horizontal="left" vertical="center" indent="1"/>
    </xf>
    <xf numFmtId="0" fontId="47" fillId="7" borderId="36" xfId="2" applyFont="1" applyFill="1" applyBorder="1" applyAlignment="1">
      <alignment horizontal="left" vertical="center" indent="1"/>
    </xf>
    <xf numFmtId="0" fontId="38" fillId="7" borderId="36" xfId="0" applyFont="1" applyFill="1" applyBorder="1" applyAlignment="1">
      <alignment horizontal="left" indent="1"/>
    </xf>
    <xf numFmtId="0" fontId="38" fillId="9" borderId="36" xfId="0" applyFont="1" applyFill="1" applyBorder="1" applyAlignment="1">
      <alignment horizontal="left" indent="1"/>
    </xf>
    <xf numFmtId="0" fontId="48" fillId="7" borderId="36" xfId="2" applyFont="1" applyFill="1" applyBorder="1" applyAlignment="1">
      <alignment horizontal="left" vertical="center" indent="1"/>
    </xf>
    <xf numFmtId="0" fontId="20" fillId="9" borderId="36" xfId="2" applyFont="1" applyFill="1" applyBorder="1" applyAlignment="1">
      <alignment horizontal="left" indent="1"/>
    </xf>
    <xf numFmtId="0" fontId="20" fillId="7" borderId="36" xfId="2" applyFont="1" applyFill="1" applyBorder="1" applyAlignment="1">
      <alignment horizontal="left" indent="1"/>
    </xf>
    <xf numFmtId="0" fontId="47" fillId="9" borderId="36" xfId="2" applyFont="1" applyFill="1" applyBorder="1" applyAlignment="1">
      <alignment horizontal="left" vertical="center" indent="1"/>
    </xf>
    <xf numFmtId="0" fontId="20" fillId="7" borderId="36" xfId="2" applyFont="1" applyFill="1" applyBorder="1" applyAlignment="1">
      <alignment horizontal="left" vertical="center" indent="1"/>
    </xf>
    <xf numFmtId="0" fontId="20" fillId="9" borderId="36" xfId="2" applyFont="1" applyFill="1" applyBorder="1" applyAlignment="1">
      <alignment horizontal="left" vertical="center" indent="1"/>
    </xf>
    <xf numFmtId="0" fontId="20" fillId="7" borderId="36" xfId="2" applyFill="1" applyBorder="1" applyAlignment="1">
      <alignment horizontal="left" indent="1"/>
    </xf>
    <xf numFmtId="0" fontId="20" fillId="8" borderId="0" xfId="2" applyFill="1" applyAlignment="1">
      <alignment horizontal="left" vertical="center" indent="1"/>
    </xf>
    <xf numFmtId="0" fontId="47" fillId="8" borderId="0" xfId="2" applyFont="1" applyFill="1" applyBorder="1" applyAlignment="1">
      <alignment horizontal="left" vertical="center" indent="1"/>
    </xf>
    <xf numFmtId="0" fontId="47" fillId="8" borderId="36" xfId="2" applyFont="1" applyFill="1" applyBorder="1" applyAlignment="1">
      <alignment horizontal="left" vertical="center" indent="1"/>
    </xf>
    <xf numFmtId="0" fontId="20" fillId="7" borderId="0" xfId="2" applyFill="1" applyAlignment="1">
      <alignment horizontal="left" indent="1"/>
    </xf>
    <xf numFmtId="0" fontId="20" fillId="7" borderId="0" xfId="2" applyFill="1" applyAlignment="1">
      <alignment horizontal="left" vertical="center" indent="1"/>
    </xf>
    <xf numFmtId="171" fontId="4" fillId="0" borderId="12" xfId="0" applyNumberFormat="1" applyFont="1" applyBorder="1" applyAlignment="1">
      <alignment horizontal="center" vertical="center"/>
    </xf>
    <xf numFmtId="0" fontId="1" fillId="0" borderId="0" xfId="0" quotePrefix="1" applyFont="1" applyAlignment="1">
      <alignment vertical="center"/>
    </xf>
    <xf numFmtId="0" fontId="3" fillId="3" borderId="0" xfId="0" applyNumberFormat="1" applyFont="1" applyFill="1" applyAlignment="1">
      <alignment horizontal="center" vertical="center" wrapText="1"/>
    </xf>
    <xf numFmtId="172" fontId="11" fillId="0" borderId="14" xfId="1" applyNumberFormat="1" applyFont="1" applyBorder="1" applyAlignment="1">
      <alignment horizontal="center" vertical="center"/>
    </xf>
    <xf numFmtId="171" fontId="4" fillId="0" borderId="11" xfId="0" applyNumberFormat="1" applyFont="1" applyBorder="1" applyAlignment="1">
      <alignment horizontal="center" vertical="center"/>
    </xf>
    <xf numFmtId="165" fontId="6" fillId="0" borderId="14" xfId="10" applyNumberFormat="1" applyFont="1" applyBorder="1" applyAlignment="1">
      <alignment horizontal="center" vertical="center"/>
    </xf>
    <xf numFmtId="171" fontId="6" fillId="0" borderId="14" xfId="10" applyNumberFormat="1" applyFont="1" applyBorder="1" applyAlignment="1">
      <alignment horizontal="center" vertical="center"/>
    </xf>
    <xf numFmtId="171" fontId="2" fillId="0" borderId="0" xfId="0" applyNumberFormat="1" applyFont="1" applyAlignment="1">
      <alignment vertical="center"/>
    </xf>
    <xf numFmtId="165" fontId="2" fillId="0" borderId="0" xfId="0" applyNumberFormat="1" applyFont="1" applyAlignment="1">
      <alignment vertical="center"/>
    </xf>
    <xf numFmtId="0" fontId="2" fillId="0" borderId="0" xfId="0" applyFont="1" applyBorder="1" applyAlignment="1">
      <alignment vertical="center"/>
    </xf>
    <xf numFmtId="171" fontId="2" fillId="0" borderId="14" xfId="10" applyNumberFormat="1" applyFont="1" applyBorder="1" applyAlignment="1">
      <alignment horizontal="center" vertical="center"/>
    </xf>
    <xf numFmtId="171" fontId="4" fillId="0" borderId="14" xfId="10" applyNumberFormat="1" applyFont="1" applyBorder="1" applyAlignment="1">
      <alignment horizontal="center" vertical="center"/>
    </xf>
    <xf numFmtId="0" fontId="6" fillId="0" borderId="39" xfId="0" applyFont="1" applyBorder="1" applyAlignment="1">
      <alignment vertical="center"/>
    </xf>
    <xf numFmtId="10" fontId="15" fillId="0" borderId="14" xfId="0" applyNumberFormat="1" applyFont="1" applyBorder="1" applyAlignment="1">
      <alignment horizontal="center" vertical="center"/>
    </xf>
    <xf numFmtId="0" fontId="15" fillId="0" borderId="15" xfId="0" applyFont="1" applyBorder="1" applyAlignment="1">
      <alignment horizontal="center"/>
    </xf>
    <xf numFmtId="0" fontId="2" fillId="0" borderId="40" xfId="0" applyFont="1" applyBorder="1" applyAlignment="1">
      <alignment vertical="center"/>
    </xf>
    <xf numFmtId="0" fontId="6" fillId="2" borderId="10" xfId="0" applyFont="1" applyFill="1" applyBorder="1" applyAlignment="1">
      <alignment horizontal="center" vertical="center"/>
    </xf>
    <xf numFmtId="9" fontId="4" fillId="2" borderId="41" xfId="0" applyNumberFormat="1" applyFont="1" applyFill="1" applyBorder="1" applyAlignment="1">
      <alignment horizontal="center" vertical="center"/>
    </xf>
    <xf numFmtId="0" fontId="6" fillId="0" borderId="40" xfId="0" applyFont="1" applyBorder="1" applyAlignment="1">
      <alignment vertical="center"/>
    </xf>
    <xf numFmtId="0" fontId="6" fillId="2" borderId="38" xfId="0" applyNumberFormat="1" applyFont="1" applyFill="1" applyBorder="1" applyAlignment="1">
      <alignment horizontal="center" vertical="center"/>
    </xf>
    <xf numFmtId="0" fontId="1" fillId="0" borderId="7" xfId="0" applyFont="1" applyBorder="1" applyAlignment="1">
      <alignment horizontal="right" vertical="center"/>
    </xf>
    <xf numFmtId="0" fontId="1" fillId="0" borderId="20" xfId="0" applyFont="1" applyFill="1" applyBorder="1" applyAlignment="1">
      <alignment vertical="top" wrapText="1"/>
    </xf>
    <xf numFmtId="0" fontId="0" fillId="4" borderId="0" xfId="0" applyFill="1"/>
    <xf numFmtId="0" fontId="0" fillId="5" borderId="0" xfId="0" applyFill="1"/>
    <xf numFmtId="0" fontId="30" fillId="6" borderId="0" xfId="4" applyNumberFormat="1" applyFont="1" applyFill="1" applyBorder="1" applyAlignment="1">
      <alignment horizontal="left" vertical="center" indent="2"/>
    </xf>
    <xf numFmtId="0" fontId="20" fillId="10" borderId="37" xfId="2" applyFill="1" applyBorder="1" applyAlignment="1">
      <alignment horizontal="left" indent="1"/>
    </xf>
    <xf numFmtId="0" fontId="38" fillId="9" borderId="0" xfId="0" applyFont="1" applyFill="1" applyBorder="1" applyAlignment="1">
      <alignment horizontal="left" indent="1"/>
    </xf>
    <xf numFmtId="0" fontId="20" fillId="8" borderId="36" xfId="2" applyFill="1" applyBorder="1" applyAlignment="1">
      <alignment horizontal="left" indent="1"/>
    </xf>
    <xf numFmtId="0" fontId="38" fillId="7" borderId="0" xfId="0" applyFont="1" applyFill="1" applyBorder="1" applyAlignment="1">
      <alignment horizontal="left" indent="1"/>
    </xf>
    <xf numFmtId="0" fontId="20" fillId="8" borderId="36" xfId="2" applyFill="1" applyBorder="1" applyAlignment="1">
      <alignment horizontal="left" vertical="center" indent="1"/>
    </xf>
    <xf numFmtId="0" fontId="20" fillId="7" borderId="36" xfId="2" applyFill="1" applyBorder="1" applyAlignment="1">
      <alignment horizontal="left" vertical="center" indent="1"/>
    </xf>
    <xf numFmtId="0" fontId="47" fillId="9" borderId="0" xfId="2" applyFont="1" applyFill="1" applyBorder="1" applyAlignment="1">
      <alignment horizontal="left" vertical="center" indent="1"/>
    </xf>
    <xf numFmtId="173" fontId="51" fillId="0" borderId="0" xfId="11" applyFont="1" applyFill="1" applyAlignment="1">
      <alignment vertical="center" wrapText="1"/>
    </xf>
    <xf numFmtId="0" fontId="17" fillId="0" borderId="0" xfId="0" applyFont="1" applyAlignment="1">
      <alignment horizontal="center" vertical="center"/>
    </xf>
    <xf numFmtId="0" fontId="38" fillId="0" borderId="45" xfId="0" applyFont="1" applyFill="1" applyBorder="1"/>
    <xf numFmtId="0" fontId="38" fillId="0" borderId="36" xfId="0" applyFont="1" applyFill="1" applyBorder="1"/>
    <xf numFmtId="0" fontId="32" fillId="0" borderId="0" xfId="4" quotePrefix="1" applyFont="1">
      <alignment vertical="center"/>
    </xf>
    <xf numFmtId="0" fontId="35" fillId="0" borderId="25" xfId="4" applyNumberFormat="1" applyFont="1" applyFill="1" applyBorder="1" applyAlignment="1">
      <alignment horizontal="left" vertical="center" indent="2"/>
    </xf>
    <xf numFmtId="0" fontId="40" fillId="0" borderId="0" xfId="4" quotePrefix="1" applyFont="1" applyAlignment="1">
      <alignment vertical="center"/>
    </xf>
    <xf numFmtId="0" fontId="9" fillId="0" borderId="42" xfId="0" applyFont="1" applyBorder="1" applyAlignment="1">
      <alignment horizontal="center" vertical="center"/>
    </xf>
    <xf numFmtId="0" fontId="9" fillId="0" borderId="43" xfId="0" applyFont="1" applyBorder="1" applyAlignment="1">
      <alignment horizontal="center" vertical="center"/>
    </xf>
    <xf numFmtId="0" fontId="9" fillId="0" borderId="44" xfId="0" applyFont="1" applyBorder="1" applyAlignment="1">
      <alignment horizontal="center" vertical="center"/>
    </xf>
    <xf numFmtId="0" fontId="2" fillId="2" borderId="19" xfId="0" applyFont="1" applyFill="1" applyBorder="1" applyAlignment="1">
      <alignment horizontal="center" vertical="top" wrapText="1"/>
    </xf>
    <xf numFmtId="0" fontId="13" fillId="0" borderId="16" xfId="0" applyFont="1" applyBorder="1" applyAlignment="1">
      <alignment horizontal="left" vertical="center"/>
    </xf>
    <xf numFmtId="0" fontId="14" fillId="0" borderId="17" xfId="0" applyFont="1" applyBorder="1" applyAlignment="1">
      <alignment horizontal="left" vertical="center"/>
    </xf>
    <xf numFmtId="0" fontId="17" fillId="3" borderId="0" xfId="0" applyFont="1" applyFill="1" applyAlignment="1">
      <alignment horizontal="left" vertical="center" wrapText="1"/>
    </xf>
    <xf numFmtId="0" fontId="7" fillId="0" borderId="0" xfId="0" applyFont="1" applyAlignment="1">
      <alignment horizontal="right"/>
    </xf>
    <xf numFmtId="0" fontId="7" fillId="3" borderId="0" xfId="0" applyFont="1" applyFill="1" applyAlignment="1">
      <alignment horizontal="center" vertical="center"/>
    </xf>
    <xf numFmtId="0" fontId="6" fillId="0" borderId="6" xfId="0" applyFont="1" applyBorder="1" applyAlignment="1">
      <alignment horizontal="left" vertical="center"/>
    </xf>
    <xf numFmtId="0" fontId="6" fillId="0" borderId="7" xfId="0" applyFont="1" applyBorder="1" applyAlignment="1">
      <alignment horizontal="left" vertical="center"/>
    </xf>
    <xf numFmtId="0" fontId="8" fillId="3" borderId="0" xfId="0" applyFont="1" applyFill="1" applyAlignment="1">
      <alignment horizontal="left"/>
    </xf>
    <xf numFmtId="170" fontId="31" fillId="7" borderId="0" xfId="5" applyNumberFormat="1" applyFont="1" applyFill="1" applyBorder="1" applyAlignment="1">
      <alignment horizontal="center" vertical="top" wrapText="1"/>
    </xf>
    <xf numFmtId="0" fontId="40" fillId="7" borderId="0" xfId="4" applyFont="1" applyFill="1" applyAlignment="1">
      <alignment vertical="top" wrapText="1"/>
    </xf>
    <xf numFmtId="0" fontId="30" fillId="4" borderId="28" xfId="4" applyFont="1" applyFill="1" applyBorder="1" applyAlignment="1">
      <alignment horizontal="left" vertical="center" indent="2"/>
    </xf>
    <xf numFmtId="0" fontId="30" fillId="4" borderId="0" xfId="4" applyFont="1" applyFill="1" applyBorder="1" applyAlignment="1">
      <alignment horizontal="left" vertical="center" indent="2"/>
    </xf>
    <xf numFmtId="170" fontId="40" fillId="7" borderId="28" xfId="4" applyNumberFormat="1" applyFont="1" applyFill="1" applyBorder="1" applyAlignment="1">
      <alignment horizontal="left" vertical="center" wrapText="1" indent="2"/>
    </xf>
    <xf numFmtId="170" fontId="40" fillId="7" borderId="0" xfId="4" applyNumberFormat="1" applyFont="1" applyFill="1" applyAlignment="1">
      <alignment horizontal="left" vertical="center" wrapText="1" indent="2"/>
    </xf>
    <xf numFmtId="170" fontId="40" fillId="7" borderId="28" xfId="4" applyNumberFormat="1" applyFont="1" applyFill="1" applyBorder="1" applyAlignment="1">
      <alignment horizontal="left" vertical="top" wrapText="1" indent="2"/>
    </xf>
    <xf numFmtId="170" fontId="40" fillId="7" borderId="0" xfId="4" applyNumberFormat="1" applyFont="1" applyFill="1" applyBorder="1" applyAlignment="1">
      <alignment horizontal="left" vertical="top" wrapText="1" indent="2"/>
    </xf>
    <xf numFmtId="170" fontId="42" fillId="7" borderId="28" xfId="5" applyNumberFormat="1" applyFont="1" applyFill="1" applyBorder="1" applyAlignment="1">
      <alignment horizontal="left" vertical="top" wrapText="1" indent="2"/>
    </xf>
    <xf numFmtId="170" fontId="42" fillId="7" borderId="0" xfId="5" applyNumberFormat="1" applyFont="1" applyFill="1" applyBorder="1" applyAlignment="1">
      <alignment horizontal="left" vertical="top" wrapText="1" indent="2"/>
    </xf>
    <xf numFmtId="0" fontId="30" fillId="4" borderId="28" xfId="6" applyFill="1" applyBorder="1" applyAlignment="1">
      <alignment horizontal="left" vertical="center" indent="2"/>
    </xf>
    <xf numFmtId="0" fontId="30" fillId="4" borderId="0" xfId="6" applyFill="1" applyAlignment="1">
      <alignment horizontal="left" vertical="center" indent="2"/>
    </xf>
    <xf numFmtId="0" fontId="28" fillId="7" borderId="0" xfId="4" applyFont="1" applyFill="1" applyBorder="1" applyAlignment="1">
      <alignment horizontal="left" vertical="center" wrapText="1" indent="1"/>
    </xf>
    <xf numFmtId="0" fontId="43" fillId="5" borderId="0" xfId="4" applyFont="1" applyFill="1" applyAlignment="1">
      <alignment horizontal="left" vertical="top" wrapText="1" indent="1"/>
    </xf>
    <xf numFmtId="0" fontId="30" fillId="4" borderId="0" xfId="6" applyFont="1" applyAlignment="1">
      <alignment horizontal="left" vertical="center" indent="2"/>
    </xf>
    <xf numFmtId="0" fontId="40" fillId="7" borderId="0" xfId="4" applyFont="1" applyFill="1" applyAlignment="1">
      <alignment horizontal="left" vertical="top" wrapText="1" indent="1"/>
    </xf>
    <xf numFmtId="0" fontId="40" fillId="7" borderId="0" xfId="4" applyFont="1" applyFill="1" applyAlignment="1">
      <alignment horizontal="left" vertical="top" indent="1"/>
    </xf>
    <xf numFmtId="0" fontId="35" fillId="0" borderId="25" xfId="4" applyFont="1" applyBorder="1" applyAlignment="1">
      <alignment horizontal="left" vertical="center" indent="1"/>
    </xf>
    <xf numFmtId="0" fontId="40" fillId="0" borderId="0" xfId="4" quotePrefix="1" applyFont="1">
      <alignment vertical="center"/>
    </xf>
  </cellXfs>
  <cellStyles count="12">
    <cellStyle name="Excel Built-in Normal" xfId="11" xr:uid="{E69767F5-11AB-4D40-977B-D0632746A4A8}"/>
    <cellStyle name="Instruction Heading" xfId="6" xr:uid="{13D9161F-F34E-4218-9FB4-68CAC80940A8}"/>
    <cellStyle name="Lien hypertexte" xfId="2" builtinId="8"/>
    <cellStyle name="Lien hypertexte 2" xfId="5" xr:uid="{FF89C15D-68B4-4788-91A7-5E0CE3EEBB73}"/>
    <cellStyle name="Monétaire" xfId="10" builtinId="4"/>
    <cellStyle name="Normal" xfId="0" builtinId="0"/>
    <cellStyle name="Normal 2" xfId="4" xr:uid="{EE33FA0E-C3B6-4F77-AB27-796F9B896685}"/>
    <cellStyle name="Pourcentage" xfId="1" builtinId="5"/>
    <cellStyle name="RecipeInfo" xfId="9" xr:uid="{9FA8DE8B-CA69-4A41-A4BB-9D1FF0D19A93}"/>
    <cellStyle name="Titre 2" xfId="3" xr:uid="{EC66CE1E-9E07-4A10-AD84-25815072DA16}"/>
    <cellStyle name="Titre 1 2" xfId="7" xr:uid="{AEF66070-FBA9-4249-BDA8-F64ED58F88DB}"/>
    <cellStyle name="Titre 2 2" xfId="8" xr:uid="{6E7A5172-1ABA-4CD1-8BCB-596BCCE46FF4}"/>
  </cellStyles>
  <dxfs count="44">
    <dxf>
      <font>
        <b val="0"/>
        <i val="0"/>
        <strike val="0"/>
        <outline val="0"/>
        <shadow val="0"/>
        <vertAlign val="baseline"/>
        <sz val="11"/>
        <color auto="1"/>
        <name val="Cambria"/>
        <family val="1"/>
        <scheme val="major"/>
      </font>
      <alignment horizontal="left" vertical="center" textRotation="0" wrapText="0" indent="1" justifyLastLine="0" shrinkToFit="0" readingOrder="0"/>
      <border diagonalUp="0" diagonalDown="0">
        <left style="thin">
          <color theme="0"/>
        </left>
        <right style="thin">
          <color theme="0"/>
        </right>
        <top/>
        <bottom/>
      </border>
    </dxf>
    <dxf>
      <font>
        <b val="0"/>
        <i val="0"/>
        <strike val="0"/>
        <condense val="0"/>
        <extend val="0"/>
        <outline val="0"/>
        <shadow val="0"/>
        <u val="none"/>
        <vertAlign val="baseline"/>
        <sz val="10"/>
        <color theme="1"/>
        <name val="Arial"/>
        <family val="2"/>
        <scheme val="none"/>
      </font>
      <fill>
        <patternFill patternType="none">
          <fgColor indexed="64"/>
          <bgColor indexed="65"/>
        </patternFill>
      </fill>
      <border diagonalUp="0" diagonalDown="0">
        <left/>
        <right/>
        <top style="thin">
          <color theme="0"/>
        </top>
        <bottom style="thin">
          <color theme="0"/>
        </bottom>
        <vertical/>
        <horizontal/>
      </border>
    </dxf>
    <dxf>
      <font>
        <b val="0"/>
        <i val="0"/>
        <strike val="0"/>
        <condense val="0"/>
        <extend val="0"/>
        <outline val="0"/>
        <shadow val="0"/>
        <u val="none"/>
        <vertAlign val="baseline"/>
        <sz val="10"/>
        <color theme="1"/>
        <name val="Arial"/>
        <family val="2"/>
        <scheme val="none"/>
      </font>
      <fill>
        <patternFill patternType="none">
          <fgColor indexed="64"/>
          <bgColor indexed="65"/>
        </patternFill>
      </fill>
    </dxf>
    <dxf>
      <font>
        <b/>
        <i val="0"/>
        <strike val="0"/>
        <condense val="0"/>
        <extend val="0"/>
        <outline val="0"/>
        <shadow val="0"/>
        <u val="none"/>
        <vertAlign val="baseline"/>
        <sz val="14"/>
        <color auto="1"/>
        <name val="Arial"/>
        <family val="2"/>
        <scheme val="none"/>
      </font>
      <alignment horizontal="center" vertical="center" textRotation="0" wrapText="0" indent="0" justifyLastLine="0" shrinkToFit="0" readingOrder="0"/>
    </dxf>
    <dxf>
      <font>
        <b val="0"/>
        <i val="0"/>
        <strike val="0"/>
        <condense val="0"/>
        <extend val="0"/>
        <outline val="0"/>
        <shadow val="0"/>
        <u val="none"/>
        <vertAlign val="baseline"/>
        <sz val="12"/>
        <color auto="1"/>
        <name val="Arial"/>
        <family val="2"/>
        <scheme val="none"/>
      </font>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2"/>
        <color auto="1"/>
        <name val="Arial"/>
        <family val="2"/>
        <scheme val="none"/>
      </font>
      <numFmt numFmtId="168" formatCode="#,##0.0000\ &quot;€&quo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family val="2"/>
        <scheme val="none"/>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auto="1"/>
        <name val="Arial"/>
        <family val="2"/>
        <scheme val="none"/>
      </font>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val="0"/>
        <i val="0"/>
        <strike val="0"/>
        <condense val="0"/>
        <extend val="0"/>
        <outline/>
        <shadow/>
        <u val="none"/>
        <vertAlign val="baseline"/>
        <sz val="10"/>
        <color theme="3"/>
        <name val="Cambria"/>
        <family val="1"/>
        <scheme val="major"/>
      </font>
      <fill>
        <patternFill patternType="solid">
          <fgColor indexed="64"/>
          <bgColor theme="2"/>
        </patternFill>
      </fill>
      <alignment horizontal="left" vertical="center" textRotation="0" wrapText="0" indent="1" justifyLastLine="0" shrinkToFit="0" readingOrder="0"/>
      <border diagonalUp="0" diagonalDown="0">
        <left/>
        <right/>
        <top style="thin">
          <color theme="0"/>
        </top>
        <bottom/>
        <vertical/>
        <horizontal/>
      </border>
    </dxf>
    <dxf>
      <font>
        <b val="0"/>
        <i val="0"/>
        <strike val="0"/>
        <condense val="0"/>
        <extend val="0"/>
        <outline/>
        <shadow/>
        <u val="none"/>
        <vertAlign val="baseline"/>
        <sz val="10"/>
        <color theme="3"/>
        <name val="Cambria"/>
        <family val="1"/>
        <scheme val="major"/>
      </font>
      <fill>
        <patternFill patternType="solid">
          <fgColor indexed="64"/>
          <bgColor theme="2"/>
        </patternFill>
      </fill>
      <alignment horizontal="left" vertical="center" textRotation="0" wrapText="0" indent="1" justifyLastLine="0" shrinkToFit="0" readingOrder="0"/>
    </dxf>
    <dxf>
      <font>
        <b/>
        <i val="0"/>
        <strike val="0"/>
        <condense val="0"/>
        <extend val="0"/>
        <outline val="0"/>
        <shadow val="0"/>
        <u val="none"/>
        <vertAlign val="baseline"/>
        <sz val="11"/>
        <color theme="0"/>
        <name val="Calibri"/>
        <family val="1"/>
        <scheme val="minor"/>
      </font>
      <numFmt numFmtId="0" formatCode="General"/>
      <fill>
        <patternFill patternType="solid">
          <fgColor indexed="64"/>
          <bgColor theme="5"/>
        </patternFill>
      </fill>
      <alignment horizontal="left" vertical="center" textRotation="0" wrapText="0" indent="2" justifyLastLine="0" shrinkToFit="0" readingOrder="0"/>
    </dxf>
    <dxf>
      <font>
        <b val="0"/>
        <i val="0"/>
        <strike val="0"/>
        <outline val="0"/>
        <shadow val="0"/>
        <vertAlign val="baseline"/>
        <sz val="11"/>
        <color auto="1"/>
        <name val="Cambria"/>
        <family val="1"/>
        <scheme val="major"/>
      </font>
      <alignment horizontal="left" vertical="center" textRotation="0" wrapText="1" indent="1" justifyLastLine="0" shrinkToFit="0" readingOrder="0"/>
    </dxf>
    <dxf>
      <font>
        <b val="0"/>
        <i val="0"/>
        <strike val="0"/>
        <condense val="0"/>
        <extend val="0"/>
        <outline val="0"/>
        <shadow val="0"/>
        <u val="none"/>
        <vertAlign val="baseline"/>
        <sz val="11"/>
        <color auto="1"/>
        <name val="Cambria"/>
        <family val="1"/>
        <scheme val="major"/>
      </font>
      <numFmt numFmtId="169" formatCode=";;;@"/>
      <fill>
        <patternFill patternType="none">
          <fgColor indexed="64"/>
          <bgColor indexed="65"/>
        </patternFill>
      </fill>
      <alignment horizontal="left" vertical="center" textRotation="0" wrapText="1" indent="1" justifyLastLine="0" shrinkToFit="0" readingOrder="0"/>
    </dxf>
    <dxf>
      <font>
        <b val="0"/>
        <i val="0"/>
        <strike val="0"/>
        <condense/>
        <extend/>
        <outline val="0"/>
        <shadow val="0"/>
        <u val="none"/>
        <vertAlign val="baseline"/>
        <sz val="11"/>
        <color auto="1"/>
        <name val="Cambria"/>
        <family val="1"/>
        <scheme val="major"/>
      </font>
      <numFmt numFmtId="169" formatCode=";;;@"/>
      <fill>
        <patternFill patternType="none">
          <fgColor indexed="64"/>
          <bgColor indexed="65"/>
        </patternFill>
      </fill>
      <alignment horizontal="left" vertical="center" textRotation="0" wrapText="1" indent="1" justifyLastLine="0" shrinkToFit="0" readingOrder="0"/>
      <border diagonalUp="0" diagonalDown="0" outline="0">
        <left style="thin">
          <color theme="0"/>
        </left>
        <right style="thin">
          <color theme="0"/>
        </right>
        <top/>
        <bottom/>
      </border>
    </dxf>
    <dxf>
      <font>
        <b val="0"/>
        <i val="0"/>
        <strike val="0"/>
        <condense/>
        <extend/>
        <outline val="0"/>
        <shadow val="0"/>
        <u val="none"/>
        <vertAlign val="baseline"/>
        <sz val="11"/>
        <color auto="1"/>
        <name val="Cambria"/>
        <family val="1"/>
        <scheme val="major"/>
      </font>
      <numFmt numFmtId="169" formatCode=";;;@"/>
      <fill>
        <patternFill patternType="none">
          <fgColor indexed="64"/>
          <bgColor indexed="65"/>
        </patternFill>
      </fill>
      <alignment horizontal="left" vertical="center" textRotation="0" wrapText="0" indent="1" justifyLastLine="0" shrinkToFit="0" readingOrder="0"/>
      <border diagonalUp="0" diagonalDown="0" outline="0">
        <left style="thin">
          <color theme="0"/>
        </left>
        <right style="thin">
          <color theme="0"/>
        </right>
        <top/>
        <bottom/>
      </border>
    </dxf>
    <dxf>
      <font>
        <b val="0"/>
        <i val="0"/>
        <strike val="0"/>
        <outline val="0"/>
        <shadow val="0"/>
        <vertAlign val="baseline"/>
        <sz val="11"/>
        <color auto="1"/>
        <name val="Cambria"/>
        <family val="1"/>
        <scheme val="major"/>
      </font>
      <numFmt numFmtId="0" formatCode="General"/>
      <alignment horizontal="center" vertical="center" textRotation="0" wrapText="0" indent="0" justifyLastLine="0" shrinkToFit="0" readingOrder="0"/>
      <border diagonalUp="0" diagonalDown="0" outline="0">
        <left/>
        <right style="medium">
          <color theme="0"/>
        </right>
        <top/>
        <bottom/>
      </border>
    </dxf>
    <dxf>
      <font>
        <b val="0"/>
        <i val="0"/>
        <strike val="0"/>
        <outline val="0"/>
        <shadow val="0"/>
        <vertAlign val="baseline"/>
        <sz val="11"/>
        <color auto="1"/>
        <name val="Cambria"/>
        <family val="1"/>
        <scheme val="major"/>
      </font>
      <numFmt numFmtId="0" formatCode="General"/>
      <alignment horizontal="center" vertical="center" textRotation="0" wrapText="0" indent="0" justifyLastLine="0" shrinkToFit="0" readingOrder="0"/>
    </dxf>
    <dxf>
      <font>
        <b val="0"/>
        <i val="0"/>
        <strike val="0"/>
        <outline val="0"/>
        <shadow val="0"/>
        <vertAlign val="baseline"/>
        <sz val="11"/>
        <color auto="1"/>
        <name val="Cambria"/>
        <family val="1"/>
        <scheme val="major"/>
      </font>
      <numFmt numFmtId="0" formatCode="General"/>
      <alignment horizontal="center" vertical="center" textRotation="0" wrapText="0" indent="0" justifyLastLine="0" shrinkToFit="0" readingOrder="0"/>
    </dxf>
    <dxf>
      <font>
        <b val="0"/>
        <i val="0"/>
        <strike val="0"/>
        <outline val="0"/>
        <shadow val="0"/>
        <vertAlign val="baseline"/>
        <sz val="11"/>
        <color auto="1"/>
        <name val="Cambria"/>
        <family val="1"/>
        <scheme val="major"/>
      </font>
      <numFmt numFmtId="0" formatCode="General"/>
      <alignment horizontal="center" vertical="center" textRotation="0" wrapText="0" indent="0" justifyLastLine="0" shrinkToFit="0" readingOrder="0"/>
    </dxf>
    <dxf>
      <font>
        <b val="0"/>
        <i val="0"/>
        <strike val="0"/>
        <outline val="0"/>
        <shadow val="0"/>
        <vertAlign val="baseline"/>
        <sz val="11"/>
        <color auto="1"/>
        <name val="Cambria"/>
        <family val="1"/>
        <scheme val="major"/>
      </font>
      <alignment horizontal="left" vertical="center" textRotation="0" wrapText="0" relativeIndent="1" justifyLastLine="0" shrinkToFit="0" readingOrder="0"/>
    </dxf>
    <dxf>
      <font>
        <b val="0"/>
        <i val="0"/>
        <strike val="0"/>
        <outline val="0"/>
        <shadow val="0"/>
        <vertAlign val="baseline"/>
        <sz val="11"/>
        <color auto="1"/>
        <name val="Cambria"/>
        <family val="1"/>
        <scheme val="maj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style="medium">
          <color theme="0"/>
        </right>
        <top/>
        <bottom/>
      </border>
    </dxf>
    <dxf>
      <font>
        <b val="0"/>
        <i val="0"/>
        <strike val="0"/>
        <outline val="0"/>
        <shadow val="0"/>
        <vertAlign val="baseline"/>
        <sz val="11"/>
        <color auto="1"/>
        <name val="Cambria"/>
        <family val="1"/>
        <scheme val="major"/>
      </font>
    </dxf>
    <dxf>
      <font>
        <b val="0"/>
        <i val="0"/>
        <strike val="0"/>
        <outline val="0"/>
        <shadow val="0"/>
        <vertAlign val="baseline"/>
        <sz val="11"/>
        <color auto="1"/>
        <name val="Cambria"/>
        <family val="1"/>
        <scheme val="major"/>
      </font>
    </dxf>
    <dxf>
      <font>
        <b val="0"/>
        <i val="0"/>
        <strike val="0"/>
        <outline val="0"/>
        <shadow val="0"/>
        <u val="none"/>
        <vertAlign val="baseline"/>
        <sz val="11"/>
        <color theme="0"/>
        <name val="Cambria"/>
        <family val="1"/>
        <scheme val="major"/>
      </font>
      <alignment vertical="center" textRotation="0" wrapText="0" indent="0" justifyLastLine="0" shrinkToFit="0" readingOrder="0"/>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
      <fill>
        <patternFill>
          <bgColor theme="2" tint="-9.9948118533890809E-2"/>
        </patternFill>
      </fill>
    </dxf>
    <dxf>
      <fill>
        <patternFill>
          <bgColor theme="2"/>
        </patternFill>
      </fill>
    </dxf>
    <dxf>
      <font>
        <b val="0"/>
        <i val="0"/>
        <strike val="0"/>
        <color theme="0"/>
      </font>
      <fill>
        <patternFill>
          <bgColor theme="5"/>
        </patternFill>
      </fill>
      <border diagonalUp="0" diagonalDown="0">
        <left/>
        <right/>
        <top/>
        <bottom style="thick">
          <color theme="5"/>
        </bottom>
        <vertical/>
        <horizontal/>
      </border>
    </dxf>
    <dxf>
      <border diagonalUp="0" diagonalDown="0">
        <left/>
        <right/>
        <top/>
        <bottom/>
        <vertical/>
        <horizontal/>
      </border>
    </dxf>
  </dxfs>
  <tableStyles count="4" defaultTableStyle="TableStyleMedium9" defaultPivotStyle="PivotStyleLight16">
    <tableStyle name="Recipe List" pivot="0" count="4" xr9:uid="{1193A5BF-8789-4547-9D3E-3E73D097880A}">
      <tableStyleElement type="wholeTable" dxfId="43"/>
      <tableStyleElement type="headerRow" dxfId="42"/>
      <tableStyleElement type="firstRowStripe" dxfId="41"/>
      <tableStyleElement type="secondRowStripe" dxfId="40"/>
    </tableStyle>
    <tableStyle name="Recipe List 2" pivot="0" count="4" xr9:uid="{D5AD996C-9001-423E-B64F-5E88C6AF138E}">
      <tableStyleElement type="wholeTable" dxfId="39"/>
      <tableStyleElement type="headerRow" dxfId="38"/>
      <tableStyleElement type="firstRowStripe" dxfId="37"/>
      <tableStyleElement type="secondRowStripe" dxfId="36"/>
    </tableStyle>
    <tableStyle name="Recipe List 3" pivot="0" count="4" xr9:uid="{9338C639-E878-434C-9976-326CDAC7B68B}">
      <tableStyleElement type="wholeTable" dxfId="35"/>
      <tableStyleElement type="headerRow" dxfId="34"/>
      <tableStyleElement type="firstRowStripe" dxfId="33"/>
      <tableStyleElement type="secondRowStripe" dxfId="32"/>
    </tableStyle>
    <tableStyle name="Recipe List 4" pivot="0" count="4" xr9:uid="{B39FA460-AC92-403F-9BF2-EF57DF20B738}">
      <tableStyleElement type="wholeTable" dxfId="31"/>
      <tableStyleElement type="headerRow" dxfId="30"/>
      <tableStyleElement type="firstRowStripe" dxfId="29"/>
      <tableStyleElement type="secondRowStripe" dxfId="28"/>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hyperlink" Target="#'Sommaire des recettes'!A1"/></Relationships>
</file>

<file path=xl/drawings/_rels/drawing2.xml.rels><?xml version="1.0" encoding="UTF-8" standalone="yes"?>
<Relationships xmlns="http://schemas.openxmlformats.org/package/2006/relationships"><Relationship Id="rId1" Type="http://schemas.openxmlformats.org/officeDocument/2006/relationships/hyperlink" Target="#'Sommaire des recettes'!A1"/></Relationships>
</file>

<file path=xl/drawings/_rels/drawing3.xml.rels><?xml version="1.0" encoding="UTF-8" standalone="yes"?>
<Relationships xmlns="http://schemas.openxmlformats.org/package/2006/relationships"><Relationship Id="rId1" Type="http://schemas.openxmlformats.org/officeDocument/2006/relationships/hyperlink" Target="#'Configuration des cat&#233;gories'!A1"/></Relationships>
</file>

<file path=xl/drawings/_rels/drawing4.xml.rels><?xml version="1.0" encoding="UTF-8" standalone="yes"?>
<Relationships xmlns="http://schemas.openxmlformats.org/package/2006/relationships"><Relationship Id="rId1" Type="http://schemas.openxmlformats.org/officeDocument/2006/relationships/hyperlink" Target="#'Sommaire des recettes'!A1"/></Relationships>
</file>

<file path=xl/drawings/_rels/drawing5.xml.rels><?xml version="1.0" encoding="UTF-8" standalone="yes"?>
<Relationships xmlns="http://schemas.openxmlformats.org/package/2006/relationships"><Relationship Id="rId1" Type="http://schemas.openxmlformats.org/officeDocument/2006/relationships/hyperlink" Target="#'Sommaire des recettes'!A1"/></Relationships>
</file>

<file path=xl/drawings/drawing1.xml><?xml version="1.0" encoding="utf-8"?>
<xdr:wsDr xmlns:xdr="http://schemas.openxmlformats.org/drawingml/2006/spreadsheetDrawing" xmlns:a="http://schemas.openxmlformats.org/drawingml/2006/main">
  <xdr:twoCellAnchor>
    <xdr:from>
      <xdr:col>8</xdr:col>
      <xdr:colOff>1390650</xdr:colOff>
      <xdr:row>0</xdr:row>
      <xdr:rowOff>295275</xdr:rowOff>
    </xdr:from>
    <xdr:to>
      <xdr:col>8</xdr:col>
      <xdr:colOff>3028949</xdr:colOff>
      <xdr:row>0</xdr:row>
      <xdr:rowOff>561975</xdr:rowOff>
    </xdr:to>
    <xdr:sp macro="" textlink="">
      <xdr:nvSpPr>
        <xdr:cNvPr id="4"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74A643B1-409C-4FDD-9D68-E0E35EC790A6}"/>
            </a:ext>
          </a:extLst>
        </xdr:cNvPr>
        <xdr:cNvSpPr/>
      </xdr:nvSpPr>
      <xdr:spPr>
        <a:xfrm>
          <a:off x="8591550" y="295275"/>
          <a:ext cx="163829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a:solidFill>
                <a:schemeClr val="lt1"/>
              </a:solidFill>
              <a:latin typeface="+mn-lt"/>
              <a:ea typeface="+mn-ea"/>
              <a:cs typeface="+mn-cs"/>
            </a:rPr>
            <a:t>SOMMAIRE DES RECETTES</a:t>
          </a:r>
          <a:endParaRPr lang="en-US" sz="900" baseline="0">
            <a:solidFill>
              <a:schemeClr val="lt1"/>
            </a:solidFill>
            <a:latin typeface="+mn-lt"/>
            <a:ea typeface="+mn-ea"/>
            <a:cs typeface="+mn-cs"/>
          </a:endParaRPr>
        </a:p>
      </xdr:txBody>
    </xdr:sp>
    <xdr:clientData fLocksWithSheet="0"/>
  </xdr:twoCellAnchor>
  <xdr:twoCellAnchor>
    <xdr:from>
      <xdr:col>3</xdr:col>
      <xdr:colOff>38099</xdr:colOff>
      <xdr:row>6</xdr:row>
      <xdr:rowOff>171449</xdr:rowOff>
    </xdr:from>
    <xdr:to>
      <xdr:col>3</xdr:col>
      <xdr:colOff>552450</xdr:colOff>
      <xdr:row>6</xdr:row>
      <xdr:rowOff>342900</xdr:rowOff>
    </xdr:to>
    <xdr:sp macro="" textlink="">
      <xdr:nvSpPr>
        <xdr:cNvPr id="2" name="Flèche : angle droit 1">
          <a:extLst>
            <a:ext uri="{FF2B5EF4-FFF2-40B4-BE49-F238E27FC236}">
              <a16:creationId xmlns:a16="http://schemas.microsoft.com/office/drawing/2014/main" id="{F5226CDF-8B71-4625-83B2-5B579F3A9060}"/>
            </a:ext>
          </a:extLst>
        </xdr:cNvPr>
        <xdr:cNvSpPr/>
      </xdr:nvSpPr>
      <xdr:spPr>
        <a:xfrm flipV="1">
          <a:off x="2828924" y="1904999"/>
          <a:ext cx="514351" cy="171451"/>
        </a:xfrm>
        <a:prstGeom prst="ben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10</xdr:col>
      <xdr:colOff>190500</xdr:colOff>
      <xdr:row>0</xdr:row>
      <xdr:rowOff>114300</xdr:rowOff>
    </xdr:from>
    <xdr:to>
      <xdr:col>12</xdr:col>
      <xdr:colOff>609599</xdr:colOff>
      <xdr:row>0</xdr:row>
      <xdr:rowOff>381000</xdr:rowOff>
    </xdr:to>
    <xdr:sp macro="" textlink="">
      <xdr:nvSpPr>
        <xdr:cNvPr id="2"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D22CBE38-27ED-4F42-8A40-2B108F59A560}"/>
            </a:ext>
          </a:extLst>
        </xdr:cNvPr>
        <xdr:cNvSpPr/>
      </xdr:nvSpPr>
      <xdr:spPr>
        <a:xfrm>
          <a:off x="7200900" y="114300"/>
          <a:ext cx="163829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a:solidFill>
                <a:schemeClr val="lt1"/>
              </a:solidFill>
              <a:latin typeface="+mn-lt"/>
              <a:ea typeface="+mn-ea"/>
              <a:cs typeface="+mn-cs"/>
            </a:rPr>
            <a:t>SOMMAIRE DES RECETTES</a:t>
          </a:r>
          <a:endParaRPr lang="en-US" sz="900" baseline="0">
            <a:solidFill>
              <a:schemeClr val="lt1"/>
            </a:solidFill>
            <a:latin typeface="+mn-lt"/>
            <a:ea typeface="+mn-ea"/>
            <a:cs typeface="+mn-cs"/>
          </a:endParaRPr>
        </a:p>
      </xdr:txBody>
    </xdr:sp>
    <xdr:clientData fPrintsWithSheet="0"/>
  </xdr:twoCellAnchor>
  <xdr:twoCellAnchor editAs="absolute">
    <xdr:from>
      <xdr:col>12</xdr:col>
      <xdr:colOff>771525</xdr:colOff>
      <xdr:row>0</xdr:row>
      <xdr:rowOff>38100</xdr:rowOff>
    </xdr:from>
    <xdr:to>
      <xdr:col>13</xdr:col>
      <xdr:colOff>81675</xdr:colOff>
      <xdr:row>0</xdr:row>
      <xdr:rowOff>435103</xdr:rowOff>
    </xdr:to>
    <xdr:sp macro="[0]!Enregistrer" textlink="">
      <xdr:nvSpPr>
        <xdr:cNvPr id="5" name="Bouton_Accueil">
          <a:extLst>
            <a:ext uri="{FF2B5EF4-FFF2-40B4-BE49-F238E27FC236}">
              <a16:creationId xmlns:a16="http://schemas.microsoft.com/office/drawing/2014/main" id="{1E096F4C-BA6E-483E-887D-DC3FD12C9858}"/>
            </a:ext>
          </a:extLst>
        </xdr:cNvPr>
        <xdr:cNvSpPr/>
      </xdr:nvSpPr>
      <xdr:spPr>
        <a:xfrm>
          <a:off x="9001125" y="38100"/>
          <a:ext cx="396000" cy="397003"/>
        </a:xfrm>
        <a:prstGeom prst="roundRect">
          <a:avLst>
            <a:gd name="adj" fmla="val 18511"/>
          </a:avLst>
        </a:prstGeom>
        <a:gradFill flip="none" rotWithShape="1">
          <a:gsLst>
            <a:gs pos="0">
              <a:schemeClr val="accent4">
                <a:lumMod val="0"/>
                <a:lumOff val="100000"/>
              </a:schemeClr>
            </a:gs>
            <a:gs pos="35000">
              <a:schemeClr val="accent4">
                <a:lumMod val="0"/>
                <a:lumOff val="100000"/>
              </a:schemeClr>
            </a:gs>
            <a:gs pos="100000">
              <a:schemeClr val="accent4">
                <a:lumMod val="100000"/>
              </a:schemeClr>
            </a:gs>
          </a:gsLst>
          <a:path path="circle">
            <a:fillToRect l="50000" t="-80000" r="50000" b="180000"/>
          </a:path>
          <a:tileRect/>
        </a:gradFill>
        <a:ln w="9525"/>
      </xdr:spPr>
      <xdr:style>
        <a:lnRef idx="2">
          <a:schemeClr val="dk1"/>
        </a:lnRef>
        <a:fillRef idx="1">
          <a:schemeClr val="lt1"/>
        </a:fillRef>
        <a:effectRef idx="0">
          <a:schemeClr val="dk1"/>
        </a:effectRef>
        <a:fontRef idx="minor">
          <a:schemeClr val="dk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absolute">
    <xdr:from>
      <xdr:col>2</xdr:col>
      <xdr:colOff>723900</xdr:colOff>
      <xdr:row>0</xdr:row>
      <xdr:rowOff>133350</xdr:rowOff>
    </xdr:from>
    <xdr:to>
      <xdr:col>7</xdr:col>
      <xdr:colOff>361950</xdr:colOff>
      <xdr:row>0</xdr:row>
      <xdr:rowOff>409574</xdr:rowOff>
    </xdr:to>
    <xdr:sp macro="[0]!NouvelleRecette" textlink="">
      <xdr:nvSpPr>
        <xdr:cNvPr id="2" name="ZoneTexte 1">
          <a:extLst>
            <a:ext uri="{FF2B5EF4-FFF2-40B4-BE49-F238E27FC236}">
              <a16:creationId xmlns:a16="http://schemas.microsoft.com/office/drawing/2014/main" id="{23BA6570-F785-45C0-87E8-0838BFEE791D}"/>
            </a:ext>
          </a:extLst>
        </xdr:cNvPr>
        <xdr:cNvSpPr txBox="1"/>
      </xdr:nvSpPr>
      <xdr:spPr>
        <a:xfrm>
          <a:off x="3933825" y="133350"/>
          <a:ext cx="1647825" cy="276224"/>
        </a:xfrm>
        <a:prstGeom prst="roundRect">
          <a:avLst/>
        </a:prstGeom>
        <a:gradFill>
          <a:gsLst>
            <a:gs pos="0">
              <a:schemeClr val="accent1">
                <a:tint val="50000"/>
                <a:satMod val="300000"/>
              </a:schemeClr>
            </a:gs>
            <a:gs pos="35000">
              <a:srgbClr val="9FD6FF"/>
            </a:gs>
            <a:gs pos="100000">
              <a:schemeClr val="accent1">
                <a:tint val="15000"/>
                <a:satMod val="350000"/>
              </a:schemeClr>
            </a:gs>
          </a:gsLst>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Nouvelle</a:t>
          </a:r>
          <a:r>
            <a:rPr lang="fr-FR" sz="1100" baseline="0">
              <a:solidFill>
                <a:srgbClr val="0000FF"/>
              </a:solidFill>
            </a:rPr>
            <a:t> recette</a:t>
          </a:r>
          <a:endParaRPr lang="fr-FR" sz="1100">
            <a:solidFill>
              <a:srgbClr val="0000FF"/>
            </a:solidFill>
          </a:endParaRPr>
        </a:p>
      </xdr:txBody>
    </xdr:sp>
    <xdr:clientData fPrintsWithSheet="0"/>
  </xdr:twoCellAnchor>
  <xdr:twoCellAnchor editAs="absolute">
    <xdr:from>
      <xdr:col>7</xdr:col>
      <xdr:colOff>514350</xdr:colOff>
      <xdr:row>0</xdr:row>
      <xdr:rowOff>142875</xdr:rowOff>
    </xdr:from>
    <xdr:to>
      <xdr:col>8</xdr:col>
      <xdr:colOff>476250</xdr:colOff>
      <xdr:row>0</xdr:row>
      <xdr:rowOff>419099</xdr:rowOff>
    </xdr:to>
    <xdr:sp macro="[0]!SupprimerLaRecette" textlink="">
      <xdr:nvSpPr>
        <xdr:cNvPr id="3" name="ZoneTexte 2">
          <a:extLst>
            <a:ext uri="{FF2B5EF4-FFF2-40B4-BE49-F238E27FC236}">
              <a16:creationId xmlns:a16="http://schemas.microsoft.com/office/drawing/2014/main" id="{EF0D21E5-B26B-4C48-890B-200D23AD22AC}"/>
            </a:ext>
          </a:extLst>
        </xdr:cNvPr>
        <xdr:cNvSpPr txBox="1"/>
      </xdr:nvSpPr>
      <xdr:spPr>
        <a:xfrm>
          <a:off x="5734050" y="142875"/>
          <a:ext cx="1647825" cy="276224"/>
        </a:xfrm>
        <a:prstGeom prst="roundRect">
          <a:avLst/>
        </a:prstGeom>
        <a:gradFill>
          <a:gsLst>
            <a:gs pos="0">
              <a:schemeClr val="bg1">
                <a:lumMod val="85000"/>
              </a:schemeClr>
            </a:gs>
            <a:gs pos="35000">
              <a:schemeClr val="tx2">
                <a:lumMod val="25000"/>
                <a:lumOff val="75000"/>
              </a:schemeClr>
            </a:gs>
            <a:gs pos="100000">
              <a:schemeClr val="bg1">
                <a:lumMod val="75000"/>
              </a:schemeClr>
            </a:gs>
          </a:gsLst>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Supprimer</a:t>
          </a:r>
          <a:r>
            <a:rPr lang="fr-FR" sz="1100" baseline="0">
              <a:solidFill>
                <a:srgbClr val="0000FF"/>
              </a:solidFill>
            </a:rPr>
            <a:t> la recette</a:t>
          </a:r>
          <a:endParaRPr lang="fr-FR" sz="1100">
            <a:solidFill>
              <a:srgbClr val="0000FF"/>
            </a:solidFill>
          </a:endParaRPr>
        </a:p>
      </xdr:txBody>
    </xdr:sp>
    <xdr:clientData fPrintsWithSheet="0"/>
  </xdr:twoCellAnchor>
  <xdr:twoCellAnchor editAs="absolute">
    <xdr:from>
      <xdr:col>9</xdr:col>
      <xdr:colOff>1924050</xdr:colOff>
      <xdr:row>0</xdr:row>
      <xdr:rowOff>142875</xdr:rowOff>
    </xdr:from>
    <xdr:to>
      <xdr:col>10</xdr:col>
      <xdr:colOff>1695450</xdr:colOff>
      <xdr:row>0</xdr:row>
      <xdr:rowOff>417195</xdr:rowOff>
    </xdr:to>
    <xdr:sp macro="" textlink="">
      <xdr:nvSpPr>
        <xdr:cNvPr id="4" name="Configuration des catégories" descr="&quot;&quot;" title="Bouton de navigation Configuration des catégories">
          <a:hlinkClick xmlns:r="http://schemas.openxmlformats.org/officeDocument/2006/relationships" r:id="rId1" tooltip="Cliquez pour retourner à la configuration des catégories"/>
          <a:extLst>
            <a:ext uri="{FF2B5EF4-FFF2-40B4-BE49-F238E27FC236}">
              <a16:creationId xmlns:a16="http://schemas.microsoft.com/office/drawing/2014/main" id="{C2560556-71FE-4613-97F1-096AE37AD921}"/>
            </a:ext>
          </a:extLst>
        </xdr:cNvPr>
        <xdr:cNvSpPr/>
      </xdr:nvSpPr>
      <xdr:spPr>
        <a:xfrm>
          <a:off x="11039475" y="142875"/>
          <a:ext cx="2009775" cy="27432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a:solidFill>
                <a:schemeClr val="lt1"/>
              </a:solidFill>
              <a:latin typeface="+mn-lt"/>
              <a:ea typeface="+mn-ea"/>
              <a:cs typeface="+mn-cs"/>
            </a:rPr>
            <a:t>CONFIGURATION DES CATEGORIES</a:t>
          </a:r>
          <a:endParaRPr lang="en-US" sz="900" baseline="0">
            <a:solidFill>
              <a:schemeClr val="lt1"/>
            </a:solidFill>
            <a:latin typeface="+mn-lt"/>
            <a:ea typeface="+mn-ea"/>
            <a:cs typeface="+mn-cs"/>
          </a:endParaRPr>
        </a:p>
      </xdr:txBody>
    </xdr:sp>
    <xdr:clientData fPrintsWithSheet="0"/>
  </xdr:twoCellAnchor>
  <xdr:twoCellAnchor editAs="absolute">
    <xdr:from>
      <xdr:col>8</xdr:col>
      <xdr:colOff>619126</xdr:colOff>
      <xdr:row>0</xdr:row>
      <xdr:rowOff>142875</xdr:rowOff>
    </xdr:from>
    <xdr:to>
      <xdr:col>8</xdr:col>
      <xdr:colOff>1800226</xdr:colOff>
      <xdr:row>0</xdr:row>
      <xdr:rowOff>419099</xdr:rowOff>
    </xdr:to>
    <xdr:sp macro="[0]!Sauvegarde" textlink="">
      <xdr:nvSpPr>
        <xdr:cNvPr id="6" name="ZoneTexte 5">
          <a:extLst>
            <a:ext uri="{FF2B5EF4-FFF2-40B4-BE49-F238E27FC236}">
              <a16:creationId xmlns:a16="http://schemas.microsoft.com/office/drawing/2014/main" id="{2B8A86C7-B724-4129-98AA-A4497B5DD0CB}"/>
            </a:ext>
          </a:extLst>
        </xdr:cNvPr>
        <xdr:cNvSpPr txBox="1"/>
      </xdr:nvSpPr>
      <xdr:spPr>
        <a:xfrm>
          <a:off x="7524751" y="142875"/>
          <a:ext cx="1181100" cy="276224"/>
        </a:xfrm>
        <a:prstGeom prst="roundRect">
          <a:avLst/>
        </a:prstGeom>
        <a:gradFill flip="none" rotWithShape="1">
          <a:gsLst>
            <a:gs pos="0">
              <a:schemeClr val="accent3">
                <a:lumMod val="67000"/>
              </a:schemeClr>
            </a:gs>
            <a:gs pos="48000">
              <a:schemeClr val="accent3">
                <a:lumMod val="97000"/>
                <a:lumOff val="3000"/>
              </a:schemeClr>
            </a:gs>
            <a:gs pos="100000">
              <a:schemeClr val="accent3">
                <a:lumMod val="60000"/>
                <a:lumOff val="40000"/>
              </a:schemeClr>
            </a:gs>
          </a:gsLst>
          <a:lin ang="16200000" scaled="1"/>
          <a:tileRect/>
        </a:gra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Sauvegarde</a:t>
          </a:r>
        </a:p>
      </xdr:txBody>
    </xdr:sp>
    <xdr:clientData fPrintsWithSheet="0"/>
  </xdr:twoCellAnchor>
  <xdr:twoCellAnchor editAs="absolute">
    <xdr:from>
      <xdr:col>10</xdr:col>
      <xdr:colOff>2095500</xdr:colOff>
      <xdr:row>0</xdr:row>
      <xdr:rowOff>76200</xdr:rowOff>
    </xdr:from>
    <xdr:to>
      <xdr:col>10</xdr:col>
      <xdr:colOff>2491500</xdr:colOff>
      <xdr:row>0</xdr:row>
      <xdr:rowOff>473203</xdr:rowOff>
    </xdr:to>
    <xdr:sp macro="[0]!Enregistrer" textlink="">
      <xdr:nvSpPr>
        <xdr:cNvPr id="7" name="Bouton_Accueil">
          <a:extLst>
            <a:ext uri="{FF2B5EF4-FFF2-40B4-BE49-F238E27FC236}">
              <a16:creationId xmlns:a16="http://schemas.microsoft.com/office/drawing/2014/main" id="{23F79C1C-5CFF-42BD-8715-9D57FF694C6A}"/>
            </a:ext>
          </a:extLst>
        </xdr:cNvPr>
        <xdr:cNvSpPr/>
      </xdr:nvSpPr>
      <xdr:spPr>
        <a:xfrm>
          <a:off x="13449300" y="76200"/>
          <a:ext cx="396000" cy="397003"/>
        </a:xfrm>
        <a:prstGeom prst="roundRect">
          <a:avLst>
            <a:gd name="adj" fmla="val 18511"/>
          </a:avLst>
        </a:prstGeom>
        <a:gradFill flip="none" rotWithShape="1">
          <a:gsLst>
            <a:gs pos="0">
              <a:schemeClr val="accent4">
                <a:lumMod val="0"/>
                <a:lumOff val="100000"/>
              </a:schemeClr>
            </a:gs>
            <a:gs pos="35000">
              <a:schemeClr val="accent4">
                <a:lumMod val="0"/>
                <a:lumOff val="100000"/>
              </a:schemeClr>
            </a:gs>
            <a:gs pos="100000">
              <a:schemeClr val="accent4">
                <a:lumMod val="100000"/>
              </a:schemeClr>
            </a:gs>
          </a:gsLst>
          <a:path path="circle">
            <a:fillToRect l="50000" t="-80000" r="50000" b="180000"/>
          </a:path>
          <a:tileRect/>
        </a:gradFill>
        <a:ln w="9525"/>
      </xdr:spPr>
      <xdr:style>
        <a:lnRef idx="2">
          <a:schemeClr val="dk1"/>
        </a:lnRef>
        <a:fillRef idx="1">
          <a:schemeClr val="lt1"/>
        </a:fillRef>
        <a:effectRef idx="0">
          <a:schemeClr val="dk1"/>
        </a:effectRef>
        <a:fontRef idx="minor">
          <a:schemeClr val="dk1"/>
        </a:fontRef>
      </xdr:style>
      <xdr:txBody>
        <a:bodyPr vertOverflow="clip" rtlCol="0" anchor="ctr"/>
        <a:lstStyle/>
        <a:p>
          <a:pPr algn="ctr"/>
          <a:r>
            <a:rPr lang="fr-FR" sz="2400" b="1">
              <a:sym typeface="Wingdings"/>
            </a:rPr>
            <a:t></a:t>
          </a:r>
          <a:endParaRPr lang="fr-FR" sz="1200" b="1"/>
        </a:p>
      </xdr:txBody>
    </xdr:sp>
    <xdr:clientData fPrintsWithSheet="0"/>
  </xdr:twoCellAnchor>
  <xdr:twoCellAnchor editAs="absolute">
    <xdr:from>
      <xdr:col>8</xdr:col>
      <xdr:colOff>1971676</xdr:colOff>
      <xdr:row>0</xdr:row>
      <xdr:rowOff>28576</xdr:rowOff>
    </xdr:from>
    <xdr:to>
      <xdr:col>9</xdr:col>
      <xdr:colOff>257176</xdr:colOff>
      <xdr:row>0</xdr:row>
      <xdr:rowOff>523876</xdr:rowOff>
    </xdr:to>
    <xdr:sp macro="[0]!Quitter" textlink="">
      <xdr:nvSpPr>
        <xdr:cNvPr id="9" name="Ellipse 8">
          <a:extLst>
            <a:ext uri="{FF2B5EF4-FFF2-40B4-BE49-F238E27FC236}">
              <a16:creationId xmlns:a16="http://schemas.microsoft.com/office/drawing/2014/main" id="{C0C27EC8-3A12-48CA-9479-A72FBC29F230}"/>
            </a:ext>
          </a:extLst>
        </xdr:cNvPr>
        <xdr:cNvSpPr/>
      </xdr:nvSpPr>
      <xdr:spPr>
        <a:xfrm>
          <a:off x="8877301" y="28576"/>
          <a:ext cx="495300" cy="495300"/>
        </a:xfrm>
        <a:prstGeom prst="ellipse">
          <a:avLst/>
        </a:prstGeom>
        <a:ln/>
      </xdr:spPr>
      <xdr:style>
        <a:lnRef idx="0">
          <a:schemeClr val="accent2"/>
        </a:lnRef>
        <a:fillRef idx="3">
          <a:schemeClr val="accent2"/>
        </a:fillRef>
        <a:effectRef idx="3">
          <a:schemeClr val="accent2"/>
        </a:effectRef>
        <a:fontRef idx="minor">
          <a:schemeClr val="lt1"/>
        </a:fontRef>
      </xdr:style>
      <xdr:txBody>
        <a:bodyPr vertOverflow="clip" rtlCol="0" anchor="ctr"/>
        <a:lstStyle/>
        <a:p>
          <a:pPr algn="ctr"/>
          <a:r>
            <a:rPr lang="fr-FR" sz="2800" b="0">
              <a:solidFill>
                <a:schemeClr val="bg1">
                  <a:lumMod val="95000"/>
                </a:schemeClr>
              </a:solidFill>
              <a:sym typeface="Wingdings"/>
            </a:rPr>
            <a:t></a:t>
          </a:r>
          <a:endParaRPr lang="fr-FR" sz="2800" b="0">
            <a:solidFill>
              <a:schemeClr val="bg1">
                <a:lumMod val="95000"/>
              </a:schemeClr>
            </a:solidFill>
          </a:endParaRP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3</xdr:col>
      <xdr:colOff>209550</xdr:colOff>
      <xdr:row>0</xdr:row>
      <xdr:rowOff>104775</xdr:rowOff>
    </xdr:from>
    <xdr:to>
      <xdr:col>4</xdr:col>
      <xdr:colOff>1238249</xdr:colOff>
      <xdr:row>0</xdr:row>
      <xdr:rowOff>371475</xdr:rowOff>
    </xdr:to>
    <xdr:sp macro="" textlink="">
      <xdr:nvSpPr>
        <xdr:cNvPr id="3"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8BADB508-85F1-4BDC-97CB-143336B97134}"/>
            </a:ext>
          </a:extLst>
        </xdr:cNvPr>
        <xdr:cNvSpPr/>
      </xdr:nvSpPr>
      <xdr:spPr>
        <a:xfrm>
          <a:off x="3495675" y="104775"/>
          <a:ext cx="1638299" cy="266700"/>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a:solidFill>
                <a:schemeClr val="lt1"/>
              </a:solidFill>
              <a:latin typeface="+mn-lt"/>
              <a:ea typeface="+mn-ea"/>
              <a:cs typeface="+mn-cs"/>
            </a:rPr>
            <a:t>SOMMAIRE DES RECETTES</a:t>
          </a:r>
          <a:endParaRPr lang="en-US" sz="900" baseline="0">
            <a:solidFill>
              <a:schemeClr val="lt1"/>
            </a:solidFill>
            <a:latin typeface="+mn-lt"/>
            <a:ea typeface="+mn-ea"/>
            <a:cs typeface="+mn-cs"/>
          </a:endParaRPr>
        </a:p>
      </xdr:txBody>
    </xdr:sp>
    <xdr:clientData fPrintsWithSheet="0"/>
  </xdr:twoCellAnchor>
  <xdr:twoCellAnchor editAs="absolute">
    <xdr:from>
      <xdr:col>4</xdr:col>
      <xdr:colOff>1400175</xdr:colOff>
      <xdr:row>0</xdr:row>
      <xdr:rowOff>28575</xdr:rowOff>
    </xdr:from>
    <xdr:to>
      <xdr:col>4</xdr:col>
      <xdr:colOff>1796175</xdr:colOff>
      <xdr:row>0</xdr:row>
      <xdr:rowOff>425578</xdr:rowOff>
    </xdr:to>
    <xdr:sp macro="[0]!Enregistrer" textlink="">
      <xdr:nvSpPr>
        <xdr:cNvPr id="4" name="Bouton_Accueil">
          <a:extLst>
            <a:ext uri="{FF2B5EF4-FFF2-40B4-BE49-F238E27FC236}">
              <a16:creationId xmlns:a16="http://schemas.microsoft.com/office/drawing/2014/main" id="{017BAADB-ED45-44CC-BA82-44CF0121A75C}"/>
            </a:ext>
          </a:extLst>
        </xdr:cNvPr>
        <xdr:cNvSpPr/>
      </xdr:nvSpPr>
      <xdr:spPr>
        <a:xfrm>
          <a:off x="5295900" y="28575"/>
          <a:ext cx="396000" cy="397003"/>
        </a:xfrm>
        <a:prstGeom prst="roundRect">
          <a:avLst>
            <a:gd name="adj" fmla="val 18511"/>
          </a:avLst>
        </a:prstGeom>
        <a:gradFill flip="none" rotWithShape="1">
          <a:gsLst>
            <a:gs pos="0">
              <a:schemeClr val="accent4">
                <a:lumMod val="0"/>
                <a:lumOff val="100000"/>
              </a:schemeClr>
            </a:gs>
            <a:gs pos="35000">
              <a:schemeClr val="accent4">
                <a:lumMod val="0"/>
                <a:lumOff val="100000"/>
              </a:schemeClr>
            </a:gs>
            <a:gs pos="100000">
              <a:schemeClr val="accent4">
                <a:lumMod val="100000"/>
              </a:schemeClr>
            </a:gs>
          </a:gsLst>
          <a:path path="circle">
            <a:fillToRect l="50000" t="-80000" r="50000" b="180000"/>
          </a:path>
          <a:tileRect/>
        </a:gradFill>
        <a:ln w="9525"/>
      </xdr:spPr>
      <xdr:style>
        <a:lnRef idx="2">
          <a:schemeClr val="dk1"/>
        </a:lnRef>
        <a:fillRef idx="1">
          <a:schemeClr val="lt1"/>
        </a:fillRef>
        <a:effectRef idx="0">
          <a:schemeClr val="dk1"/>
        </a:effectRef>
        <a:fontRef idx="minor">
          <a:schemeClr val="dk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absolute">
    <xdr:from>
      <xdr:col>4</xdr:col>
      <xdr:colOff>333375</xdr:colOff>
      <xdr:row>0</xdr:row>
      <xdr:rowOff>123825</xdr:rowOff>
    </xdr:from>
    <xdr:to>
      <xdr:col>5</xdr:col>
      <xdr:colOff>752474</xdr:colOff>
      <xdr:row>0</xdr:row>
      <xdr:rowOff>438150</xdr:rowOff>
    </xdr:to>
    <xdr:sp macro="" textlink="">
      <xdr:nvSpPr>
        <xdr:cNvPr id="2" name="Sommaire Des Recettes" descr="::" title="Bouton de navigation Sommaire des recettes">
          <a:hlinkClick xmlns:r="http://schemas.openxmlformats.org/officeDocument/2006/relationships" r:id="rId1" tooltip="Cliquez pour retourner au sommaire des recettes"/>
          <a:extLst>
            <a:ext uri="{FF2B5EF4-FFF2-40B4-BE49-F238E27FC236}">
              <a16:creationId xmlns:a16="http://schemas.microsoft.com/office/drawing/2014/main" id="{76B43E5B-D649-4667-AC54-5F55F2DA9233}"/>
            </a:ext>
          </a:extLst>
        </xdr:cNvPr>
        <xdr:cNvSpPr/>
      </xdr:nvSpPr>
      <xdr:spPr>
        <a:xfrm>
          <a:off x="4829175" y="123825"/>
          <a:ext cx="1638299" cy="314325"/>
        </a:xfrm>
        <a:custGeom>
          <a:avLst/>
          <a:gdLst>
            <a:gd name="connsiteX0" fmla="*/ 3475 w 21600"/>
            <a:gd name="connsiteY0" fmla="*/ 0 h 21600"/>
            <a:gd name="connsiteX1" fmla="*/ 18125 w 21600"/>
            <a:gd name="connsiteY1" fmla="*/ 0 h 21600"/>
            <a:gd name="connsiteX2" fmla="*/ 21600 w 21600"/>
            <a:gd name="connsiteY2" fmla="*/ 10800 h 21600"/>
            <a:gd name="connsiteX3" fmla="*/ 18125 w 21600"/>
            <a:gd name="connsiteY3" fmla="*/ 21600 h 21600"/>
            <a:gd name="connsiteX4" fmla="*/ 3475 w 21600"/>
            <a:gd name="connsiteY4" fmla="*/ 21600 h 21600"/>
            <a:gd name="connsiteX5" fmla="*/ 0 w 21600"/>
            <a:gd name="connsiteY5" fmla="*/ 10800 h 21600"/>
            <a:gd name="connsiteX6" fmla="*/ 3475 w 21600"/>
            <a:gd name="connsiteY6" fmla="*/ 0 h 21600"/>
            <a:gd name="connsiteX0" fmla="*/ 2043 w 20168"/>
            <a:gd name="connsiteY0" fmla="*/ 0 h 21600"/>
            <a:gd name="connsiteX1" fmla="*/ 16693 w 20168"/>
            <a:gd name="connsiteY1" fmla="*/ 0 h 21600"/>
            <a:gd name="connsiteX2" fmla="*/ 20168 w 20168"/>
            <a:gd name="connsiteY2" fmla="*/ 10800 h 21600"/>
            <a:gd name="connsiteX3" fmla="*/ 16693 w 20168"/>
            <a:gd name="connsiteY3" fmla="*/ 21600 h 21600"/>
            <a:gd name="connsiteX4" fmla="*/ 2043 w 20168"/>
            <a:gd name="connsiteY4" fmla="*/ 21600 h 21600"/>
            <a:gd name="connsiteX5" fmla="*/ 0 w 20168"/>
            <a:gd name="connsiteY5" fmla="*/ 10800 h 21600"/>
            <a:gd name="connsiteX6" fmla="*/ 2043 w 20168"/>
            <a:gd name="connsiteY6" fmla="*/ 0 h 21600"/>
            <a:gd name="connsiteX0" fmla="*/ 2043 w 18975"/>
            <a:gd name="connsiteY0" fmla="*/ 0 h 21600"/>
            <a:gd name="connsiteX1" fmla="*/ 16693 w 18975"/>
            <a:gd name="connsiteY1" fmla="*/ 0 h 21600"/>
            <a:gd name="connsiteX2" fmla="*/ 18975 w 18975"/>
            <a:gd name="connsiteY2" fmla="*/ 10800 h 21600"/>
            <a:gd name="connsiteX3" fmla="*/ 16693 w 18975"/>
            <a:gd name="connsiteY3" fmla="*/ 21600 h 21600"/>
            <a:gd name="connsiteX4" fmla="*/ 2043 w 18975"/>
            <a:gd name="connsiteY4" fmla="*/ 21600 h 21600"/>
            <a:gd name="connsiteX5" fmla="*/ 0 w 18975"/>
            <a:gd name="connsiteY5" fmla="*/ 10800 h 21600"/>
            <a:gd name="connsiteX6" fmla="*/ 2043 w 18975"/>
            <a:gd name="connsiteY6" fmla="*/ 0 h 21600"/>
          </a:gdLst>
          <a:ahLst/>
          <a:cxnLst>
            <a:cxn ang="0">
              <a:pos x="connsiteX0" y="connsiteY0"/>
            </a:cxn>
            <a:cxn ang="0">
              <a:pos x="connsiteX1" y="connsiteY1"/>
            </a:cxn>
            <a:cxn ang="0">
              <a:pos x="connsiteX2" y="connsiteY2"/>
            </a:cxn>
            <a:cxn ang="0">
              <a:pos x="connsiteX3" y="connsiteY3"/>
            </a:cxn>
            <a:cxn ang="0">
              <a:pos x="connsiteX4" y="connsiteY4"/>
            </a:cxn>
            <a:cxn ang="0">
              <a:pos x="connsiteX5" y="connsiteY5"/>
            </a:cxn>
            <a:cxn ang="0">
              <a:pos x="connsiteX6" y="connsiteY6"/>
            </a:cxn>
          </a:cxnLst>
          <a:rect l="l" t="t" r="r" b="b"/>
          <a:pathLst>
            <a:path w="18975" h="21600">
              <a:moveTo>
                <a:pt x="2043" y="0"/>
              </a:moveTo>
              <a:lnTo>
                <a:pt x="16693" y="0"/>
              </a:lnTo>
              <a:cubicBezTo>
                <a:pt x="18612" y="0"/>
                <a:pt x="18975" y="4835"/>
                <a:pt x="18975" y="10800"/>
              </a:cubicBezTo>
              <a:cubicBezTo>
                <a:pt x="18975" y="16765"/>
                <a:pt x="18612" y="21600"/>
                <a:pt x="16693" y="21600"/>
              </a:cubicBezTo>
              <a:lnTo>
                <a:pt x="2043" y="21600"/>
              </a:lnTo>
              <a:cubicBezTo>
                <a:pt x="124" y="21600"/>
                <a:pt x="0" y="16765"/>
                <a:pt x="0" y="10800"/>
              </a:cubicBezTo>
              <a:cubicBezTo>
                <a:pt x="0" y="4835"/>
                <a:pt x="124" y="0"/>
                <a:pt x="2043" y="0"/>
              </a:cubicBezTo>
              <a:close/>
            </a:path>
          </a:pathLst>
        </a:custGeom>
        <a:solidFill>
          <a:schemeClr val="tx2"/>
        </a:solidFill>
        <a:ln>
          <a:noFill/>
        </a:ln>
        <a:effectLst/>
      </xdr:spPr>
      <xdr:style>
        <a:lnRef idx="1">
          <a:schemeClr val="accent5"/>
        </a:lnRef>
        <a:fillRef idx="3">
          <a:schemeClr val="accent5"/>
        </a:fillRef>
        <a:effectRef idx="2">
          <a:schemeClr val="accent5"/>
        </a:effectRef>
        <a:fontRef idx="minor">
          <a:schemeClr val="lt1"/>
        </a:fontRef>
      </xdr:style>
      <xdr:txBody>
        <a:bodyPr vertOverflow="clip" horzOverflow="clip" rtlCol="0" anchor="ctr"/>
        <a:lstStyle/>
        <a:p>
          <a:pPr algn="ctr"/>
          <a:r>
            <a:rPr lang="fr-FR" altLang="zh-CN" sz="900" baseline="0">
              <a:solidFill>
                <a:schemeClr val="lt1"/>
              </a:solidFill>
              <a:latin typeface="+mn-lt"/>
              <a:ea typeface="+mn-ea"/>
              <a:cs typeface="+mn-cs"/>
            </a:rPr>
            <a:t>SOMMAIRE DES RECETTES</a:t>
          </a:r>
          <a:endParaRPr lang="en-US" sz="900" baseline="0">
            <a:solidFill>
              <a:schemeClr val="lt1"/>
            </a:solidFill>
            <a:latin typeface="+mn-lt"/>
            <a:ea typeface="+mn-ea"/>
            <a:cs typeface="+mn-cs"/>
          </a:endParaRPr>
        </a:p>
      </xdr:txBody>
    </xdr:sp>
    <xdr:clientData fPrintsWithSheet="0"/>
  </xdr:twoCellAnchor>
  <xdr:twoCellAnchor editAs="absolute">
    <xdr:from>
      <xdr:col>6</xdr:col>
      <xdr:colOff>247650</xdr:colOff>
      <xdr:row>0</xdr:row>
      <xdr:rowOff>66675</xdr:rowOff>
    </xdr:from>
    <xdr:to>
      <xdr:col>6</xdr:col>
      <xdr:colOff>643650</xdr:colOff>
      <xdr:row>0</xdr:row>
      <xdr:rowOff>463678</xdr:rowOff>
    </xdr:to>
    <xdr:sp macro="[0]!Enregistrer" textlink="">
      <xdr:nvSpPr>
        <xdr:cNvPr id="4" name="Bouton_Accueil">
          <a:extLst>
            <a:ext uri="{FF2B5EF4-FFF2-40B4-BE49-F238E27FC236}">
              <a16:creationId xmlns:a16="http://schemas.microsoft.com/office/drawing/2014/main" id="{3D5C3F0B-C122-45A1-8565-593A28F569F5}"/>
            </a:ext>
          </a:extLst>
        </xdr:cNvPr>
        <xdr:cNvSpPr/>
      </xdr:nvSpPr>
      <xdr:spPr>
        <a:xfrm>
          <a:off x="6724650" y="66675"/>
          <a:ext cx="396000" cy="397003"/>
        </a:xfrm>
        <a:prstGeom prst="roundRect">
          <a:avLst>
            <a:gd name="adj" fmla="val 18511"/>
          </a:avLst>
        </a:prstGeom>
        <a:gradFill flip="none" rotWithShape="1">
          <a:gsLst>
            <a:gs pos="0">
              <a:schemeClr val="accent4">
                <a:lumMod val="0"/>
                <a:lumOff val="100000"/>
              </a:schemeClr>
            </a:gs>
            <a:gs pos="35000">
              <a:schemeClr val="accent4">
                <a:lumMod val="0"/>
                <a:lumOff val="100000"/>
              </a:schemeClr>
            </a:gs>
            <a:gs pos="100000">
              <a:schemeClr val="accent4">
                <a:lumMod val="100000"/>
              </a:schemeClr>
            </a:gs>
          </a:gsLst>
          <a:path path="circle">
            <a:fillToRect l="50000" t="-80000" r="50000" b="180000"/>
          </a:path>
          <a:tileRect/>
        </a:gradFill>
        <a:ln w="9525"/>
      </xdr:spPr>
      <xdr:style>
        <a:lnRef idx="2">
          <a:schemeClr val="dk1"/>
        </a:lnRef>
        <a:fillRef idx="1">
          <a:schemeClr val="lt1"/>
        </a:fillRef>
        <a:effectRef idx="0">
          <a:schemeClr val="dk1"/>
        </a:effectRef>
        <a:fontRef idx="minor">
          <a:schemeClr val="dk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9B422472-F4C8-40B7-9A44-12CFBB2F2EE4}" name="SommaireRecettes" displayName="SommaireRecettes" ref="A3:K5" headerRowDxfId="27" dataDxfId="26" totalsRowDxfId="25">
  <autoFilter ref="A3:K5" xr:uid="{00000000-0009-0000-0100-000003000000}"/>
  <sortState xmlns:xlrd2="http://schemas.microsoft.com/office/spreadsheetml/2017/richdata2" ref="A4:F9">
    <sortCondition ref="B3:B9"/>
  </sortState>
  <tableColumns count="11">
    <tableColumn id="11" xr3:uid="{E33862D3-D13E-4ED2-8AA5-1C4C35F2D3B1}" name="LIEN" dataDxfId="24">
      <calculatedColumnFormula>HYPERLINK(CONCATENATE("# '",SommaireRecettes[[#This Row],[NOM DE LA RECETTE]],"'","!A1"),"Cliquez pour afficher ")</calculatedColumnFormula>
    </tableColumn>
    <tableColumn id="6" xr3:uid="{FD64EAC4-63D7-49F9-957F-8FC168D7C1C5}" name="NOM DE LA RECETTE" dataDxfId="0"/>
    <tableColumn id="2" xr3:uid="{2BA9DD62-BFA4-4DDB-95DE-E106587851AC}" name="ÉVALUATION" dataDxfId="23"/>
    <tableColumn id="1" xr3:uid="{7C96451E-F8E2-45EF-B0AE-3B136D5A3A23}" name="Étoile 1" dataDxfId="22">
      <calculatedColumnFormula>IF(SommaireRecettes[[#This Row],[ÉVALUATION]]&lt;&gt;"",VALUE(LEFT(SommaireRecettes[[#This Row],[ÉVALUATION]],1)),"")</calculatedColumnFormula>
    </tableColumn>
    <tableColumn id="3" xr3:uid="{ECC9DF66-039A-4E7C-9672-0D3F2D63CB94}" name="Étoile 2" dataDxfId="21">
      <calculatedColumnFormula>IF(SommaireRecettes[[#This Row],[ÉVALUATION]]&lt;&gt;"",VALUE(LEFT(SommaireRecettes[[#This Row],[ÉVALUATION]],1)),"")</calculatedColumnFormula>
    </tableColumn>
    <tableColumn id="4" xr3:uid="{45480CFA-EB46-4357-B5D6-0D3E07005D6B}" name="Étoile 3" dataDxfId="20">
      <calculatedColumnFormula>IF(SommaireRecettes[[#This Row],[ÉVALUATION]]&lt;&gt;"",VALUE(LEFT(SommaireRecettes[[#This Row],[ÉVALUATION]],1)),"")</calculatedColumnFormula>
    </tableColumn>
    <tableColumn id="7" xr3:uid="{D870CE31-27D7-4D2F-B8B5-2EB84E481234}" name="Étoile 4" dataDxfId="19">
      <calculatedColumnFormula>IF(SommaireRecettes[[#This Row],[ÉVALUATION]]&lt;&gt;"",VALUE(LEFT(SommaireRecettes[[#This Row],[ÉVALUATION]],1)),"")</calculatedColumnFormula>
    </tableColumn>
    <tableColumn id="9" xr3:uid="{3DBF61A7-9DA4-4F18-8F66-D100A8716E3C}" name="CATÉGORIE" dataDxfId="18">
      <calculatedColumnFormula>IFERROR(INDIRECT("'"&amp;SommaireRecettes[[#This Row],[NOM DE LA RECETTE]]&amp;"'!Category"),"")</calculatedColumnFormula>
    </tableColumn>
    <tableColumn id="8" xr3:uid="{02856F38-6A5A-48D8-9394-8A1A3A5413D8}" name="BALISES" dataDxfId="17">
      <calculatedColumnFormula>IFERROR(INDIRECT("'"&amp;SommaireRecettes[[#This Row],[NOM DE LA RECETTE]]&amp;"'!Tags"),"")</calculatedColumnFormula>
    </tableColumn>
    <tableColumn id="10" xr3:uid="{6CAE42B5-FA0B-4118-9911-46DBD4ABB4BB}" name="VENDU PAR LOT DE " dataDxfId="16" dataCellStyle="Normal 2">
      <calculatedColumnFormula>IFERROR(INDIRECT("'"&amp;SommaireRecettes[[#This Row],[ÉVALUATION]]&amp;"'!Tags"),"")</calculatedColumnFormula>
    </tableColumn>
    <tableColumn id="5" xr3:uid="{DBDE6FB6-C96E-44A0-BF37-DCE29CEA74EE}" name="COMMENTAIRES" dataDxfId="15"/>
  </tableColumns>
  <tableStyleInfo name="Recipe List" showFirstColumn="0" showLastColumn="0" showRowStripes="1" showColumnStripes="0"/>
  <extLst>
    <ext xmlns:x14="http://schemas.microsoft.com/office/spreadsheetml/2009/9/main" uri="{504A1905-F514-4f6f-8877-14C23A59335A}">
      <x14:table altText="Sommaire des recettes" altTextSummary="Nom de la recette, évaluation (étoile), catégorie, balises et commentaires pour chaque recette."/>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F947916-661D-4C66-89D0-7CEFD8909D09}" name="TabGateaux" displayName="TabGateaux" ref="A3:A59" totalsRowShown="0" headerRowDxfId="14" dataDxfId="13" headerRowCellStyle="Normal 2" dataCellStyle="Lien hypertexte">
  <autoFilter ref="A3:A59" xr:uid="{5267BE3A-4CD0-4CF1-A0EF-7956E2738837}"/>
  <sortState xmlns:xlrd2="http://schemas.microsoft.com/office/spreadsheetml/2017/richdata2" ref="A4:A59">
    <sortCondition ref="A3:A59"/>
  </sortState>
  <tableColumns count="1">
    <tableColumn id="1" xr3:uid="{B6D9BE36-0472-48DA-AB0C-9BF5B640BE46}" name="CATÉGORIES PAR TYPE" dataDxfId="12" dataCellStyle="Lien hypertexte"/>
  </tableColumns>
  <tableStyleInfo name="Recipe List"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49ED417C-BA78-484C-8D66-6852D8DEB6E4}" name="TabCat" displayName="TabCat" ref="A3:E28" totalsRowShown="0" headerRowBorderDxfId="11" tableBorderDxfId="10" totalsRowBorderDxfId="9">
  <autoFilter ref="A3:E28" xr:uid="{DAAD5602-DE3E-421C-89C1-22F6613E55F8}"/>
  <sortState xmlns:xlrd2="http://schemas.microsoft.com/office/spreadsheetml/2017/richdata2" ref="A4:E28">
    <sortCondition ref="A3:A28"/>
  </sortState>
  <tableColumns count="5">
    <tableColumn id="1" xr3:uid="{0D7FB4EC-5584-49C7-AB7C-4E7AF09CD04F}" name="Category" dataDxfId="8"/>
    <tableColumn id="2" xr3:uid="{8B6CBFF7-F0F8-4360-BBD2-ED6DCB907042}" name="grammes" dataDxfId="7"/>
    <tableColumn id="3" xr3:uid="{7A096B0A-B262-44DA-B231-F5AC69823D45}" name="tarif gramme _x000a_produits" dataDxfId="6"/>
    <tableColumn id="4" xr3:uid="{029CAB2A-56B6-46B0-A37A-06D45795FF1A}" name="Tarif au_x000a_ gramme" dataDxfId="5">
      <calculatedColumnFormula>SUM(C4/B4)</calculatedColumnFormula>
    </tableColumn>
    <tableColumn id="5" xr3:uid="{91078A08-CAA6-43C2-BDF9-AA7A3A1ED459}" name="Fournisseurs" dataDxfId="4"/>
  </tableColumns>
  <tableStyleInfo name="TableStyleMedium7"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31B2F5E0-9C93-45F9-8CC1-3C44B0E408D9}" name="TabVendu" displayName="TabVendu" ref="H3:H7" totalsRowShown="0" headerRowDxfId="3" dataDxfId="2">
  <autoFilter ref="H3:H7" xr:uid="{2F8ED4AD-173D-4030-ABD6-78ABFB65262A}"/>
  <tableColumns count="1">
    <tableColumn id="1" xr3:uid="{1388FC7C-D22C-40ED-A370-DB4993A26726}" name="Vendu par" dataDxfId="1"/>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https://forum.excel-pratique.com/viewtopic.php?f=2&amp;t=90909&amp;p=607522&amp;hilit=suivi+recette" TargetMode="External"/><Relationship Id="rId2" Type="http://schemas.openxmlformats.org/officeDocument/2006/relationships/hyperlink" Target="http://office.microsoft.com/fr-fr/excel-help/filter-data-in-an-excel-table-HA102840028.aspx?CTT=5&amp;origin=HA102813812" TargetMode="External"/><Relationship Id="rId1" Type="http://schemas.openxmlformats.org/officeDocument/2006/relationships/hyperlink" Target="http://office.microsoft.com/client/helppreview14.aspx?AssetId=HP010342517&amp;lcid=1033&amp;NS=EXCEL&amp;Version=14&amp;tl=2&amp;respos=0&amp;CTT=1&amp;queryid=5a213e56%2D1e6d%2D46b7%2Daa6f%2D06a4bd43c0de" TargetMode="External"/><Relationship Id="rId6" Type="http://schemas.openxmlformats.org/officeDocument/2006/relationships/image" Target="../media/image1.png"/><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image" Target="../media/image1.png"/><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8" Type="http://schemas.openxmlformats.org/officeDocument/2006/relationships/hyperlink" Target="https://fr.wikipedia.org/wiki/G%C3%A2teau_au_pandan" TargetMode="External"/><Relationship Id="rId13" Type="http://schemas.openxmlformats.org/officeDocument/2006/relationships/hyperlink" Target="https://fr.wikipedia.org/wiki/G%C3%A2teau_des_anges" TargetMode="External"/><Relationship Id="rId18" Type="http://schemas.openxmlformats.org/officeDocument/2006/relationships/hyperlink" Target="https://fr.wikipedia.org/wiki/G%C3%A2teau_Reine_%C3%89lisabeth" TargetMode="External"/><Relationship Id="rId26" Type="http://schemas.openxmlformats.org/officeDocument/2006/relationships/hyperlink" Target="https://fr.wikipedia.org/wiki/Pang%C3%A9e_(biscuit)" TargetMode="External"/><Relationship Id="rId39" Type="http://schemas.openxmlformats.org/officeDocument/2006/relationships/hyperlink" Target="https://fr.wikipedia.org/wiki/Shortcake" TargetMode="External"/><Relationship Id="rId3" Type="http://schemas.openxmlformats.org/officeDocument/2006/relationships/hyperlink" Target="https://fr.wikipedia.org/wiki/Galette_comtoise" TargetMode="External"/><Relationship Id="rId21" Type="http://schemas.openxmlformats.org/officeDocument/2006/relationships/hyperlink" Target="https://fr.wikipedia.org/wiki/Marjolaine_(g%C3%A2teau)" TargetMode="External"/><Relationship Id="rId34" Type="http://schemas.openxmlformats.org/officeDocument/2006/relationships/hyperlink" Target="https://www.mesinspirationsculinaires.com/article-beignets-espagnols-ou-rosquillas-roscas.html" TargetMode="External"/><Relationship Id="rId42" Type="http://schemas.openxmlformats.org/officeDocument/2006/relationships/hyperlink" Target="https://fr.wikipedia.org/wiki/Sponge_cake" TargetMode="External"/><Relationship Id="rId47" Type="http://schemas.openxmlformats.org/officeDocument/2006/relationships/table" Target="../tables/table2.xml"/><Relationship Id="rId7" Type="http://schemas.openxmlformats.org/officeDocument/2006/relationships/hyperlink" Target="https://fr.wikipedia.org/wiki/G%C3%A2teau_au_fromage_japonais" TargetMode="External"/><Relationship Id="rId12" Type="http://schemas.openxmlformats.org/officeDocument/2006/relationships/hyperlink" Target="https://fr.wikipedia.org/wiki/G%C3%A2teau_de_Verviers" TargetMode="External"/><Relationship Id="rId17" Type="http://schemas.openxmlformats.org/officeDocument/2006/relationships/hyperlink" Target="https://fr.wikipedia.org/wiki/G%C3%A2teau_marbr%C3%A9" TargetMode="External"/><Relationship Id="rId25" Type="http://schemas.openxmlformats.org/officeDocument/2006/relationships/hyperlink" Target="https://fr.wikipedia.org/wiki/Mendiant_(p%C3%A2tisserie)" TargetMode="External"/><Relationship Id="rId33" Type="http://schemas.openxmlformats.org/officeDocument/2006/relationships/hyperlink" Target="https://fr.wikipedia.org/wiki/Barre_marbr%C3%A9e" TargetMode="External"/><Relationship Id="rId38" Type="http://schemas.openxmlformats.org/officeDocument/2006/relationships/hyperlink" Target="https://fr.wikipedia.org/wiki/G%C3%A2teau_de_Savoie" TargetMode="External"/><Relationship Id="rId46" Type="http://schemas.openxmlformats.org/officeDocument/2006/relationships/image" Target="../media/image1.png"/><Relationship Id="rId2" Type="http://schemas.openxmlformats.org/officeDocument/2006/relationships/hyperlink" Target="https://fr.wikipedia.org/wiki/G%C3%A2teau_au_fromage" TargetMode="External"/><Relationship Id="rId16" Type="http://schemas.openxmlformats.org/officeDocument/2006/relationships/hyperlink" Target="https://fr.wikipedia.org/wiki/G%C3%A2teau_g%C3%A9ant_de_Bucarest" TargetMode="External"/><Relationship Id="rId20" Type="http://schemas.openxmlformats.org/officeDocument/2006/relationships/hyperlink" Target="https://fr.wikipedia.org/wiki/G%C3%A2teau_magique" TargetMode="External"/><Relationship Id="rId29" Type="http://schemas.openxmlformats.org/officeDocument/2006/relationships/hyperlink" Target="https://fr.wikipedia.org/wiki/Paskha" TargetMode="External"/><Relationship Id="rId41" Type="http://schemas.openxmlformats.org/officeDocument/2006/relationships/hyperlink" Target="https://fr.wikipedia.org/wiki/Spekkoek" TargetMode="External"/><Relationship Id="rId1" Type="http://schemas.openxmlformats.org/officeDocument/2006/relationships/hyperlink" Target="https://fr.wikipedia.org/wiki/Cat%C3%A9gorie:G%C3%A2teau" TargetMode="External"/><Relationship Id="rId6" Type="http://schemas.openxmlformats.org/officeDocument/2006/relationships/hyperlink" Target="https://fr.wikipedia.org/wiki/G%C3%A2teau_au_fromage_de_l%27oncle_Tetsu" TargetMode="External"/><Relationship Id="rId11" Type="http://schemas.openxmlformats.org/officeDocument/2006/relationships/hyperlink" Target="https://fr.wikipedia.org/wiki/G%C3%A2teau_de_Battenberg" TargetMode="External"/><Relationship Id="rId24" Type="http://schemas.openxmlformats.org/officeDocument/2006/relationships/hyperlink" Target="https://fr.wikipedia.org/wiki/G%C3%A2teau_de_m%C3%A9nage" TargetMode="External"/><Relationship Id="rId32" Type="http://schemas.openxmlformats.org/officeDocument/2006/relationships/hyperlink" Target="https://fr.wikipedia.org/wiki/Potica" TargetMode="External"/><Relationship Id="rId37" Type="http://schemas.openxmlformats.org/officeDocument/2006/relationships/hyperlink" Target="https://fr.wikipedia.org/wiki/Sambali" TargetMode="External"/><Relationship Id="rId40" Type="http://schemas.openxmlformats.org/officeDocument/2006/relationships/hyperlink" Target="https://fr.wikipedia.org/wiki/Simnel_cake" TargetMode="External"/><Relationship Id="rId45" Type="http://schemas.openxmlformats.org/officeDocument/2006/relationships/drawing" Target="../drawings/drawing4.xml"/><Relationship Id="rId5" Type="http://schemas.openxmlformats.org/officeDocument/2006/relationships/hyperlink" Target="https://fr.wikipedia.org/wiki/G%C3%A2teau_%C3%A0_la_compote_de_pommes" TargetMode="External"/><Relationship Id="rId15" Type="http://schemas.openxmlformats.org/officeDocument/2006/relationships/hyperlink" Target="https://fr.wikipedia.org/wiki/G%C3%A2teau_du_Vully" TargetMode="External"/><Relationship Id="rId23" Type="http://schemas.openxmlformats.org/officeDocument/2006/relationships/hyperlink" Target="https://fr.wikipedia.org/wiki/Mbardja" TargetMode="External"/><Relationship Id="rId28" Type="http://schemas.openxmlformats.org/officeDocument/2006/relationships/hyperlink" Target="https://fr.wikipedia.org/wiki/Pasc%C4%83" TargetMode="External"/><Relationship Id="rId36" Type="http://schemas.openxmlformats.org/officeDocument/2006/relationships/hyperlink" Target="https://fr.wikipedia.org/wiki/G%C3%A2teau_de_Saint-Genix" TargetMode="External"/><Relationship Id="rId10" Type="http://schemas.openxmlformats.org/officeDocument/2006/relationships/hyperlink" Target="https://fr.wikipedia.org/wiki/G%C3%A2teau_aux_noix_de_Grenoble" TargetMode="External"/><Relationship Id="rId19" Type="http://schemas.openxmlformats.org/officeDocument/2006/relationships/hyperlink" Target="https://fr.wikipedia.org/wiki/G%C3%A2teaux_gallois" TargetMode="External"/><Relationship Id="rId31" Type="http://schemas.openxmlformats.org/officeDocument/2006/relationships/hyperlink" Target="https://fr.wikipedia.org/wiki/Pizza_cake" TargetMode="External"/><Relationship Id="rId44" Type="http://schemas.openxmlformats.org/officeDocument/2006/relationships/printerSettings" Target="../printerSettings/printerSettings5.bin"/><Relationship Id="rId4" Type="http://schemas.openxmlformats.org/officeDocument/2006/relationships/hyperlink" Target="https://fr.wikipedia.org/wiki/G%C3%A2teau_%C3%A0_la_broche" TargetMode="External"/><Relationship Id="rId9" Type="http://schemas.openxmlformats.org/officeDocument/2006/relationships/hyperlink" Target="https://fr.wikipedia.org/wiki/G%C3%A2teau_aux_fraises" TargetMode="External"/><Relationship Id="rId14" Type="http://schemas.openxmlformats.org/officeDocument/2006/relationships/hyperlink" Target="https://fr.wikipedia.org/wiki/G%C3%A2teau_des_rois" TargetMode="External"/><Relationship Id="rId22" Type="http://schemas.openxmlformats.org/officeDocument/2006/relationships/hyperlink" Target="https://fr.wikipedia.org/wiki/Massepain_cuit" TargetMode="External"/><Relationship Id="rId27" Type="http://schemas.openxmlformats.org/officeDocument/2006/relationships/hyperlink" Target="https://fr.wikipedia.org/wiki/P%C3%A3o-de-L%C3%B3" TargetMode="External"/><Relationship Id="rId30" Type="http://schemas.openxmlformats.org/officeDocument/2006/relationships/hyperlink" Target="https://fr.wikipedia.org/wiki/G%C3%A2teau_patate" TargetMode="External"/><Relationship Id="rId35" Type="http://schemas.openxmlformats.org/officeDocument/2006/relationships/hyperlink" Target="https://fr.wikipedia.org/wiki/G%C3%A2teau_basque" TargetMode="External"/><Relationship Id="rId43" Type="http://schemas.openxmlformats.org/officeDocument/2006/relationships/hyperlink" Target="https://fr.wikipedia.org/wiki/Vacherin_(g%C3%A2teau)" TargetMode="External"/></Relationships>
</file>

<file path=xl/worksheets/_rels/sheet6.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5CC3F33-8A3F-43DD-B950-7C50558B62DE}">
  <sheetPr codeName="Feuil3">
    <tabColor theme="3" tint="0.79998168889431442"/>
    <pageSetUpPr fitToPage="1"/>
  </sheetPr>
  <dimension ref="B1:M52"/>
  <sheetViews>
    <sheetView showGridLines="0" zoomScaleNormal="100" workbookViewId="0">
      <selection activeCell="I15" sqref="I15"/>
    </sheetView>
  </sheetViews>
  <sheetFormatPr baseColWidth="10" defaultRowHeight="12.75"/>
  <cols>
    <col min="1" max="1" width="1.42578125" style="1" customWidth="1"/>
    <col min="2" max="2" width="21" style="1" customWidth="1"/>
    <col min="3" max="3" width="19.42578125" style="1" customWidth="1"/>
    <col min="4" max="4" width="19" style="1" customWidth="1"/>
    <col min="5" max="5" width="13.7109375" style="1" bestFit="1" customWidth="1"/>
    <col min="6" max="6" width="14.7109375" style="1" customWidth="1"/>
    <col min="7" max="7" width="14.5703125" style="1" customWidth="1"/>
    <col min="8" max="8" width="4.140625" style="27" customWidth="1"/>
    <col min="9" max="9" width="65.7109375" style="1" customWidth="1"/>
    <col min="10" max="16384" width="11.42578125" style="1"/>
  </cols>
  <sheetData>
    <row r="1" spans="2:11" ht="47.25" customHeight="1">
      <c r="B1" s="14" t="str">
        <f>"Fiche technique --&gt;  "&amp;NomRecette</f>
        <v xml:space="preserve">Fiche technique --&gt;  </v>
      </c>
      <c r="C1" s="6"/>
      <c r="D1" s="6"/>
      <c r="E1" s="6"/>
      <c r="F1" s="6"/>
      <c r="G1" s="6"/>
      <c r="H1" s="25"/>
      <c r="I1" s="6"/>
    </row>
    <row r="2" spans="2:11" ht="18.75" customHeight="1">
      <c r="B2" s="9"/>
      <c r="C2" s="6"/>
      <c r="D2" s="6"/>
      <c r="E2" s="6"/>
      <c r="F2" s="6"/>
      <c r="G2" s="6"/>
      <c r="H2" s="25"/>
      <c r="I2" s="6"/>
    </row>
    <row r="3" spans="2:11" ht="18.75" customHeight="1">
      <c r="B3" s="10" t="s">
        <v>28</v>
      </c>
      <c r="C3" s="6"/>
      <c r="D3" s="6"/>
      <c r="E3" s="6"/>
      <c r="F3" s="6"/>
      <c r="G3" s="6"/>
      <c r="H3" s="25"/>
      <c r="I3" s="6"/>
      <c r="K3" s="51"/>
    </row>
    <row r="4" spans="2:11" ht="21" customHeight="1">
      <c r="B4" s="170"/>
      <c r="C4" s="170"/>
      <c r="D4" s="170"/>
      <c r="E4" s="6"/>
      <c r="H4" s="25"/>
      <c r="I4" s="164" t="s">
        <v>137</v>
      </c>
    </row>
    <row r="5" spans="2:11" ht="18.75" customHeight="1">
      <c r="B5" s="67" t="s">
        <v>62</v>
      </c>
      <c r="C5" s="172"/>
      <c r="D5" s="172"/>
      <c r="E5" s="6"/>
      <c r="F5" s="6"/>
      <c r="G5" s="6"/>
      <c r="H5" s="25"/>
      <c r="I5" s="165"/>
    </row>
    <row r="6" spans="2:11" ht="12" customHeight="1">
      <c r="C6" s="6"/>
      <c r="D6" s="6"/>
      <c r="E6" s="6"/>
      <c r="F6" s="6"/>
      <c r="G6" s="6"/>
      <c r="H6" s="25"/>
      <c r="I6" s="165"/>
    </row>
    <row r="7" spans="2:11" ht="30" customHeight="1">
      <c r="B7" s="35" t="s">
        <v>9</v>
      </c>
      <c r="C7" s="127">
        <v>0</v>
      </c>
      <c r="D7" s="11"/>
      <c r="E7" s="171" t="s">
        <v>27</v>
      </c>
      <c r="F7" s="171"/>
      <c r="G7" s="89">
        <v>0</v>
      </c>
      <c r="H7" s="26"/>
      <c r="I7" s="165"/>
    </row>
    <row r="8" spans="2:11" ht="18.75" customHeight="1">
      <c r="B8" s="67" t="s">
        <v>180</v>
      </c>
      <c r="C8" s="175"/>
      <c r="D8" s="175"/>
      <c r="E8" s="5"/>
      <c r="F8" s="5"/>
      <c r="G8" s="5"/>
      <c r="H8" s="26"/>
      <c r="I8" s="165"/>
    </row>
    <row r="9" spans="2:11" ht="18.75" customHeight="1">
      <c r="D9" s="5"/>
      <c r="E9" s="5"/>
      <c r="F9" s="5"/>
      <c r="G9" s="5"/>
      <c r="H9" s="26"/>
      <c r="I9" s="165"/>
    </row>
    <row r="10" spans="2:11" ht="18.75" customHeight="1">
      <c r="B10" s="34" t="s">
        <v>13</v>
      </c>
      <c r="C10" s="90">
        <f>$G$43</f>
        <v>0</v>
      </c>
      <c r="D10" s="5"/>
      <c r="E10" s="5"/>
      <c r="F10" s="5"/>
      <c r="G10" s="5"/>
      <c r="H10" s="26"/>
      <c r="I10" s="165"/>
    </row>
    <row r="11" spans="2:11" ht="27.75" customHeight="1">
      <c r="B11" s="29" t="s">
        <v>26</v>
      </c>
      <c r="C11" s="5"/>
      <c r="D11" s="5"/>
      <c r="E11" s="5"/>
      <c r="F11" s="5"/>
      <c r="G11" s="5"/>
      <c r="H11" s="26"/>
      <c r="I11" s="166"/>
    </row>
    <row r="12" spans="2:11" ht="18.75" customHeight="1">
      <c r="B12" s="15" t="s">
        <v>8</v>
      </c>
      <c r="C12" s="5"/>
      <c r="D12" s="5"/>
      <c r="E12" s="5"/>
      <c r="F12" s="5"/>
      <c r="G12" s="5"/>
      <c r="H12" s="26"/>
      <c r="I12" s="5"/>
    </row>
    <row r="13" spans="2:11" ht="6.75" customHeight="1" thickBot="1"/>
    <row r="14" spans="2:11" s="8" customFormat="1" ht="34.5" customHeight="1">
      <c r="B14" s="42" t="s">
        <v>1</v>
      </c>
      <c r="C14" s="7" t="s">
        <v>2</v>
      </c>
      <c r="D14" s="12" t="s">
        <v>4</v>
      </c>
      <c r="E14" s="12" t="s">
        <v>5</v>
      </c>
      <c r="F14" s="12" t="s">
        <v>7</v>
      </c>
      <c r="G14" s="13" t="s">
        <v>6</v>
      </c>
      <c r="H14" s="28"/>
      <c r="I14" s="39" t="s">
        <v>10</v>
      </c>
    </row>
    <row r="15" spans="2:11" s="2" customFormat="1" ht="17.25" customHeight="1">
      <c r="B15" s="47"/>
      <c r="C15" s="41" t="str">
        <f>IF(B15="","",VLOOKUP(B15,Parametres!$A$4:$E$28,5,0))</f>
        <v/>
      </c>
      <c r="D15" s="41" t="str">
        <f>IF(C15="","",VLOOKUP(B15,Parametres!$A$4:$E$28,2,0))</f>
        <v/>
      </c>
      <c r="E15" s="41" t="str">
        <f>IF(B15="","",VLOOKUP(B15,Parametres!$A$4:$E$28,3,0))</f>
        <v/>
      </c>
      <c r="F15" s="43"/>
      <c r="G15" s="16" t="str">
        <f>IF(ISBLANK(F15),"",E15/D15*F15)</f>
        <v/>
      </c>
      <c r="H15" s="18"/>
      <c r="I15" s="69"/>
    </row>
    <row r="16" spans="2:11" s="2" customFormat="1" ht="17.25" customHeight="1">
      <c r="B16" s="47"/>
      <c r="C16" s="41" t="str">
        <f>IF(B16="","",VLOOKUP(B16,Parametres!$A$4:$E$28,5,0))</f>
        <v/>
      </c>
      <c r="D16" s="41" t="str">
        <f>IF(C16="","",VLOOKUP(B16,Parametres!$A$4:$E$28,2,0))</f>
        <v/>
      </c>
      <c r="E16" s="41" t="str">
        <f>IF(B16="","",VLOOKUP(B16,Parametres!$A$4:$E$28,3,0))</f>
        <v/>
      </c>
      <c r="F16" s="43"/>
      <c r="G16" s="16" t="str">
        <f t="shared" ref="G16:G22" si="0">IF(ISBLANK(F16),"",E16/D16*F16)</f>
        <v/>
      </c>
      <c r="H16" s="18"/>
      <c r="I16" s="167" t="s">
        <v>11</v>
      </c>
    </row>
    <row r="17" spans="2:9" s="2" customFormat="1" ht="17.25" customHeight="1">
      <c r="B17" s="47"/>
      <c r="C17" s="41" t="str">
        <f>IF(B17="","",VLOOKUP(B17,Parametres!$A$4:$E$28,5,0))</f>
        <v/>
      </c>
      <c r="D17" s="41" t="str">
        <f>IF(C17="","",VLOOKUP(B17,Parametres!$A$4:$E$28,2,0))</f>
        <v/>
      </c>
      <c r="E17" s="41" t="str">
        <f>IF(B17="","",VLOOKUP(B17,Parametres!$A$4:$E$28,3,0))</f>
        <v/>
      </c>
      <c r="F17" s="43"/>
      <c r="G17" s="16" t="str">
        <f t="shared" si="0"/>
        <v/>
      </c>
      <c r="H17" s="18"/>
      <c r="I17" s="167"/>
    </row>
    <row r="18" spans="2:9" s="2" customFormat="1" ht="17.25" customHeight="1">
      <c r="B18" s="47"/>
      <c r="C18" s="41" t="str">
        <f>IF(B18="","",VLOOKUP(B18,Parametres!$A$4:$E$28,5,0))</f>
        <v/>
      </c>
      <c r="D18" s="41" t="str">
        <f>IF(C18="","",VLOOKUP(B18,Parametres!$A$4:$E$28,2,0))</f>
        <v/>
      </c>
      <c r="E18" s="41" t="str">
        <f>IF(B18="","",VLOOKUP(B18,Parametres!$A$4:$E$28,3,0))</f>
        <v/>
      </c>
      <c r="F18" s="43"/>
      <c r="G18" s="16" t="str">
        <f t="shared" si="0"/>
        <v/>
      </c>
      <c r="H18" s="18"/>
      <c r="I18" s="167"/>
    </row>
    <row r="19" spans="2:9" s="2" customFormat="1" ht="17.25" customHeight="1">
      <c r="B19" s="47"/>
      <c r="C19" s="41" t="str">
        <f>IF(B19="","",VLOOKUP(B19,Parametres!$A$4:$E$28,5,0))</f>
        <v/>
      </c>
      <c r="D19" s="41" t="str">
        <f>IF(C19="","",VLOOKUP(B19,Parametres!$A$4:$E$28,2,0))</f>
        <v/>
      </c>
      <c r="E19" s="41" t="str">
        <f>IF(B19="","",VLOOKUP(B19,Parametres!$A$4:$E$28,3,0))</f>
        <v/>
      </c>
      <c r="F19" s="43"/>
      <c r="G19" s="16" t="str">
        <f t="shared" si="0"/>
        <v/>
      </c>
      <c r="H19" s="18"/>
      <c r="I19" s="167"/>
    </row>
    <row r="20" spans="2:9" s="2" customFormat="1" ht="17.25" customHeight="1">
      <c r="B20" s="47"/>
      <c r="C20" s="41" t="str">
        <f>IF(B20="","",VLOOKUP(B20,Parametres!$A$4:$E$28,5,0))</f>
        <v/>
      </c>
      <c r="D20" s="41" t="str">
        <f>IF(C20="","",VLOOKUP(B20,Parametres!$A$4:$E$28,2,0))</f>
        <v/>
      </c>
      <c r="E20" s="41" t="str">
        <f>IF(B20="","",VLOOKUP(B20,Parametres!$A$4:$E$28,3,0))</f>
        <v/>
      </c>
      <c r="F20" s="43"/>
      <c r="G20" s="16" t="str">
        <f t="shared" si="0"/>
        <v/>
      </c>
      <c r="H20" s="18"/>
      <c r="I20" s="167"/>
    </row>
    <row r="21" spans="2:9" s="2" customFormat="1" ht="17.25" customHeight="1">
      <c r="B21" s="47"/>
      <c r="C21" s="41" t="str">
        <f>IF(B21="","",VLOOKUP(B21,Parametres!$A$4:$E$28,5,0))</f>
        <v/>
      </c>
      <c r="D21" s="41" t="str">
        <f>IF(C21="","",VLOOKUP(B21,Parametres!$A$4:$E$28,2,0))</f>
        <v/>
      </c>
      <c r="E21" s="41" t="str">
        <f>IF(B21="","",VLOOKUP(B21,Parametres!$A$4:$E$28,3,0))</f>
        <v/>
      </c>
      <c r="F21" s="43"/>
      <c r="G21" s="16" t="str">
        <f t="shared" si="0"/>
        <v/>
      </c>
      <c r="H21" s="18"/>
      <c r="I21" s="167"/>
    </row>
    <row r="22" spans="2:9" s="2" customFormat="1" ht="17.25" customHeight="1">
      <c r="B22" s="47"/>
      <c r="C22" s="41" t="str">
        <f>IF(B22="","",VLOOKUP(B22,Parametres!$A$4:$E$28,5,0))</f>
        <v/>
      </c>
      <c r="D22" s="41" t="str">
        <f>IF(C22="","",VLOOKUP(B22,Parametres!$A$4:$E$28,2,0))</f>
        <v/>
      </c>
      <c r="E22" s="41" t="str">
        <f>IF(B22="","",VLOOKUP(B22,Parametres!$A$4:$E$28,3,0))</f>
        <v/>
      </c>
      <c r="F22" s="43"/>
      <c r="G22" s="16" t="str">
        <f t="shared" si="0"/>
        <v/>
      </c>
      <c r="H22" s="18"/>
      <c r="I22" s="167"/>
    </row>
    <row r="23" spans="2:9" s="2" customFormat="1" ht="17.25" customHeight="1">
      <c r="B23" s="47"/>
      <c r="C23" s="41" t="str">
        <f>IF(B23="","",VLOOKUP(B23,Parametres!$A$4:$E$28,5,0))</f>
        <v/>
      </c>
      <c r="D23" s="41" t="str">
        <f>IF(C23="","",VLOOKUP(B23,Parametres!$A$4:$E$28,2,0))</f>
        <v/>
      </c>
      <c r="E23" s="41" t="str">
        <f>IF(B23="","",VLOOKUP(B23,Parametres!$A$4:$E$28,3,0))</f>
        <v/>
      </c>
      <c r="F23" s="44"/>
      <c r="G23" s="16" t="str">
        <f t="shared" ref="G23:G36" si="1">IF(ISBLANK(F23),"",E23*F23)</f>
        <v/>
      </c>
      <c r="H23" s="18"/>
      <c r="I23" s="167"/>
    </row>
    <row r="24" spans="2:9" s="2" customFormat="1" ht="17.25" customHeight="1">
      <c r="B24" s="47"/>
      <c r="C24" s="41" t="str">
        <f>IF(B24="","",VLOOKUP(B24,Parametres!$A$4:$E$28,5,0))</f>
        <v/>
      </c>
      <c r="D24" s="41" t="str">
        <f>IF(C24="","",VLOOKUP(B24,Parametres!$A$4:$E$28,2,0))</f>
        <v/>
      </c>
      <c r="E24" s="41" t="str">
        <f>IF(B24="","",VLOOKUP(B24,Parametres!$A$4:$E$28,3,0))</f>
        <v/>
      </c>
      <c r="F24" s="44"/>
      <c r="G24" s="16" t="str">
        <f t="shared" si="1"/>
        <v/>
      </c>
      <c r="H24" s="18"/>
      <c r="I24" s="167"/>
    </row>
    <row r="25" spans="2:9" s="2" customFormat="1" ht="17.25" customHeight="1">
      <c r="B25" s="47"/>
      <c r="C25" s="41" t="str">
        <f>IF(B25="","",VLOOKUP(B25,Parametres!$A$4:$E$28,5,0))</f>
        <v/>
      </c>
      <c r="D25" s="41" t="str">
        <f>IF(C25="","",VLOOKUP(B25,Parametres!$A$4:$E$28,2,0))</f>
        <v/>
      </c>
      <c r="E25" s="41" t="str">
        <f>IF(B25="","",VLOOKUP(B25,Parametres!$A$4:$E$28,3,0))</f>
        <v/>
      </c>
      <c r="F25" s="44"/>
      <c r="G25" s="16" t="str">
        <f t="shared" si="1"/>
        <v/>
      </c>
      <c r="H25" s="18"/>
      <c r="I25" s="167"/>
    </row>
    <row r="26" spans="2:9" s="2" customFormat="1" ht="17.25" customHeight="1">
      <c r="B26" s="47"/>
      <c r="C26" s="41" t="str">
        <f>IF(B26="","",VLOOKUP(B26,Parametres!$A$4:$E$28,5,0))</f>
        <v/>
      </c>
      <c r="D26" s="41" t="str">
        <f>IF(C26="","",VLOOKUP(B26,Parametres!$A$4:$E$28,2,0))</f>
        <v/>
      </c>
      <c r="E26" s="41" t="str">
        <f>IF(B26="","",VLOOKUP(B26,Parametres!$A$4:$E$28,3,0))</f>
        <v/>
      </c>
      <c r="F26" s="44"/>
      <c r="G26" s="16" t="str">
        <f t="shared" si="1"/>
        <v/>
      </c>
      <c r="H26" s="18"/>
      <c r="I26" s="167"/>
    </row>
    <row r="27" spans="2:9" s="2" customFormat="1" ht="17.25" customHeight="1">
      <c r="B27" s="47"/>
      <c r="C27" s="41" t="str">
        <f>IF(B27="","",VLOOKUP(B27,Parametres!$A$4:$E$28,5,0))</f>
        <v/>
      </c>
      <c r="D27" s="41" t="str">
        <f>IF(C27="","",VLOOKUP(B27,Parametres!$A$4:$E$28,2,0))</f>
        <v/>
      </c>
      <c r="E27" s="41" t="str">
        <f>IF(B27="","",VLOOKUP(B27,Parametres!$A$4:$E$28,3,0))</f>
        <v/>
      </c>
      <c r="F27" s="44"/>
      <c r="G27" s="16" t="str">
        <f t="shared" si="1"/>
        <v/>
      </c>
      <c r="H27" s="18"/>
      <c r="I27" s="167"/>
    </row>
    <row r="28" spans="2:9" s="2" customFormat="1" ht="17.25" customHeight="1">
      <c r="B28" s="47"/>
      <c r="C28" s="41" t="str">
        <f>IF(B28="","",VLOOKUP(B28,Parametres!$A$4:$E$28,5,0))</f>
        <v/>
      </c>
      <c r="D28" s="41" t="str">
        <f>IF(C28="","",VLOOKUP(B28,Parametres!$A$4:$E$28,2,0))</f>
        <v/>
      </c>
      <c r="E28" s="41" t="str">
        <f>IF(B28="","",VLOOKUP(B28,Parametres!$A$4:$E$28,3,0))</f>
        <v/>
      </c>
      <c r="F28" s="44"/>
      <c r="G28" s="16" t="str">
        <f t="shared" si="1"/>
        <v/>
      </c>
      <c r="H28" s="18"/>
      <c r="I28" s="167"/>
    </row>
    <row r="29" spans="2:9" s="2" customFormat="1" ht="17.25" customHeight="1">
      <c r="B29" s="47"/>
      <c r="C29" s="41" t="str">
        <f>IF(B29="","",VLOOKUP(B29,Parametres!$A$4:$E$28,5,0))</f>
        <v/>
      </c>
      <c r="D29" s="41" t="str">
        <f>IF(C29="","",VLOOKUP(B29,Parametres!$A$4:$E$28,2,0))</f>
        <v/>
      </c>
      <c r="E29" s="41" t="str">
        <f>IF(B29="","",VLOOKUP(B29,Parametres!$A$4:$E$28,3,0))</f>
        <v/>
      </c>
      <c r="F29" s="45"/>
      <c r="G29" s="16" t="str">
        <f t="shared" si="1"/>
        <v/>
      </c>
      <c r="H29" s="18"/>
      <c r="I29" s="167"/>
    </row>
    <row r="30" spans="2:9" s="2" customFormat="1" ht="17.25" customHeight="1">
      <c r="B30" s="47"/>
      <c r="C30" s="41" t="str">
        <f>IF(B30="","",VLOOKUP(B30,Parametres!$A$4:$E$28,5,0))</f>
        <v/>
      </c>
      <c r="D30" s="41" t="str">
        <f>IF(C30="","",VLOOKUP(B30,Parametres!$A$4:$E$28,2,0))</f>
        <v/>
      </c>
      <c r="E30" s="41" t="str">
        <f>IF(B30="","",VLOOKUP(B30,Parametres!$A$4:$E$28,3,0))</f>
        <v/>
      </c>
      <c r="F30" s="45"/>
      <c r="G30" s="16" t="str">
        <f t="shared" si="1"/>
        <v/>
      </c>
      <c r="H30" s="18"/>
      <c r="I30" s="167"/>
    </row>
    <row r="31" spans="2:9" s="2" customFormat="1" ht="17.25" customHeight="1">
      <c r="B31" s="47"/>
      <c r="C31" s="41" t="str">
        <f>IF(B31="","",VLOOKUP(B31,Parametres!$A$4:$E$28,5,0))</f>
        <v/>
      </c>
      <c r="D31" s="41" t="str">
        <f>IF(C31="","",VLOOKUP(B31,Parametres!$A$4:$E$28,2,0))</f>
        <v/>
      </c>
      <c r="E31" s="41" t="str">
        <f>IF(B31="","",VLOOKUP(B31,Parametres!$A$4:$E$28,3,0))</f>
        <v/>
      </c>
      <c r="F31" s="45"/>
      <c r="G31" s="16" t="str">
        <f t="shared" si="1"/>
        <v/>
      </c>
      <c r="H31" s="18"/>
      <c r="I31" s="167"/>
    </row>
    <row r="32" spans="2:9" s="2" customFormat="1" ht="17.25" customHeight="1">
      <c r="B32" s="47"/>
      <c r="C32" s="41" t="str">
        <f>IF(B32="","",VLOOKUP(B32,Parametres!$A$4:$E$28,5,0))</f>
        <v/>
      </c>
      <c r="D32" s="41" t="str">
        <f>IF(C32="","",VLOOKUP(B32,Parametres!$A$4:$E$28,2,0))</f>
        <v/>
      </c>
      <c r="E32" s="41" t="str">
        <f>IF(B32="","",VLOOKUP(B32,Parametres!$A$4:$E$28,3,0))</f>
        <v/>
      </c>
      <c r="F32" s="45"/>
      <c r="G32" s="16" t="str">
        <f t="shared" si="1"/>
        <v/>
      </c>
      <c r="H32" s="18"/>
      <c r="I32" s="167"/>
    </row>
    <row r="33" spans="2:13" s="2" customFormat="1" ht="17.25" customHeight="1">
      <c r="B33" s="47"/>
      <c r="C33" s="41" t="str">
        <f>IF(B33="","",VLOOKUP(B33,Parametres!$A$4:$E$28,5,0))</f>
        <v/>
      </c>
      <c r="D33" s="41" t="str">
        <f>IF(C33="","",VLOOKUP(B33,Parametres!$A$4:$E$28,2,0))</f>
        <v/>
      </c>
      <c r="E33" s="41" t="str">
        <f>IF(B33="","",VLOOKUP(B33,Parametres!$A$4:$E$28,3,0))</f>
        <v/>
      </c>
      <c r="F33" s="45"/>
      <c r="G33" s="16" t="str">
        <f t="shared" si="1"/>
        <v/>
      </c>
      <c r="H33" s="18"/>
      <c r="I33" s="167"/>
    </row>
    <row r="34" spans="2:13" s="2" customFormat="1" ht="17.25" customHeight="1">
      <c r="B34" s="47"/>
      <c r="C34" s="41" t="str">
        <f>IF(B34="","",VLOOKUP(B34,Parametres!$A$4:$E$28,5,0))</f>
        <v/>
      </c>
      <c r="D34" s="41" t="str">
        <f>IF(C34="","",VLOOKUP(B34,Parametres!$A$4:$E$28,2,0))</f>
        <v/>
      </c>
      <c r="E34" s="41" t="str">
        <f>IF(B34="","",VLOOKUP(B34,Parametres!$A$4:$E$28,3,0))</f>
        <v/>
      </c>
      <c r="F34" s="45"/>
      <c r="G34" s="16" t="str">
        <f t="shared" si="1"/>
        <v/>
      </c>
      <c r="H34" s="18"/>
      <c r="I34" s="167"/>
    </row>
    <row r="35" spans="2:13" s="2" customFormat="1" ht="17.25" customHeight="1">
      <c r="B35" s="47"/>
      <c r="C35" s="41" t="str">
        <f>IF(B35="","",VLOOKUP(B35,Parametres!$A$4:$E$28,5,0))</f>
        <v/>
      </c>
      <c r="D35" s="41" t="str">
        <f>IF(C35="","",VLOOKUP(B35,Parametres!$A$4:$E$28,2,0))</f>
        <v/>
      </c>
      <c r="E35" s="41" t="str">
        <f>IF(B35="","",VLOOKUP(B35,Parametres!$A$4:$E$28,3,0))</f>
        <v/>
      </c>
      <c r="F35" s="45"/>
      <c r="G35" s="16" t="str">
        <f t="shared" si="1"/>
        <v/>
      </c>
      <c r="H35" s="18"/>
      <c r="I35" s="167"/>
    </row>
    <row r="36" spans="2:13" s="2" customFormat="1" ht="17.25" customHeight="1" thickBot="1">
      <c r="B36" s="47"/>
      <c r="C36" s="41" t="str">
        <f>IF(B36="","",VLOOKUP(B36,Parametres!$A$4:$E$28,5,0))</f>
        <v/>
      </c>
      <c r="D36" s="41" t="str">
        <f>IF(C36="","",VLOOKUP(B36,Parametres!$A$4:$E$28,2,0))</f>
        <v/>
      </c>
      <c r="E36" s="41" t="str">
        <f>IF(B36="","",VLOOKUP(B36,Parametres!$A$4:$E$28,3,0))</f>
        <v/>
      </c>
      <c r="F36" s="46"/>
      <c r="G36" s="17" t="str">
        <f t="shared" si="1"/>
        <v/>
      </c>
      <c r="H36" s="18"/>
      <c r="I36" s="167"/>
    </row>
    <row r="37" spans="2:13" s="2" customFormat="1" ht="17.25" customHeight="1" thickBot="1">
      <c r="B37" s="30" t="s">
        <v>17</v>
      </c>
      <c r="C37" s="3"/>
      <c r="D37" s="3"/>
      <c r="E37" s="3"/>
      <c r="F37" s="3"/>
      <c r="G37" s="129">
        <f>SUM(G15:G36)</f>
        <v>0</v>
      </c>
      <c r="H37" s="19"/>
      <c r="I37" s="167"/>
    </row>
    <row r="38" spans="2:13" s="2" customFormat="1" ht="17.25" customHeight="1">
      <c r="B38" s="31" t="s">
        <v>136</v>
      </c>
      <c r="C38" s="4"/>
      <c r="D38" s="145"/>
      <c r="E38" s="141"/>
      <c r="F38" s="4"/>
      <c r="G38" s="125" t="str">
        <f>IFERROR(G37/E38,"")</f>
        <v/>
      </c>
      <c r="H38" s="20"/>
      <c r="I38" s="167"/>
    </row>
    <row r="39" spans="2:13" s="2" customFormat="1" ht="17.25" customHeight="1" thickBot="1">
      <c r="B39" s="32" t="s">
        <v>12</v>
      </c>
      <c r="C39" s="4"/>
      <c r="D39" s="134"/>
      <c r="E39" s="142"/>
      <c r="F39" s="4"/>
      <c r="G39" s="135">
        <f>IFERROR(G37*E39,"")</f>
        <v>0</v>
      </c>
      <c r="H39" s="20"/>
      <c r="I39" s="167"/>
    </row>
    <row r="40" spans="2:13" s="2" customFormat="1" ht="17.25" customHeight="1">
      <c r="B40" s="33" t="s">
        <v>134</v>
      </c>
      <c r="C40" s="4"/>
      <c r="D40" s="4"/>
      <c r="E40" s="140"/>
      <c r="F40" s="4"/>
      <c r="G40" s="131">
        <f>IFERROR(G37+G39,"")</f>
        <v>0</v>
      </c>
      <c r="H40" s="21"/>
      <c r="I40" s="167"/>
    </row>
    <row r="41" spans="2:13" s="2" customFormat="1" ht="17.25" customHeight="1" thickBot="1">
      <c r="B41" s="31" t="s">
        <v>135</v>
      </c>
      <c r="C41" s="134"/>
      <c r="D41" s="134"/>
      <c r="E41" s="134"/>
      <c r="F41" s="4"/>
      <c r="G41" s="136">
        <f>IFERROR(G40*G7,"")</f>
        <v>0</v>
      </c>
      <c r="H41" s="21"/>
      <c r="I41" s="167"/>
    </row>
    <row r="42" spans="2:13" s="2" customFormat="1" ht="17.25" customHeight="1" thickBot="1">
      <c r="B42" s="137" t="s">
        <v>14</v>
      </c>
      <c r="C42" s="4"/>
      <c r="D42" s="4"/>
      <c r="E42" s="144"/>
      <c r="F42" s="4"/>
      <c r="G42" s="40">
        <f>SUM(G41/100*E42+G41)</f>
        <v>0</v>
      </c>
      <c r="H42" s="22"/>
      <c r="I42" s="167"/>
    </row>
    <row r="43" spans="2:13" s="2" customFormat="1" ht="17.25" customHeight="1">
      <c r="B43" s="31" t="s">
        <v>133</v>
      </c>
      <c r="C43" s="36"/>
      <c r="D43" s="36"/>
      <c r="E43" s="143"/>
      <c r="F43" s="36"/>
      <c r="G43" s="130">
        <f>IFERROR(G42*C7,"")</f>
        <v>0</v>
      </c>
      <c r="H43" s="23"/>
      <c r="I43" s="167"/>
    </row>
    <row r="44" spans="2:13" s="2" customFormat="1" ht="17.25" customHeight="1">
      <c r="B44" s="173" t="s">
        <v>0</v>
      </c>
      <c r="C44" s="174"/>
      <c r="D44" s="174"/>
      <c r="E44" s="174"/>
      <c r="F44" s="174"/>
      <c r="G44" s="128">
        <f>IFERROR(G43-G41,"")</f>
        <v>0</v>
      </c>
      <c r="H44" s="24"/>
      <c r="I44" s="167"/>
      <c r="K44" s="133"/>
      <c r="L44" s="132"/>
      <c r="M44" s="133"/>
    </row>
    <row r="45" spans="2:13" s="2" customFormat="1" ht="17.25" customHeight="1">
      <c r="B45" s="37" t="s">
        <v>15</v>
      </c>
      <c r="C45" s="38"/>
      <c r="D45" s="38"/>
      <c r="E45" s="38"/>
      <c r="F45" s="38"/>
      <c r="G45" s="138" t="str">
        <f>IFERROR(G41/G40,"")</f>
        <v/>
      </c>
      <c r="H45" s="22"/>
      <c r="I45" s="167"/>
    </row>
    <row r="46" spans="2:13" ht="15.75" thickBot="1">
      <c r="B46" s="168" t="s">
        <v>16</v>
      </c>
      <c r="C46" s="169"/>
      <c r="D46" s="169"/>
      <c r="E46" s="169"/>
      <c r="F46" s="169"/>
      <c r="G46" s="139" t="str">
        <f>IFERROR(G41/G40,"")</f>
        <v/>
      </c>
      <c r="I46" s="146"/>
    </row>
    <row r="48" spans="2:13">
      <c r="E48" s="51"/>
      <c r="G48" s="51"/>
    </row>
    <row r="49" spans="7:7">
      <c r="G49" s="51"/>
    </row>
    <row r="50" spans="7:7">
      <c r="G50" s="51"/>
    </row>
    <row r="51" spans="7:7">
      <c r="G51" s="51"/>
    </row>
    <row r="52" spans="7:7">
      <c r="G52" s="126"/>
    </row>
  </sheetData>
  <mergeCells count="8">
    <mergeCell ref="I4:I11"/>
    <mergeCell ref="I16:I45"/>
    <mergeCell ref="B46:F46"/>
    <mergeCell ref="B4:D4"/>
    <mergeCell ref="E7:F7"/>
    <mergeCell ref="C5:D5"/>
    <mergeCell ref="B44:F44"/>
    <mergeCell ref="C8:D8"/>
  </mergeCells>
  <dataValidations count="3">
    <dataValidation type="list" allowBlank="1" showInputMessage="1" showErrorMessage="1" promptTitle="Choisir une catégorie" prompt="Choisir une catégorie" sqref="C5:D5" xr:uid="{33000E18-AF7A-4CC1-A182-14AE870AC502}">
      <formula1>INDIRECT("TabGateaux[Catégories par type]")</formula1>
    </dataValidation>
    <dataValidation type="list" allowBlank="1" showInputMessage="1" showErrorMessage="1" sqref="B15:B36" xr:uid="{ED290B25-1BD5-43CD-8AE8-72169997490E}">
      <formula1>INDIRECT("TabCat[Category]")</formula1>
    </dataValidation>
    <dataValidation type="list" allowBlank="1" showInputMessage="1" showErrorMessage="1" sqref="C8" xr:uid="{042CE17A-07B8-47C8-BEDF-1F718BF7E502}">
      <formula1>INDIRECT("TabVendu[Vendu par]")</formula1>
    </dataValidation>
  </dataValidations>
  <printOptions horizontalCentered="1"/>
  <pageMargins left="0.39370078740157483" right="0.39370078740157483" top="0.19685039370078741" bottom="0.19685039370078741" header="0.51181102362204722" footer="0.51181102362204722"/>
  <pageSetup paperSize="9" scale="65" orientation="landscape" r:id="rId1"/>
  <headerFooter alignWithMargins="0"/>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875B39-C4EF-434B-AACE-EC6069E8D7A5}">
  <sheetPr codeName="Sheet1">
    <tabColor theme="3"/>
    <pageSetUpPr autoPageBreaks="0" fitToPage="1"/>
  </sheetPr>
  <dimension ref="A1:P27"/>
  <sheetViews>
    <sheetView showGridLines="0" tabSelected="1" workbookViewId="0">
      <selection activeCell="Q9" sqref="Q9"/>
    </sheetView>
  </sheetViews>
  <sheetFormatPr baseColWidth="10" defaultColWidth="9.140625" defaultRowHeight="12.75"/>
  <cols>
    <col min="1" max="1" width="3" style="54" customWidth="1"/>
    <col min="2" max="2" width="31.42578125" style="54" customWidth="1"/>
    <col min="3" max="3" width="8.5703125" style="54" customWidth="1"/>
    <col min="4" max="4" width="7.28515625" style="54" customWidth="1"/>
    <col min="5" max="12" width="9.140625" style="54"/>
    <col min="13" max="13" width="16.28515625" style="54" customWidth="1"/>
    <col min="14" max="14" width="1.85546875" style="54" customWidth="1"/>
    <col min="15" max="16384" width="9.140625" style="54"/>
  </cols>
  <sheetData>
    <row r="1" spans="1:16" ht="39" customHeight="1">
      <c r="A1" s="59"/>
      <c r="B1" s="59" t="s">
        <v>75</v>
      </c>
      <c r="C1" s="59"/>
      <c r="D1" s="53"/>
      <c r="E1" s="53"/>
      <c r="F1" s="53"/>
      <c r="G1" s="53"/>
      <c r="H1" s="53"/>
      <c r="I1" s="53"/>
      <c r="J1" s="53"/>
      <c r="K1" s="53"/>
      <c r="L1" s="53"/>
      <c r="M1" s="53"/>
      <c r="N1" s="53"/>
      <c r="P1" s="54" t="s">
        <v>183</v>
      </c>
    </row>
    <row r="2" spans="1:16" ht="16.5" customHeight="1">
      <c r="A2" s="55"/>
      <c r="B2" s="55"/>
      <c r="C2" s="55"/>
      <c r="D2" s="55"/>
      <c r="E2" s="60"/>
      <c r="F2" s="60"/>
      <c r="G2" s="60"/>
      <c r="H2" s="60"/>
      <c r="I2" s="60"/>
      <c r="J2" s="60"/>
      <c r="K2" s="60"/>
      <c r="L2" s="60"/>
      <c r="M2" s="60"/>
      <c r="N2" s="60"/>
    </row>
    <row r="3" spans="1:16" ht="25.5" customHeight="1">
      <c r="B3" s="61" t="s">
        <v>63</v>
      </c>
      <c r="C3" s="62"/>
      <c r="D3" s="188" t="s">
        <v>64</v>
      </c>
      <c r="E3" s="188"/>
      <c r="F3" s="188"/>
      <c r="G3" s="188"/>
      <c r="H3" s="188"/>
      <c r="I3" s="188"/>
      <c r="J3" s="188"/>
      <c r="K3" s="188"/>
      <c r="L3" s="188"/>
      <c r="M3" s="188"/>
      <c r="N3" s="188"/>
    </row>
    <row r="4" spans="1:16" ht="6.75" customHeight="1">
      <c r="B4" s="55"/>
      <c r="C4" s="63"/>
      <c r="D4" s="188"/>
      <c r="E4" s="188"/>
      <c r="F4" s="188"/>
      <c r="G4" s="188"/>
      <c r="H4" s="188"/>
      <c r="I4" s="188"/>
      <c r="J4" s="188"/>
      <c r="K4" s="188"/>
      <c r="L4" s="188"/>
      <c r="M4" s="188"/>
      <c r="N4" s="188"/>
    </row>
    <row r="5" spans="1:16" ht="20.25" customHeight="1">
      <c r="B5" s="189" t="s">
        <v>88</v>
      </c>
      <c r="C5" s="64"/>
      <c r="D5" s="188"/>
      <c r="E5" s="188"/>
      <c r="F5" s="188"/>
      <c r="G5" s="188"/>
      <c r="H5" s="188"/>
      <c r="I5" s="188"/>
      <c r="J5" s="188"/>
      <c r="K5" s="188"/>
      <c r="L5" s="188"/>
      <c r="M5" s="188"/>
      <c r="N5" s="188"/>
    </row>
    <row r="6" spans="1:16" ht="23.25" customHeight="1">
      <c r="B6" s="189"/>
      <c r="C6" s="64"/>
      <c r="D6" s="178" t="s">
        <v>65</v>
      </c>
      <c r="E6" s="179"/>
      <c r="F6" s="179"/>
      <c r="G6" s="179"/>
      <c r="H6" s="179"/>
      <c r="I6" s="179"/>
      <c r="J6" s="179"/>
      <c r="K6" s="179"/>
      <c r="L6" s="179"/>
      <c r="M6" s="179"/>
      <c r="N6" s="179"/>
    </row>
    <row r="7" spans="1:16" ht="65.25" customHeight="1">
      <c r="B7" s="189"/>
      <c r="C7" s="64"/>
      <c r="D7" s="180" t="s">
        <v>87</v>
      </c>
      <c r="E7" s="181"/>
      <c r="F7" s="181"/>
      <c r="G7" s="181"/>
      <c r="H7" s="181"/>
      <c r="I7" s="181"/>
      <c r="J7" s="181"/>
      <c r="K7" s="181"/>
      <c r="L7" s="181"/>
      <c r="M7" s="181"/>
      <c r="N7" s="65"/>
    </row>
    <row r="8" spans="1:16" ht="23.25" customHeight="1">
      <c r="B8" s="189"/>
      <c r="C8" s="64"/>
      <c r="D8" s="190" t="s">
        <v>66</v>
      </c>
      <c r="E8" s="190"/>
      <c r="F8" s="190"/>
      <c r="G8" s="190"/>
      <c r="H8" s="190"/>
      <c r="I8" s="190"/>
      <c r="J8" s="190"/>
      <c r="K8" s="190"/>
      <c r="L8" s="190"/>
      <c r="M8" s="190"/>
      <c r="N8" s="56"/>
    </row>
    <row r="9" spans="1:16" ht="60" customHeight="1">
      <c r="B9" s="189"/>
      <c r="C9" s="64"/>
      <c r="D9" s="180" t="s">
        <v>67</v>
      </c>
      <c r="E9" s="181"/>
      <c r="F9" s="181"/>
      <c r="G9" s="181"/>
      <c r="H9" s="181"/>
      <c r="I9" s="181"/>
      <c r="J9" s="181"/>
      <c r="K9" s="181"/>
      <c r="L9" s="181"/>
      <c r="M9" s="181"/>
      <c r="N9" s="65"/>
    </row>
    <row r="10" spans="1:16" s="79" customFormat="1" ht="32.25" customHeight="1">
      <c r="B10" s="189"/>
      <c r="C10" s="80"/>
      <c r="D10" s="81">
        <v>1</v>
      </c>
      <c r="E10" s="191" t="s">
        <v>79</v>
      </c>
      <c r="F10" s="191"/>
      <c r="G10" s="191"/>
      <c r="H10" s="191"/>
      <c r="I10" s="191"/>
      <c r="J10" s="191"/>
      <c r="K10" s="191"/>
      <c r="L10" s="191"/>
      <c r="M10" s="191"/>
      <c r="N10" s="82"/>
    </row>
    <row r="11" spans="1:16" s="79" customFormat="1" ht="18.75" customHeight="1">
      <c r="A11" s="83"/>
      <c r="B11" s="189"/>
      <c r="C11" s="80"/>
      <c r="D11" s="81">
        <v>2</v>
      </c>
      <c r="E11" s="191" t="s">
        <v>80</v>
      </c>
      <c r="F11" s="191"/>
      <c r="G11" s="191"/>
      <c r="H11" s="191"/>
      <c r="I11" s="191"/>
      <c r="J11" s="191"/>
      <c r="K11" s="191"/>
      <c r="L11" s="191"/>
      <c r="M11" s="191"/>
      <c r="N11" s="82"/>
    </row>
    <row r="12" spans="1:16" s="79" customFormat="1" ht="16.5" customHeight="1">
      <c r="B12" s="189"/>
      <c r="C12" s="84"/>
      <c r="D12" s="81">
        <v>3</v>
      </c>
      <c r="E12" s="85" t="s">
        <v>81</v>
      </c>
      <c r="F12" s="85"/>
      <c r="G12" s="85"/>
      <c r="H12" s="85"/>
      <c r="I12" s="85"/>
      <c r="J12" s="85"/>
      <c r="K12" s="85"/>
      <c r="L12" s="85"/>
      <c r="M12" s="85"/>
      <c r="N12" s="82"/>
    </row>
    <row r="13" spans="1:16" s="79" customFormat="1" ht="22.5" customHeight="1">
      <c r="B13" s="86"/>
      <c r="C13" s="84"/>
      <c r="D13" s="81"/>
      <c r="E13" s="192" t="s">
        <v>89</v>
      </c>
      <c r="F13" s="192"/>
      <c r="G13" s="192"/>
      <c r="H13" s="192"/>
      <c r="I13" s="192"/>
      <c r="J13" s="192"/>
      <c r="K13" s="192"/>
      <c r="L13" s="192"/>
      <c r="M13" s="192"/>
      <c r="N13" s="82"/>
    </row>
    <row r="14" spans="1:16" s="79" customFormat="1" ht="33.75" customHeight="1">
      <c r="B14" s="86"/>
      <c r="C14" s="84"/>
      <c r="D14" s="81">
        <v>4</v>
      </c>
      <c r="E14" s="191" t="s">
        <v>68</v>
      </c>
      <c r="F14" s="191"/>
      <c r="G14" s="191"/>
      <c r="H14" s="191"/>
      <c r="I14" s="191"/>
      <c r="J14" s="191"/>
      <c r="K14" s="191"/>
      <c r="L14" s="191"/>
      <c r="M14" s="191"/>
      <c r="N14" s="82"/>
    </row>
    <row r="15" spans="1:16" s="79" customFormat="1" ht="47.25" customHeight="1">
      <c r="B15" s="86"/>
      <c r="C15" s="84"/>
      <c r="D15" s="81">
        <v>5</v>
      </c>
      <c r="E15" s="191" t="s">
        <v>82</v>
      </c>
      <c r="F15" s="191"/>
      <c r="G15" s="191"/>
      <c r="H15" s="191"/>
      <c r="I15" s="191"/>
      <c r="J15" s="191"/>
      <c r="K15" s="191"/>
      <c r="L15" s="191"/>
      <c r="M15" s="191"/>
      <c r="N15" s="82"/>
    </row>
    <row r="16" spans="1:16" s="79" customFormat="1" ht="34.5" customHeight="1">
      <c r="B16" s="86"/>
      <c r="C16" s="84"/>
      <c r="D16" s="81">
        <v>6</v>
      </c>
      <c r="E16" s="191" t="s">
        <v>83</v>
      </c>
      <c r="F16" s="191"/>
      <c r="G16" s="191"/>
      <c r="H16" s="191"/>
      <c r="I16" s="191"/>
      <c r="J16" s="191"/>
      <c r="K16" s="191"/>
      <c r="L16" s="191"/>
      <c r="M16" s="191"/>
      <c r="N16" s="82"/>
    </row>
    <row r="17" spans="2:14" s="79" customFormat="1" ht="37.5" customHeight="1">
      <c r="B17" s="86"/>
      <c r="C17" s="84"/>
      <c r="D17" s="81"/>
      <c r="E17" s="191" t="s">
        <v>69</v>
      </c>
      <c r="F17" s="191"/>
      <c r="G17" s="191"/>
      <c r="H17" s="191"/>
      <c r="I17" s="191"/>
      <c r="J17" s="191"/>
      <c r="K17" s="191"/>
      <c r="L17" s="191"/>
      <c r="M17" s="191"/>
      <c r="N17" s="82"/>
    </row>
    <row r="18" spans="2:14" ht="22.5" customHeight="1">
      <c r="B18" s="55"/>
      <c r="C18" s="63"/>
      <c r="D18" s="186" t="s">
        <v>70</v>
      </c>
      <c r="E18" s="187"/>
      <c r="F18" s="187"/>
      <c r="G18" s="187"/>
      <c r="H18" s="187"/>
      <c r="I18" s="187"/>
      <c r="J18" s="187"/>
      <c r="K18" s="187"/>
      <c r="L18" s="187"/>
      <c r="M18" s="187"/>
      <c r="N18" s="56"/>
    </row>
    <row r="19" spans="2:14">
      <c r="B19" s="55"/>
      <c r="C19" s="63"/>
      <c r="D19" s="65"/>
      <c r="E19" s="66"/>
      <c r="F19" s="66"/>
      <c r="G19" s="66"/>
      <c r="H19" s="66"/>
      <c r="I19" s="66"/>
      <c r="J19" s="66"/>
      <c r="K19" s="66"/>
      <c r="L19" s="66"/>
      <c r="M19" s="66"/>
      <c r="N19" s="65"/>
    </row>
    <row r="20" spans="2:14" s="79" customFormat="1" ht="22.5" customHeight="1">
      <c r="B20" s="86"/>
      <c r="C20" s="84"/>
      <c r="D20" s="87" t="s">
        <v>71</v>
      </c>
      <c r="E20" s="177" t="s">
        <v>84</v>
      </c>
      <c r="F20" s="177"/>
      <c r="G20" s="177"/>
      <c r="H20" s="177"/>
      <c r="I20" s="177"/>
      <c r="J20" s="177"/>
      <c r="K20" s="177"/>
      <c r="L20" s="177"/>
      <c r="M20" s="177"/>
      <c r="N20" s="82"/>
    </row>
    <row r="21" spans="2:14" s="79" customFormat="1" ht="62.25" customHeight="1">
      <c r="B21" s="86"/>
      <c r="C21" s="84"/>
      <c r="D21" s="87" t="s">
        <v>71</v>
      </c>
      <c r="E21" s="177" t="s">
        <v>85</v>
      </c>
      <c r="F21" s="177"/>
      <c r="G21" s="177"/>
      <c r="H21" s="177"/>
      <c r="I21" s="177"/>
      <c r="J21" s="177"/>
      <c r="K21" s="177"/>
      <c r="L21" s="177"/>
      <c r="M21" s="177"/>
      <c r="N21" s="82"/>
    </row>
    <row r="22" spans="2:14" ht="22.5" customHeight="1">
      <c r="B22" s="55"/>
      <c r="C22" s="63"/>
      <c r="D22" s="178" t="s">
        <v>72</v>
      </c>
      <c r="E22" s="179"/>
      <c r="F22" s="179"/>
      <c r="G22" s="179"/>
      <c r="H22" s="179"/>
      <c r="I22" s="179"/>
      <c r="J22" s="179"/>
      <c r="K22" s="179"/>
      <c r="L22" s="179"/>
      <c r="M22" s="179"/>
      <c r="N22" s="179"/>
    </row>
    <row r="23" spans="2:14" ht="114.75" customHeight="1">
      <c r="B23" s="55"/>
      <c r="C23" s="63"/>
      <c r="D23" s="180" t="s">
        <v>86</v>
      </c>
      <c r="E23" s="181"/>
      <c r="F23" s="181"/>
      <c r="G23" s="181"/>
      <c r="H23" s="181"/>
      <c r="I23" s="181"/>
      <c r="J23" s="181"/>
      <c r="K23" s="181"/>
      <c r="L23" s="181"/>
      <c r="M23" s="181"/>
      <c r="N23" s="65"/>
    </row>
    <row r="24" spans="2:14" s="79" customFormat="1" ht="15">
      <c r="B24" s="86"/>
      <c r="C24" s="84"/>
      <c r="D24" s="182" t="s">
        <v>73</v>
      </c>
      <c r="E24" s="183"/>
      <c r="F24" s="183"/>
      <c r="G24" s="183"/>
      <c r="H24" s="183"/>
      <c r="I24" s="183"/>
      <c r="J24" s="183"/>
      <c r="K24" s="183"/>
      <c r="L24" s="183"/>
      <c r="M24" s="183"/>
      <c r="N24" s="82"/>
    </row>
    <row r="25" spans="2:14" s="79" customFormat="1" ht="29.25" customHeight="1">
      <c r="B25" s="86"/>
      <c r="C25" s="84"/>
      <c r="D25" s="184" t="s">
        <v>74</v>
      </c>
      <c r="E25" s="185"/>
      <c r="F25" s="185"/>
      <c r="G25" s="185"/>
      <c r="H25" s="185"/>
      <c r="I25" s="88"/>
      <c r="J25" s="88"/>
      <c r="K25" s="88"/>
      <c r="L25" s="88"/>
      <c r="M25" s="88"/>
      <c r="N25" s="82"/>
    </row>
    <row r="26" spans="2:14" ht="29.25" customHeight="1">
      <c r="B26" s="55"/>
      <c r="C26" s="68"/>
      <c r="D26" s="176" t="s">
        <v>77</v>
      </c>
      <c r="E26" s="176"/>
      <c r="F26" s="176"/>
      <c r="G26" s="176"/>
      <c r="H26" s="176"/>
      <c r="I26" s="176"/>
      <c r="J26" s="176"/>
      <c r="K26" s="176"/>
      <c r="L26" s="176"/>
      <c r="M26" s="176"/>
      <c r="N26" s="65"/>
    </row>
    <row r="27" spans="2:14">
      <c r="D27" s="108" t="s">
        <v>76</v>
      </c>
    </row>
  </sheetData>
  <mergeCells count="21">
    <mergeCell ref="D18:M18"/>
    <mergeCell ref="D3:N5"/>
    <mergeCell ref="B5:B12"/>
    <mergeCell ref="D6:N6"/>
    <mergeCell ref="D7:M7"/>
    <mergeCell ref="D8:M8"/>
    <mergeCell ref="D9:M9"/>
    <mergeCell ref="E10:M10"/>
    <mergeCell ref="E11:M11"/>
    <mergeCell ref="E13:M13"/>
    <mergeCell ref="E14:M14"/>
    <mergeCell ref="E15:M15"/>
    <mergeCell ref="E16:M16"/>
    <mergeCell ref="E17:M17"/>
    <mergeCell ref="D26:M26"/>
    <mergeCell ref="E20:M20"/>
    <mergeCell ref="E21:M21"/>
    <mergeCell ref="D22:N22"/>
    <mergeCell ref="D23:M23"/>
    <mergeCell ref="D24:M24"/>
    <mergeCell ref="D25:H25"/>
  </mergeCells>
  <hyperlinks>
    <hyperlink ref="D25" r:id="rId1" tooltip="Click to view more on filtering" display="Filter data in a range or table" xr:uid="{D1FB82B3-9DA1-42EA-AF1F-089834E62E75}"/>
    <hyperlink ref="D25:H25" r:id="rId2" tooltip="Cliquez pour afficher d’autres informations sur le filtrage" display="Filtrer des données dans un tableau Excel" xr:uid="{788BEDF8-318C-4D20-A753-822856AEE5E4}"/>
    <hyperlink ref="D27" r:id="rId3" location="p607522" xr:uid="{775229C4-E017-4462-B796-C647F2F9F7EF}"/>
  </hyperlinks>
  <pageMargins left="0.25" right="0.25" top="0.75" bottom="0.75" header="0.3" footer="0.3"/>
  <pageSetup scale="77" orientation="portrait" r:id="rId4"/>
  <drawing r:id="rId5"/>
  <picture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E7802EC-F9DD-4645-B10A-5F8819D383A8}">
  <sheetPr codeName="Sheet2">
    <tabColor theme="4"/>
    <pageSetUpPr autoPageBreaks="0" fitToPage="1"/>
  </sheetPr>
  <dimension ref="A1:L11"/>
  <sheetViews>
    <sheetView showGridLines="0" zoomScaleNormal="100" workbookViewId="0">
      <selection activeCell="I12" sqref="I12"/>
    </sheetView>
  </sheetViews>
  <sheetFormatPr baseColWidth="10" defaultColWidth="9.140625" defaultRowHeight="20.25" customHeight="1"/>
  <cols>
    <col min="1" max="1" width="23" style="107" customWidth="1"/>
    <col min="2" max="2" width="25.140625" style="107" customWidth="1"/>
    <col min="3" max="3" width="18.140625" style="107" bestFit="1" customWidth="1"/>
    <col min="4" max="7" width="3" style="107" customWidth="1"/>
    <col min="8" max="8" width="25.28515625" style="107" customWidth="1"/>
    <col min="9" max="9" width="33.140625" style="107" customWidth="1"/>
    <col min="10" max="10" width="33.5703125" style="107" customWidth="1"/>
    <col min="11" max="11" width="47.42578125" style="107" customWidth="1"/>
    <col min="12" max="12" width="31.85546875" style="104" customWidth="1"/>
    <col min="13" max="16384" width="9.140625" style="104"/>
  </cols>
  <sheetData>
    <row r="1" spans="1:12" ht="44.25" customHeight="1">
      <c r="A1" s="102" t="s">
        <v>37</v>
      </c>
      <c r="B1" s="103"/>
      <c r="C1" s="103"/>
      <c r="D1" s="103"/>
      <c r="E1" s="103"/>
      <c r="F1" s="103"/>
      <c r="G1" s="103"/>
      <c r="H1" s="103"/>
      <c r="I1" s="103"/>
      <c r="J1" s="103"/>
      <c r="K1" s="103"/>
      <c r="L1" s="194" t="s">
        <v>188</v>
      </c>
    </row>
    <row r="2" spans="1:12" ht="30" customHeight="1">
      <c r="A2" s="105"/>
      <c r="B2" s="105"/>
      <c r="C2" s="105"/>
      <c r="D2" s="105"/>
      <c r="E2" s="105"/>
      <c r="F2" s="105"/>
      <c r="G2" s="105"/>
      <c r="H2" s="105"/>
      <c r="I2" s="105"/>
      <c r="J2" s="105"/>
      <c r="K2" s="105"/>
    </row>
    <row r="3" spans="1:12" s="106" customFormat="1" ht="16.5" customHeight="1">
      <c r="A3" s="76" t="s">
        <v>38</v>
      </c>
      <c r="B3" s="77" t="s">
        <v>39</v>
      </c>
      <c r="C3" s="77" t="s">
        <v>40</v>
      </c>
      <c r="D3" s="78" t="s">
        <v>41</v>
      </c>
      <c r="E3" s="78" t="s">
        <v>42</v>
      </c>
      <c r="F3" s="78" t="s">
        <v>43</v>
      </c>
      <c r="G3" s="78" t="s">
        <v>44</v>
      </c>
      <c r="H3" s="78" t="s">
        <v>45</v>
      </c>
      <c r="I3" s="77" t="s">
        <v>46</v>
      </c>
      <c r="J3" s="77" t="s">
        <v>182</v>
      </c>
      <c r="K3" s="77" t="s">
        <v>47</v>
      </c>
    </row>
    <row r="4" spans="1:12" s="106" customFormat="1" ht="19.5" customHeight="1">
      <c r="A4" s="74" t="s">
        <v>48</v>
      </c>
      <c r="B4" s="193" t="s">
        <v>187</v>
      </c>
      <c r="C4" s="70"/>
      <c r="D4" s="71" t="str">
        <f>IF(SommaireRecettes[[#This Row],[ÉVALUATION]]&lt;&gt;"",VALUE(LEFT(SommaireRecettes[[#This Row],[ÉVALUATION]],1)),"")</f>
        <v/>
      </c>
      <c r="E4" s="71" t="str">
        <f>IF(SommaireRecettes[[#This Row],[ÉVALUATION]]&lt;&gt;"",VALUE(LEFT(SommaireRecettes[[#This Row],[ÉVALUATION]],1)),"")</f>
        <v/>
      </c>
      <c r="F4" s="71" t="str">
        <f>IF(SommaireRecettes[[#This Row],[ÉVALUATION]]&lt;&gt;"",VALUE(LEFT(SommaireRecettes[[#This Row],[ÉVALUATION]],1)),"")</f>
        <v/>
      </c>
      <c r="G4" s="71" t="str">
        <f>IF(SommaireRecettes[[#This Row],[ÉVALUATION]]&lt;&gt;"",VALUE(LEFT(SommaireRecettes[[#This Row],[ÉVALUATION]],1)),"")</f>
        <v/>
      </c>
      <c r="H4" s="72">
        <f ca="1">IFERROR(INDIRECT("'"&amp;SommaireRecettes[[#This Row],[NOM DE LA RECETTE]]&amp;"'!Category"),"")</f>
        <v>0</v>
      </c>
      <c r="I4" s="73">
        <f ca="1">IFERROR(INDIRECT("'"&amp;SommaireRecettes[[#This Row],[NOM DE LA RECETTE]]&amp;"'!Tags"),"")</f>
        <v>0</v>
      </c>
      <c r="J4" s="73" t="s">
        <v>188</v>
      </c>
      <c r="K4" s="75" t="s">
        <v>91</v>
      </c>
      <c r="L4" s="163"/>
    </row>
    <row r="5" spans="1:12" s="106" customFormat="1" ht="20.25" customHeight="1">
      <c r="A5" s="74" t="str">
        <f>HYPERLINK(CONCATENATE("# '",SommaireRecettes[[#This Row],[NOM DE LA RECETTE]],"'","!A1"),"Cliquez pour afficher ")</f>
        <v xml:space="preserve">Cliquez pour afficher </v>
      </c>
      <c r="B5" s="193" t="s">
        <v>186</v>
      </c>
      <c r="C5" s="70"/>
      <c r="D5" s="71" t="str">
        <f>IF(SommaireRecettes[[#This Row],[ÉVALUATION]]&lt;&gt;"",VALUE(LEFT(SommaireRecettes[[#This Row],[ÉVALUATION]],1)),"")</f>
        <v/>
      </c>
      <c r="E5" s="71" t="str">
        <f>IF(SommaireRecettes[[#This Row],[ÉVALUATION]]&lt;&gt;"",VALUE(LEFT(SommaireRecettes[[#This Row],[ÉVALUATION]],1)),"")</f>
        <v/>
      </c>
      <c r="F5" s="71" t="str">
        <f>IF(SommaireRecettes[[#This Row],[ÉVALUATION]]&lt;&gt;"",VALUE(LEFT(SommaireRecettes[[#This Row],[ÉVALUATION]],1)),"")</f>
        <v/>
      </c>
      <c r="G5" s="71" t="str">
        <f>IF(SommaireRecettes[[#This Row],[ÉVALUATION]]&lt;&gt;"",VALUE(LEFT(SommaireRecettes[[#This Row],[ÉVALUATION]],1)),"")</f>
        <v/>
      </c>
      <c r="H5" s="72" t="str">
        <f ca="1">IFERROR(INDIRECT("'"&amp;SommaireRecettes[[#This Row],[NOM DE LA RECETTE]]&amp;"'!Category"),"")</f>
        <v>Belokranjska povitica</v>
      </c>
      <c r="I5" s="73" t="str">
        <f ca="1">IFERROR(INDIRECT("'"&amp;SommaireRecettes[[#This Row],[NOM DE LA RECETTE]]&amp;"'!Tags"),"")</f>
        <v>Choco</v>
      </c>
      <c r="J5" s="73" t="s">
        <v>189</v>
      </c>
      <c r="K5" s="75"/>
      <c r="L5" s="163"/>
    </row>
    <row r="7" spans="1:12" s="106" customFormat="1" ht="20.25" customHeight="1">
      <c r="A7" s="107"/>
      <c r="B7" s="107"/>
      <c r="C7" s="107"/>
      <c r="D7" s="107"/>
      <c r="E7" s="107"/>
      <c r="F7" s="107"/>
      <c r="G7" s="107"/>
      <c r="H7" s="107"/>
      <c r="I7" s="107"/>
      <c r="J7" s="107"/>
      <c r="K7" s="107"/>
    </row>
    <row r="8" spans="1:12" s="106" customFormat="1" ht="20.25" customHeight="1">
      <c r="A8" s="107"/>
      <c r="B8" s="107"/>
      <c r="C8" s="107"/>
      <c r="D8" s="107"/>
      <c r="E8" s="107"/>
      <c r="F8" s="107"/>
      <c r="G8" s="107"/>
      <c r="H8" s="107"/>
      <c r="I8" s="107"/>
      <c r="J8" s="107"/>
      <c r="K8" s="107"/>
    </row>
    <row r="10" spans="1:12" ht="20.25" customHeight="1">
      <c r="H10" s="161"/>
    </row>
    <row r="11" spans="1:12" ht="20.25" customHeight="1">
      <c r="B11" s="162"/>
      <c r="H11" s="161"/>
    </row>
  </sheetData>
  <dataValidations count="1">
    <dataValidation type="list" errorStyle="warning" allowBlank="1" showInputMessage="1" showErrorMessage="1" sqref="C4:C5" xr:uid="{FDC9962F-F2F1-4D25-9501-E4313A40F730}">
      <formula1>"1 étoiles, 2 étoiles, 3 étoiles, 4 étoiles"</formula1>
    </dataValidation>
  </dataValidations>
  <hyperlinks>
    <hyperlink ref="A4" location="'Recette vide'!Tags" display="Cliquer pour afficher" xr:uid="{216AEDB1-51AF-45CC-8540-1223AE61F754}"/>
  </hyperlinks>
  <pageMargins left="0.25" right="0.25" top="0.75" bottom="0.75" header="0.3" footer="0.3"/>
  <pageSetup scale="78" fitToHeight="0" orientation="landscape" r:id="rId1"/>
  <drawing r:id="rId2"/>
  <picture r:id="rId3"/>
  <tableParts count="1">
    <tablePart r:id="rId4"/>
  </tableParts>
  <extLst>
    <ext xmlns:x14="http://schemas.microsoft.com/office/spreadsheetml/2009/9/main" uri="{78C0D931-6437-407d-A8EE-F0AAD7539E65}">
      <x14:conditionalFormattings>
        <x14:conditionalFormatting xmlns:xm="http://schemas.microsoft.com/office/excel/2006/main">
          <x14:cfRule type="iconSet" priority="331" id="{1C385BC4-F8AE-4C7B-BBF2-7437308E02A8}">
            <x14:iconSet iconSet="3Arrows" showValue="0" custom="1">
              <x14:cfvo type="percent">
                <xm:f>0</xm:f>
              </x14:cfvo>
              <x14:cfvo type="num">
                <xm:f>0</xm:f>
              </x14:cfvo>
              <x14:cfvo type="num">
                <xm:f>1</xm:f>
              </x14:cfvo>
              <x14:cfIcon iconSet="NoIcons" iconId="0"/>
              <x14:cfIcon iconSet="NoIcons" iconId="0"/>
              <x14:cfIcon iconSet="3Stars" iconId="2"/>
            </x14:iconSet>
          </x14:cfRule>
          <xm:sqref>D4:D5</xm:sqref>
        </x14:conditionalFormatting>
        <x14:conditionalFormatting xmlns:xm="http://schemas.microsoft.com/office/excel/2006/main">
          <x14:cfRule type="iconSet" priority="333" id="{30EF27CE-00B9-46EA-89D3-74C5078ED013}">
            <x14:iconSet showValue="0" custom="1">
              <x14:cfvo type="percent">
                <xm:f>0</xm:f>
              </x14:cfvo>
              <x14:cfvo type="num">
                <xm:f>0</xm:f>
              </x14:cfvo>
              <x14:cfvo type="num">
                <xm:f>2</xm:f>
              </x14:cfvo>
              <x14:cfIcon iconSet="NoIcons" iconId="0"/>
              <x14:cfIcon iconSet="NoIcons" iconId="0"/>
              <x14:cfIcon iconSet="3Stars" iconId="2"/>
            </x14:iconSet>
          </x14:cfRule>
          <xm:sqref>E4:E5</xm:sqref>
        </x14:conditionalFormatting>
        <x14:conditionalFormatting xmlns:xm="http://schemas.microsoft.com/office/excel/2006/main">
          <x14:cfRule type="iconSet" priority="335" id="{9E9BDA02-1D46-44B2-BF09-978F5AB19AFC}">
            <x14:iconSet showValue="0" custom="1">
              <x14:cfvo type="percent">
                <xm:f>0</xm:f>
              </x14:cfvo>
              <x14:cfvo type="num">
                <xm:f>0</xm:f>
              </x14:cfvo>
              <x14:cfvo type="num">
                <xm:f>3</xm:f>
              </x14:cfvo>
              <x14:cfIcon iconSet="NoIcons" iconId="0"/>
              <x14:cfIcon iconSet="NoIcons" iconId="0"/>
              <x14:cfIcon iconSet="3Stars" iconId="2"/>
            </x14:iconSet>
          </x14:cfRule>
          <xm:sqref>F4:F5</xm:sqref>
        </x14:conditionalFormatting>
        <x14:conditionalFormatting xmlns:xm="http://schemas.microsoft.com/office/excel/2006/main">
          <x14:cfRule type="iconSet" priority="337" id="{9762DD1A-A006-4526-B1D3-A30BD792C815}">
            <x14:iconSet showValue="0" custom="1">
              <x14:cfvo type="percent">
                <xm:f>0</xm:f>
              </x14:cfvo>
              <x14:cfvo type="num">
                <xm:f>0</xm:f>
              </x14:cfvo>
              <x14:cfvo type="num">
                <xm:f>4</xm:f>
              </x14:cfvo>
              <x14:cfIcon iconSet="NoIcons" iconId="0"/>
              <x14:cfIcon iconSet="NoIcons" iconId="0"/>
              <x14:cfIcon iconSet="3Stars" iconId="2"/>
            </x14:iconSet>
          </x14:cfRule>
          <xm:sqref>G4:G5</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E542A1-E70D-4020-8F15-52B034B6E05F}">
  <sheetPr codeName="Feuil4">
    <tabColor theme="3" tint="0.79998168889431442"/>
    <pageSetUpPr fitToPage="1"/>
  </sheetPr>
  <dimension ref="B1:M52"/>
  <sheetViews>
    <sheetView showGridLines="0" zoomScaleNormal="100" workbookViewId="0">
      <selection activeCell="C8" sqref="C8:D8"/>
    </sheetView>
  </sheetViews>
  <sheetFormatPr baseColWidth="10" defaultRowHeight="12.75"/>
  <cols>
    <col min="1" max="1" width="1.42578125" style="1" customWidth="1"/>
    <col min="2" max="2" width="21" style="1" customWidth="1"/>
    <col min="3" max="3" width="19.42578125" style="1" customWidth="1"/>
    <col min="4" max="4" width="19" style="1" customWidth="1"/>
    <col min="5" max="5" width="13.7109375" style="1" bestFit="1" customWidth="1"/>
    <col min="6" max="6" width="14.7109375" style="1" customWidth="1"/>
    <col min="7" max="7" width="14.5703125" style="1" customWidth="1"/>
    <col min="8" max="8" width="4.140625" style="27" customWidth="1"/>
    <col min="9" max="9" width="65.7109375" style="1" customWidth="1"/>
    <col min="10" max="16384" width="11.42578125" style="1"/>
  </cols>
  <sheetData>
    <row r="1" spans="2:11" ht="47.25" customHeight="1">
      <c r="B1" s="14" t="str">
        <f>"Fiche technique --&gt;  "&amp;NomRecette</f>
        <v>Fiche technique --&gt;  choco</v>
      </c>
      <c r="C1" s="6"/>
      <c r="D1" s="6"/>
      <c r="E1" s="6"/>
      <c r="F1" s="6"/>
      <c r="G1" s="6"/>
      <c r="H1" s="25"/>
      <c r="I1" s="6"/>
    </row>
    <row r="2" spans="2:11" ht="18.75" customHeight="1">
      <c r="B2" s="9"/>
      <c r="C2" s="6"/>
      <c r="D2" s="6"/>
      <c r="E2" s="6"/>
      <c r="F2" s="6"/>
      <c r="G2" s="6"/>
      <c r="H2" s="25"/>
      <c r="I2" s="6"/>
    </row>
    <row r="3" spans="2:11" ht="18.75" customHeight="1">
      <c r="B3" s="10" t="s">
        <v>28</v>
      </c>
      <c r="C3" s="6"/>
      <c r="D3" s="6"/>
      <c r="E3" s="6"/>
      <c r="F3" s="6"/>
      <c r="G3" s="6"/>
      <c r="H3" s="25"/>
      <c r="I3" s="6"/>
      <c r="K3" s="51"/>
    </row>
    <row r="4" spans="2:11" ht="21" customHeight="1">
      <c r="B4" s="170" t="s">
        <v>186</v>
      </c>
      <c r="C4" s="170"/>
      <c r="D4" s="170"/>
      <c r="E4" s="6"/>
      <c r="H4" s="25"/>
      <c r="I4" s="164" t="s">
        <v>137</v>
      </c>
    </row>
    <row r="5" spans="2:11" ht="18.75" customHeight="1">
      <c r="B5" s="67" t="s">
        <v>62</v>
      </c>
      <c r="C5" s="172" t="s">
        <v>53</v>
      </c>
      <c r="D5" s="172"/>
      <c r="E5" s="6"/>
      <c r="F5" s="6"/>
      <c r="G5" s="6"/>
      <c r="H5" s="25"/>
      <c r="I5" s="165"/>
    </row>
    <row r="6" spans="2:11" ht="12" customHeight="1">
      <c r="C6" s="6"/>
      <c r="D6" s="6"/>
      <c r="E6" s="6"/>
      <c r="F6" s="6"/>
      <c r="G6" s="6"/>
      <c r="H6" s="25"/>
      <c r="I6" s="165"/>
    </row>
    <row r="7" spans="2:11" ht="30" customHeight="1">
      <c r="B7" s="35" t="s">
        <v>9</v>
      </c>
      <c r="C7" s="127">
        <v>0</v>
      </c>
      <c r="D7" s="11"/>
      <c r="E7" s="171" t="s">
        <v>27</v>
      </c>
      <c r="F7" s="171"/>
      <c r="G7" s="89">
        <v>0</v>
      </c>
      <c r="H7" s="26"/>
      <c r="I7" s="165"/>
    </row>
    <row r="8" spans="2:11" ht="18.75" customHeight="1">
      <c r="B8" s="67" t="s">
        <v>180</v>
      </c>
      <c r="C8" s="175" t="s">
        <v>177</v>
      </c>
      <c r="D8" s="175"/>
      <c r="E8" s="5"/>
      <c r="F8" s="5"/>
      <c r="G8" s="5"/>
      <c r="H8" s="26"/>
      <c r="I8" s="165"/>
    </row>
    <row r="9" spans="2:11" ht="18.75" customHeight="1">
      <c r="D9" s="5"/>
      <c r="E9" s="5"/>
      <c r="F9" s="5"/>
      <c r="G9" s="5"/>
      <c r="H9" s="26"/>
      <c r="I9" s="165"/>
    </row>
    <row r="10" spans="2:11" ht="18.75" customHeight="1">
      <c r="B10" s="34" t="s">
        <v>13</v>
      </c>
      <c r="C10" s="90">
        <f>$G$43</f>
        <v>0</v>
      </c>
      <c r="D10" s="5"/>
      <c r="E10" s="5"/>
      <c r="F10" s="5"/>
      <c r="G10" s="5"/>
      <c r="H10" s="26"/>
      <c r="I10" s="165"/>
    </row>
    <row r="11" spans="2:11" ht="27.75" customHeight="1">
      <c r="B11" s="29" t="s">
        <v>26</v>
      </c>
      <c r="C11" s="5"/>
      <c r="D11" s="5"/>
      <c r="E11" s="5"/>
      <c r="F11" s="5"/>
      <c r="G11" s="5"/>
      <c r="H11" s="26"/>
      <c r="I11" s="166"/>
    </row>
    <row r="12" spans="2:11" ht="18.75" customHeight="1">
      <c r="B12" s="15" t="s">
        <v>8</v>
      </c>
      <c r="C12" s="5"/>
      <c r="D12" s="5"/>
      <c r="E12" s="5"/>
      <c r="F12" s="5"/>
      <c r="G12" s="5"/>
      <c r="H12" s="26"/>
      <c r="I12" s="5"/>
    </row>
    <row r="13" spans="2:11" ht="6.75" customHeight="1" thickBot="1"/>
    <row r="14" spans="2:11" s="8" customFormat="1" ht="34.5" customHeight="1">
      <c r="B14" s="42" t="s">
        <v>1</v>
      </c>
      <c r="C14" s="7" t="s">
        <v>2</v>
      </c>
      <c r="D14" s="12" t="s">
        <v>4</v>
      </c>
      <c r="E14" s="12" t="s">
        <v>5</v>
      </c>
      <c r="F14" s="12" t="s">
        <v>7</v>
      </c>
      <c r="G14" s="13" t="s">
        <v>6</v>
      </c>
      <c r="H14" s="28"/>
      <c r="I14" s="39" t="s">
        <v>10</v>
      </c>
    </row>
    <row r="15" spans="2:11" s="2" customFormat="1" ht="17.25" customHeight="1">
      <c r="B15" s="47"/>
      <c r="C15" s="41" t="str">
        <f>IF(B15="","",VLOOKUP(B15,Parametres!$A$4:$E$28,5,0))</f>
        <v/>
      </c>
      <c r="D15" s="41" t="str">
        <f>IF(C15="","",VLOOKUP(B15,Parametres!$A$4:$E$28,2,0))</f>
        <v/>
      </c>
      <c r="E15" s="41" t="str">
        <f>IF(B15="","",VLOOKUP(B15,Parametres!$A$4:$E$28,3,0))</f>
        <v/>
      </c>
      <c r="F15" s="43"/>
      <c r="G15" s="16" t="str">
        <f>IF(ISBLANK(F15),"",E15/D15*F15)</f>
        <v/>
      </c>
      <c r="H15" s="18"/>
      <c r="I15" s="69" t="s">
        <v>190</v>
      </c>
    </row>
    <row r="16" spans="2:11" s="2" customFormat="1" ht="17.25" customHeight="1">
      <c r="B16" s="47"/>
      <c r="C16" s="41" t="str">
        <f>IF(B16="","",VLOOKUP(B16,Parametres!$A$4:$E$28,5,0))</f>
        <v/>
      </c>
      <c r="D16" s="41" t="str">
        <f>IF(C16="","",VLOOKUP(B16,Parametres!$A$4:$E$28,2,0))</f>
        <v/>
      </c>
      <c r="E16" s="41" t="str">
        <f>IF(B16="","",VLOOKUP(B16,Parametres!$A$4:$E$28,3,0))</f>
        <v/>
      </c>
      <c r="F16" s="43"/>
      <c r="G16" s="16" t="str">
        <f t="shared" ref="G16:G22" si="0">IF(ISBLANK(F16),"",E16/D16*F16)</f>
        <v/>
      </c>
      <c r="H16" s="18"/>
      <c r="I16" s="167" t="s">
        <v>11</v>
      </c>
    </row>
    <row r="17" spans="2:9" s="2" customFormat="1" ht="17.25" customHeight="1">
      <c r="B17" s="47"/>
      <c r="C17" s="41" t="str">
        <f>IF(B17="","",VLOOKUP(B17,Parametres!$A$4:$E$28,5,0))</f>
        <v/>
      </c>
      <c r="D17" s="41" t="str">
        <f>IF(C17="","",VLOOKUP(B17,Parametres!$A$4:$E$28,2,0))</f>
        <v/>
      </c>
      <c r="E17" s="41" t="str">
        <f>IF(B17="","",VLOOKUP(B17,Parametres!$A$4:$E$28,3,0))</f>
        <v/>
      </c>
      <c r="F17" s="43"/>
      <c r="G17" s="16" t="str">
        <f t="shared" si="0"/>
        <v/>
      </c>
      <c r="H17" s="18"/>
      <c r="I17" s="167"/>
    </row>
    <row r="18" spans="2:9" s="2" customFormat="1" ht="17.25" customHeight="1">
      <c r="B18" s="47"/>
      <c r="C18" s="41" t="str">
        <f>IF(B18="","",VLOOKUP(B18,Parametres!$A$4:$E$28,5,0))</f>
        <v/>
      </c>
      <c r="D18" s="41" t="str">
        <f>IF(C18="","",VLOOKUP(B18,Parametres!$A$4:$E$28,2,0))</f>
        <v/>
      </c>
      <c r="E18" s="41" t="str">
        <f>IF(B18="","",VLOOKUP(B18,Parametres!$A$4:$E$28,3,0))</f>
        <v/>
      </c>
      <c r="F18" s="43"/>
      <c r="G18" s="16" t="str">
        <f t="shared" si="0"/>
        <v/>
      </c>
      <c r="H18" s="18"/>
      <c r="I18" s="167"/>
    </row>
    <row r="19" spans="2:9" s="2" customFormat="1" ht="17.25" customHeight="1">
      <c r="B19" s="47"/>
      <c r="C19" s="41" t="str">
        <f>IF(B19="","",VLOOKUP(B19,Parametres!$A$4:$E$28,5,0))</f>
        <v/>
      </c>
      <c r="D19" s="41" t="str">
        <f>IF(C19="","",VLOOKUP(B19,Parametres!$A$4:$E$28,2,0))</f>
        <v/>
      </c>
      <c r="E19" s="41" t="str">
        <f>IF(B19="","",VLOOKUP(B19,Parametres!$A$4:$E$28,3,0))</f>
        <v/>
      </c>
      <c r="F19" s="43"/>
      <c r="G19" s="16" t="str">
        <f t="shared" si="0"/>
        <v/>
      </c>
      <c r="H19" s="18"/>
      <c r="I19" s="167"/>
    </row>
    <row r="20" spans="2:9" s="2" customFormat="1" ht="17.25" customHeight="1">
      <c r="B20" s="47"/>
      <c r="C20" s="41" t="str">
        <f>IF(B20="","",VLOOKUP(B20,Parametres!$A$4:$E$28,5,0))</f>
        <v/>
      </c>
      <c r="D20" s="41" t="str">
        <f>IF(C20="","",VLOOKUP(B20,Parametres!$A$4:$E$28,2,0))</f>
        <v/>
      </c>
      <c r="E20" s="41" t="str">
        <f>IF(B20="","",VLOOKUP(B20,Parametres!$A$4:$E$28,3,0))</f>
        <v/>
      </c>
      <c r="F20" s="43"/>
      <c r="G20" s="16" t="str">
        <f t="shared" si="0"/>
        <v/>
      </c>
      <c r="H20" s="18"/>
      <c r="I20" s="167"/>
    </row>
    <row r="21" spans="2:9" s="2" customFormat="1" ht="17.25" customHeight="1">
      <c r="B21" s="47"/>
      <c r="C21" s="41" t="str">
        <f>IF(B21="","",VLOOKUP(B21,Parametres!$A$4:$E$28,5,0))</f>
        <v/>
      </c>
      <c r="D21" s="41" t="str">
        <f>IF(C21="","",VLOOKUP(B21,Parametres!$A$4:$E$28,2,0))</f>
        <v/>
      </c>
      <c r="E21" s="41" t="str">
        <f>IF(B21="","",VLOOKUP(B21,Parametres!$A$4:$E$28,3,0))</f>
        <v/>
      </c>
      <c r="F21" s="43"/>
      <c r="G21" s="16" t="str">
        <f t="shared" si="0"/>
        <v/>
      </c>
      <c r="H21" s="18"/>
      <c r="I21" s="167"/>
    </row>
    <row r="22" spans="2:9" s="2" customFormat="1" ht="17.25" customHeight="1">
      <c r="B22" s="47"/>
      <c r="C22" s="41" t="str">
        <f>IF(B22="","",VLOOKUP(B22,Parametres!$A$4:$E$28,5,0))</f>
        <v/>
      </c>
      <c r="D22" s="41" t="str">
        <f>IF(C22="","",VLOOKUP(B22,Parametres!$A$4:$E$28,2,0))</f>
        <v/>
      </c>
      <c r="E22" s="41" t="str">
        <f>IF(B22="","",VLOOKUP(B22,Parametres!$A$4:$E$28,3,0))</f>
        <v/>
      </c>
      <c r="F22" s="43"/>
      <c r="G22" s="16" t="str">
        <f t="shared" si="0"/>
        <v/>
      </c>
      <c r="H22" s="18"/>
      <c r="I22" s="167"/>
    </row>
    <row r="23" spans="2:9" s="2" customFormat="1" ht="17.25" customHeight="1">
      <c r="B23" s="47"/>
      <c r="C23" s="41" t="str">
        <f>IF(B23="","",VLOOKUP(B23,Parametres!$A$4:$E$28,5,0))</f>
        <v/>
      </c>
      <c r="D23" s="41" t="str">
        <f>IF(C23="","",VLOOKUP(B23,Parametres!$A$4:$E$28,2,0))</f>
        <v/>
      </c>
      <c r="E23" s="41" t="str">
        <f>IF(B23="","",VLOOKUP(B23,Parametres!$A$4:$E$28,3,0))</f>
        <v/>
      </c>
      <c r="F23" s="44"/>
      <c r="G23" s="16" t="str">
        <f t="shared" ref="G23:G36" si="1">IF(ISBLANK(F23),"",E23*F23)</f>
        <v/>
      </c>
      <c r="H23" s="18"/>
      <c r="I23" s="167"/>
    </row>
    <row r="24" spans="2:9" s="2" customFormat="1" ht="17.25" customHeight="1">
      <c r="B24" s="47"/>
      <c r="C24" s="41" t="str">
        <f>IF(B24="","",VLOOKUP(B24,Parametres!$A$4:$E$28,5,0))</f>
        <v/>
      </c>
      <c r="D24" s="41" t="str">
        <f>IF(C24="","",VLOOKUP(B24,Parametres!$A$4:$E$28,2,0))</f>
        <v/>
      </c>
      <c r="E24" s="41" t="str">
        <f>IF(B24="","",VLOOKUP(B24,Parametres!$A$4:$E$28,3,0))</f>
        <v/>
      </c>
      <c r="F24" s="44"/>
      <c r="G24" s="16" t="str">
        <f t="shared" si="1"/>
        <v/>
      </c>
      <c r="H24" s="18"/>
      <c r="I24" s="167"/>
    </row>
    <row r="25" spans="2:9" s="2" customFormat="1" ht="17.25" customHeight="1">
      <c r="B25" s="47"/>
      <c r="C25" s="41" t="str">
        <f>IF(B25="","",VLOOKUP(B25,Parametres!$A$4:$E$28,5,0))</f>
        <v/>
      </c>
      <c r="D25" s="41" t="str">
        <f>IF(C25="","",VLOOKUP(B25,Parametres!$A$4:$E$28,2,0))</f>
        <v/>
      </c>
      <c r="E25" s="41" t="str">
        <f>IF(B25="","",VLOOKUP(B25,Parametres!$A$4:$E$28,3,0))</f>
        <v/>
      </c>
      <c r="F25" s="44"/>
      <c r="G25" s="16" t="str">
        <f t="shared" si="1"/>
        <v/>
      </c>
      <c r="H25" s="18"/>
      <c r="I25" s="167"/>
    </row>
    <row r="26" spans="2:9" s="2" customFormat="1" ht="17.25" customHeight="1">
      <c r="B26" s="47"/>
      <c r="C26" s="41" t="str">
        <f>IF(B26="","",VLOOKUP(B26,Parametres!$A$4:$E$28,5,0))</f>
        <v/>
      </c>
      <c r="D26" s="41" t="str">
        <f>IF(C26="","",VLOOKUP(B26,Parametres!$A$4:$E$28,2,0))</f>
        <v/>
      </c>
      <c r="E26" s="41" t="str">
        <f>IF(B26="","",VLOOKUP(B26,Parametres!$A$4:$E$28,3,0))</f>
        <v/>
      </c>
      <c r="F26" s="44"/>
      <c r="G26" s="16" t="str">
        <f t="shared" si="1"/>
        <v/>
      </c>
      <c r="H26" s="18"/>
      <c r="I26" s="167"/>
    </row>
    <row r="27" spans="2:9" s="2" customFormat="1" ht="17.25" customHeight="1">
      <c r="B27" s="47"/>
      <c r="C27" s="41" t="str">
        <f>IF(B27="","",VLOOKUP(B27,Parametres!$A$4:$E$28,5,0))</f>
        <v/>
      </c>
      <c r="D27" s="41" t="str">
        <f>IF(C27="","",VLOOKUP(B27,Parametres!$A$4:$E$28,2,0))</f>
        <v/>
      </c>
      <c r="E27" s="41" t="str">
        <f>IF(B27="","",VLOOKUP(B27,Parametres!$A$4:$E$28,3,0))</f>
        <v/>
      </c>
      <c r="F27" s="44"/>
      <c r="G27" s="16" t="str">
        <f t="shared" si="1"/>
        <v/>
      </c>
      <c r="H27" s="18"/>
      <c r="I27" s="167"/>
    </row>
    <row r="28" spans="2:9" s="2" customFormat="1" ht="17.25" customHeight="1">
      <c r="B28" s="47"/>
      <c r="C28" s="41" t="str">
        <f>IF(B28="","",VLOOKUP(B28,Parametres!$A$4:$E$28,5,0))</f>
        <v/>
      </c>
      <c r="D28" s="41" t="str">
        <f>IF(C28="","",VLOOKUP(B28,Parametres!$A$4:$E$28,2,0))</f>
        <v/>
      </c>
      <c r="E28" s="41" t="str">
        <f>IF(B28="","",VLOOKUP(B28,Parametres!$A$4:$E$28,3,0))</f>
        <v/>
      </c>
      <c r="F28" s="44"/>
      <c r="G28" s="16" t="str">
        <f t="shared" si="1"/>
        <v/>
      </c>
      <c r="H28" s="18"/>
      <c r="I28" s="167"/>
    </row>
    <row r="29" spans="2:9" s="2" customFormat="1" ht="17.25" customHeight="1">
      <c r="B29" s="47"/>
      <c r="C29" s="41" t="str">
        <f>IF(B29="","",VLOOKUP(B29,Parametres!$A$4:$E$28,5,0))</f>
        <v/>
      </c>
      <c r="D29" s="41" t="str">
        <f>IF(C29="","",VLOOKUP(B29,Parametres!$A$4:$E$28,2,0))</f>
        <v/>
      </c>
      <c r="E29" s="41" t="str">
        <f>IF(B29="","",VLOOKUP(B29,Parametres!$A$4:$E$28,3,0))</f>
        <v/>
      </c>
      <c r="F29" s="45"/>
      <c r="G29" s="16" t="str">
        <f t="shared" si="1"/>
        <v/>
      </c>
      <c r="H29" s="18"/>
      <c r="I29" s="167"/>
    </row>
    <row r="30" spans="2:9" s="2" customFormat="1" ht="17.25" customHeight="1">
      <c r="B30" s="47"/>
      <c r="C30" s="41" t="str">
        <f>IF(B30="","",VLOOKUP(B30,Parametres!$A$4:$E$28,5,0))</f>
        <v/>
      </c>
      <c r="D30" s="41" t="str">
        <f>IF(C30="","",VLOOKUP(B30,Parametres!$A$4:$E$28,2,0))</f>
        <v/>
      </c>
      <c r="E30" s="41" t="str">
        <f>IF(B30="","",VLOOKUP(B30,Parametres!$A$4:$E$28,3,0))</f>
        <v/>
      </c>
      <c r="F30" s="45"/>
      <c r="G30" s="16" t="str">
        <f t="shared" si="1"/>
        <v/>
      </c>
      <c r="H30" s="18"/>
      <c r="I30" s="167"/>
    </row>
    <row r="31" spans="2:9" s="2" customFormat="1" ht="17.25" customHeight="1">
      <c r="B31" s="47"/>
      <c r="C31" s="41" t="str">
        <f>IF(B31="","",VLOOKUP(B31,Parametres!$A$4:$E$28,5,0))</f>
        <v/>
      </c>
      <c r="D31" s="41" t="str">
        <f>IF(C31="","",VLOOKUP(B31,Parametres!$A$4:$E$28,2,0))</f>
        <v/>
      </c>
      <c r="E31" s="41" t="str">
        <f>IF(B31="","",VLOOKUP(B31,Parametres!$A$4:$E$28,3,0))</f>
        <v/>
      </c>
      <c r="F31" s="45"/>
      <c r="G31" s="16" t="str">
        <f t="shared" si="1"/>
        <v/>
      </c>
      <c r="H31" s="18"/>
      <c r="I31" s="167"/>
    </row>
    <row r="32" spans="2:9" s="2" customFormat="1" ht="17.25" customHeight="1">
      <c r="B32" s="47"/>
      <c r="C32" s="41" t="str">
        <f>IF(B32="","",VLOOKUP(B32,Parametres!$A$4:$E$28,5,0))</f>
        <v/>
      </c>
      <c r="D32" s="41" t="str">
        <f>IF(C32="","",VLOOKUP(B32,Parametres!$A$4:$E$28,2,0))</f>
        <v/>
      </c>
      <c r="E32" s="41" t="str">
        <f>IF(B32="","",VLOOKUP(B32,Parametres!$A$4:$E$28,3,0))</f>
        <v/>
      </c>
      <c r="F32" s="45"/>
      <c r="G32" s="16" t="str">
        <f t="shared" si="1"/>
        <v/>
      </c>
      <c r="H32" s="18"/>
      <c r="I32" s="167"/>
    </row>
    <row r="33" spans="2:13" s="2" customFormat="1" ht="17.25" customHeight="1">
      <c r="B33" s="47"/>
      <c r="C33" s="41" t="str">
        <f>IF(B33="","",VLOOKUP(B33,Parametres!$A$4:$E$28,5,0))</f>
        <v/>
      </c>
      <c r="D33" s="41" t="str">
        <f>IF(C33="","",VLOOKUP(B33,Parametres!$A$4:$E$28,2,0))</f>
        <v/>
      </c>
      <c r="E33" s="41" t="str">
        <f>IF(B33="","",VLOOKUP(B33,Parametres!$A$4:$E$28,3,0))</f>
        <v/>
      </c>
      <c r="F33" s="45"/>
      <c r="G33" s="16" t="str">
        <f t="shared" si="1"/>
        <v/>
      </c>
      <c r="H33" s="18"/>
      <c r="I33" s="167"/>
    </row>
    <row r="34" spans="2:13" s="2" customFormat="1" ht="17.25" customHeight="1">
      <c r="B34" s="47"/>
      <c r="C34" s="41" t="str">
        <f>IF(B34="","",VLOOKUP(B34,Parametres!$A$4:$E$28,5,0))</f>
        <v/>
      </c>
      <c r="D34" s="41" t="str">
        <f>IF(C34="","",VLOOKUP(B34,Parametres!$A$4:$E$28,2,0))</f>
        <v/>
      </c>
      <c r="E34" s="41" t="str">
        <f>IF(B34="","",VLOOKUP(B34,Parametres!$A$4:$E$28,3,0))</f>
        <v/>
      </c>
      <c r="F34" s="45"/>
      <c r="G34" s="16" t="str">
        <f t="shared" si="1"/>
        <v/>
      </c>
      <c r="H34" s="18"/>
      <c r="I34" s="167"/>
    </row>
    <row r="35" spans="2:13" s="2" customFormat="1" ht="17.25" customHeight="1">
      <c r="B35" s="47"/>
      <c r="C35" s="41" t="str">
        <f>IF(B35="","",VLOOKUP(B35,Parametres!$A$4:$E$28,5,0))</f>
        <v/>
      </c>
      <c r="D35" s="41" t="str">
        <f>IF(C35="","",VLOOKUP(B35,Parametres!$A$4:$E$28,2,0))</f>
        <v/>
      </c>
      <c r="E35" s="41" t="str">
        <f>IF(B35="","",VLOOKUP(B35,Parametres!$A$4:$E$28,3,0))</f>
        <v/>
      </c>
      <c r="F35" s="45"/>
      <c r="G35" s="16" t="str">
        <f t="shared" si="1"/>
        <v/>
      </c>
      <c r="H35" s="18"/>
      <c r="I35" s="167"/>
    </row>
    <row r="36" spans="2:13" s="2" customFormat="1" ht="17.25" customHeight="1" thickBot="1">
      <c r="B36" s="47"/>
      <c r="C36" s="41" t="str">
        <f>IF(B36="","",VLOOKUP(B36,Parametres!$A$4:$E$28,5,0))</f>
        <v/>
      </c>
      <c r="D36" s="41" t="str">
        <f>IF(C36="","",VLOOKUP(B36,Parametres!$A$4:$E$28,2,0))</f>
        <v/>
      </c>
      <c r="E36" s="41" t="str">
        <f>IF(B36="","",VLOOKUP(B36,Parametres!$A$4:$E$28,3,0))</f>
        <v/>
      </c>
      <c r="F36" s="46"/>
      <c r="G36" s="17" t="str">
        <f t="shared" si="1"/>
        <v/>
      </c>
      <c r="H36" s="18"/>
      <c r="I36" s="167"/>
    </row>
    <row r="37" spans="2:13" s="2" customFormat="1" ht="17.25" customHeight="1" thickBot="1">
      <c r="B37" s="30" t="s">
        <v>17</v>
      </c>
      <c r="C37" s="3"/>
      <c r="D37" s="3"/>
      <c r="E37" s="3"/>
      <c r="F37" s="3"/>
      <c r="G37" s="129">
        <f>SUM(G15:G36)</f>
        <v>0</v>
      </c>
      <c r="H37" s="19"/>
      <c r="I37" s="167"/>
    </row>
    <row r="38" spans="2:13" s="2" customFormat="1" ht="17.25" customHeight="1">
      <c r="B38" s="31" t="s">
        <v>136</v>
      </c>
      <c r="C38" s="4"/>
      <c r="D38" s="145"/>
      <c r="E38" s="141"/>
      <c r="F38" s="4"/>
      <c r="G38" s="125" t="str">
        <f>IFERROR(G37/E38,"")</f>
        <v/>
      </c>
      <c r="H38" s="20"/>
      <c r="I38" s="167"/>
    </row>
    <row r="39" spans="2:13" s="2" customFormat="1" ht="17.25" customHeight="1" thickBot="1">
      <c r="B39" s="32" t="s">
        <v>12</v>
      </c>
      <c r="C39" s="4"/>
      <c r="D39" s="134"/>
      <c r="E39" s="142"/>
      <c r="F39" s="4"/>
      <c r="G39" s="135">
        <f>IFERROR(G37*E39,"")</f>
        <v>0</v>
      </c>
      <c r="H39" s="20"/>
      <c r="I39" s="167"/>
    </row>
    <row r="40" spans="2:13" s="2" customFormat="1" ht="17.25" customHeight="1">
      <c r="B40" s="33" t="s">
        <v>134</v>
      </c>
      <c r="C40" s="4"/>
      <c r="D40" s="4"/>
      <c r="E40" s="140"/>
      <c r="F40" s="4"/>
      <c r="G40" s="131">
        <f>IFERROR(G37+G39,"")</f>
        <v>0</v>
      </c>
      <c r="H40" s="21"/>
      <c r="I40" s="167"/>
    </row>
    <row r="41" spans="2:13" s="2" customFormat="1" ht="17.25" customHeight="1" thickBot="1">
      <c r="B41" s="31" t="s">
        <v>135</v>
      </c>
      <c r="C41" s="134"/>
      <c r="D41" s="134"/>
      <c r="E41" s="134"/>
      <c r="F41" s="4"/>
      <c r="G41" s="136">
        <f>IFERROR(G40*G7,"")</f>
        <v>0</v>
      </c>
      <c r="H41" s="21"/>
      <c r="I41" s="167"/>
    </row>
    <row r="42" spans="2:13" s="2" customFormat="1" ht="17.25" customHeight="1" thickBot="1">
      <c r="B42" s="137" t="s">
        <v>14</v>
      </c>
      <c r="C42" s="4"/>
      <c r="D42" s="4"/>
      <c r="E42" s="144"/>
      <c r="F42" s="4"/>
      <c r="G42" s="40">
        <f>SUM(G41/100*E42+G41)</f>
        <v>0</v>
      </c>
      <c r="H42" s="22"/>
      <c r="I42" s="167"/>
    </row>
    <row r="43" spans="2:13" s="2" customFormat="1" ht="17.25" customHeight="1">
      <c r="B43" s="31" t="s">
        <v>133</v>
      </c>
      <c r="C43" s="36"/>
      <c r="D43" s="36"/>
      <c r="E43" s="143"/>
      <c r="F43" s="36"/>
      <c r="G43" s="130">
        <f>IFERROR(G42*C7,"")</f>
        <v>0</v>
      </c>
      <c r="H43" s="23"/>
      <c r="I43" s="167"/>
    </row>
    <row r="44" spans="2:13" s="2" customFormat="1" ht="17.25" customHeight="1">
      <c r="B44" s="173" t="s">
        <v>0</v>
      </c>
      <c r="C44" s="174"/>
      <c r="D44" s="174"/>
      <c r="E44" s="174"/>
      <c r="F44" s="174"/>
      <c r="G44" s="128">
        <f>IFERROR(G43-G41,"")</f>
        <v>0</v>
      </c>
      <c r="H44" s="24"/>
      <c r="I44" s="167"/>
      <c r="K44" s="133"/>
      <c r="L44" s="132"/>
      <c r="M44" s="133"/>
    </row>
    <row r="45" spans="2:13" s="2" customFormat="1" ht="17.25" customHeight="1">
      <c r="B45" s="37" t="s">
        <v>15</v>
      </c>
      <c r="C45" s="38"/>
      <c r="D45" s="38"/>
      <c r="E45" s="38"/>
      <c r="F45" s="38"/>
      <c r="G45" s="138" t="str">
        <f>IFERROR(G41/G40,"")</f>
        <v/>
      </c>
      <c r="H45" s="22"/>
      <c r="I45" s="167"/>
    </row>
    <row r="46" spans="2:13" ht="15.75" thickBot="1">
      <c r="B46" s="168" t="s">
        <v>16</v>
      </c>
      <c r="C46" s="169"/>
      <c r="D46" s="169"/>
      <c r="E46" s="169"/>
      <c r="F46" s="169"/>
      <c r="G46" s="139" t="str">
        <f>IFERROR(G41/G40,"")</f>
        <v/>
      </c>
      <c r="I46" s="146"/>
    </row>
    <row r="48" spans="2:13">
      <c r="E48" s="51"/>
      <c r="G48" s="51"/>
    </row>
    <row r="49" spans="7:7">
      <c r="G49" s="51"/>
    </row>
    <row r="50" spans="7:7">
      <c r="G50" s="51"/>
    </row>
    <row r="51" spans="7:7">
      <c r="G51" s="51"/>
    </row>
    <row r="52" spans="7:7">
      <c r="G52" s="126"/>
    </row>
  </sheetData>
  <mergeCells count="8">
    <mergeCell ref="B46:F46"/>
    <mergeCell ref="B4:D4"/>
    <mergeCell ref="I4:I11"/>
    <mergeCell ref="C5:D5"/>
    <mergeCell ref="E7:F7"/>
    <mergeCell ref="C8:D8"/>
    <mergeCell ref="I16:I45"/>
    <mergeCell ref="B44:F44"/>
  </mergeCells>
  <dataValidations count="3">
    <dataValidation type="list" allowBlank="1" showInputMessage="1" showErrorMessage="1" sqref="C8" xr:uid="{FFDD225C-82D8-41B1-A9A7-D048CB1BD34A}">
      <formula1>INDIRECT("TabVendu[Vendu par]")</formula1>
    </dataValidation>
    <dataValidation type="list" allowBlank="1" showInputMessage="1" showErrorMessage="1" sqref="B15:B36" xr:uid="{32658819-4455-42E9-81E7-A9C89442E402}">
      <formula1>INDIRECT("TabCat[Category]")</formula1>
    </dataValidation>
    <dataValidation type="list" allowBlank="1" showInputMessage="1" showErrorMessage="1" promptTitle="Choisir une catégorie" prompt="Choisir une catégorie" sqref="C5:D5" xr:uid="{9926E1B7-A33E-497E-80C4-4971C3773F27}">
      <formula1>INDIRECT("TabGateaux[Catégories par type]")</formula1>
    </dataValidation>
  </dataValidations>
  <printOptions horizontalCentered="1"/>
  <pageMargins left="0.39370078740157483" right="0.39370078740157483" top="0.19685039370078741" bottom="0.19685039370078741" header="0.51181102362204722" footer="0.51181102362204722"/>
  <pageSetup paperSize="9" scale="65"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29E5FA-BA59-4784-A840-E8F86F4CF85B}">
  <sheetPr codeName="Sheet3">
    <tabColor theme="5"/>
  </sheetPr>
  <dimension ref="A1:H59"/>
  <sheetViews>
    <sheetView showGridLines="0" topLeftCell="A33" workbookViewId="0">
      <selection activeCell="H1" sqref="H1"/>
    </sheetView>
  </sheetViews>
  <sheetFormatPr baseColWidth="10" defaultColWidth="9.140625" defaultRowHeight="20.25" customHeight="1"/>
  <cols>
    <col min="1" max="1" width="31" style="54" customWidth="1"/>
    <col min="2" max="4" width="9.140625" style="54"/>
    <col min="5" max="5" width="27.5703125" style="54" customWidth="1"/>
    <col min="6" max="16384" width="9.140625" style="54"/>
  </cols>
  <sheetData>
    <row r="1" spans="1:8" ht="39" customHeight="1">
      <c r="A1" s="52" t="s">
        <v>49</v>
      </c>
      <c r="B1" s="53"/>
      <c r="C1" s="53"/>
      <c r="D1" s="53"/>
      <c r="E1" s="56"/>
      <c r="H1" s="108" t="s">
        <v>61</v>
      </c>
    </row>
    <row r="2" spans="1:8" ht="30" customHeight="1">
      <c r="A2" s="57"/>
      <c r="B2" s="58"/>
      <c r="C2" s="58"/>
      <c r="D2" s="58"/>
      <c r="E2" s="55"/>
    </row>
    <row r="3" spans="1:8" ht="20.25" customHeight="1" thickBot="1">
      <c r="A3" s="149" t="s">
        <v>50</v>
      </c>
    </row>
    <row r="4" spans="1:8" ht="20.25" customHeight="1" thickTop="1">
      <c r="A4" s="150" t="s">
        <v>51</v>
      </c>
    </row>
    <row r="5" spans="1:8" ht="20.25" customHeight="1">
      <c r="A5" s="151" t="s">
        <v>53</v>
      </c>
    </row>
    <row r="6" spans="1:8" ht="20.25" customHeight="1">
      <c r="A6" s="153" t="s">
        <v>54</v>
      </c>
    </row>
    <row r="7" spans="1:8" ht="20.25" customHeight="1">
      <c r="A7" s="112" t="s">
        <v>178</v>
      </c>
    </row>
    <row r="8" spans="1:8" ht="20.25" customHeight="1">
      <c r="A8" s="111" t="s">
        <v>56</v>
      </c>
    </row>
    <row r="9" spans="1:8" ht="20.25" customHeight="1">
      <c r="A9" s="112" t="s">
        <v>57</v>
      </c>
    </row>
    <row r="10" spans="1:8" ht="20.25" customHeight="1">
      <c r="A10" s="111" t="s">
        <v>174</v>
      </c>
    </row>
    <row r="11" spans="1:8" ht="20.25" customHeight="1">
      <c r="A11" s="112" t="s">
        <v>58</v>
      </c>
    </row>
    <row r="12" spans="1:8" ht="20.25" customHeight="1">
      <c r="A12" s="111" t="s">
        <v>176</v>
      </c>
    </row>
    <row r="13" spans="1:8" ht="20.25" customHeight="1">
      <c r="A13" s="112" t="s">
        <v>175</v>
      </c>
    </row>
    <row r="14" spans="1:8" ht="20.25" customHeight="1">
      <c r="A14" s="111" t="s">
        <v>59</v>
      </c>
    </row>
    <row r="15" spans="1:8" ht="20.25" customHeight="1">
      <c r="A15" s="112" t="s">
        <v>60</v>
      </c>
    </row>
    <row r="16" spans="1:8" ht="20.25" customHeight="1">
      <c r="A16" s="111" t="s">
        <v>92</v>
      </c>
    </row>
    <row r="17" spans="1:1" ht="20.25" customHeight="1">
      <c r="A17" s="112" t="s">
        <v>93</v>
      </c>
    </row>
    <row r="18" spans="1:1" ht="20.25" customHeight="1">
      <c r="A18" s="114" t="s">
        <v>95</v>
      </c>
    </row>
    <row r="19" spans="1:1" ht="20.25" customHeight="1">
      <c r="A19" s="115" t="s">
        <v>96</v>
      </c>
    </row>
    <row r="20" spans="1:1" ht="20.25" customHeight="1">
      <c r="A20" s="116" t="s">
        <v>97</v>
      </c>
    </row>
    <row r="21" spans="1:1" ht="20.25" customHeight="1">
      <c r="A21" s="113" t="s">
        <v>94</v>
      </c>
    </row>
    <row r="22" spans="1:1" ht="20.25" customHeight="1">
      <c r="A22" s="110" t="s">
        <v>98</v>
      </c>
    </row>
    <row r="23" spans="1:1" ht="20.25" customHeight="1">
      <c r="A23" s="116" t="s">
        <v>99</v>
      </c>
    </row>
    <row r="24" spans="1:1" ht="20.25" customHeight="1">
      <c r="A24" s="115" t="s">
        <v>100</v>
      </c>
    </row>
    <row r="25" spans="1:1" ht="20.25" customHeight="1">
      <c r="A25" s="116" t="s">
        <v>101</v>
      </c>
    </row>
    <row r="26" spans="1:1" ht="20.25" customHeight="1">
      <c r="A26" s="110" t="s">
        <v>102</v>
      </c>
    </row>
    <row r="27" spans="1:1" ht="20.25" customHeight="1">
      <c r="A27" s="152" t="s">
        <v>52</v>
      </c>
    </row>
    <row r="28" spans="1:1" ht="20.25" customHeight="1">
      <c r="A28" s="112" t="s">
        <v>55</v>
      </c>
    </row>
    <row r="29" spans="1:1" ht="20.25" customHeight="1">
      <c r="A29" s="116" t="s">
        <v>103</v>
      </c>
    </row>
    <row r="30" spans="1:1" ht="20.25" customHeight="1">
      <c r="A30" s="110" t="s">
        <v>116</v>
      </c>
    </row>
    <row r="31" spans="1:1" ht="20.25" customHeight="1">
      <c r="A31" s="154" t="s">
        <v>125</v>
      </c>
    </row>
    <row r="32" spans="1:1" ht="20.25" customHeight="1">
      <c r="A32" s="122" t="s">
        <v>127</v>
      </c>
    </row>
    <row r="33" spans="1:1" ht="20.25" customHeight="1">
      <c r="A33" s="110" t="s">
        <v>104</v>
      </c>
    </row>
    <row r="34" spans="1:1" ht="20.25" customHeight="1">
      <c r="A34" s="116" t="s">
        <v>105</v>
      </c>
    </row>
    <row r="35" spans="1:1" ht="20.25" customHeight="1">
      <c r="A35" s="110" t="s">
        <v>106</v>
      </c>
    </row>
    <row r="36" spans="1:1" ht="20.25" customHeight="1">
      <c r="A36" s="116" t="s">
        <v>107</v>
      </c>
    </row>
    <row r="37" spans="1:1" ht="20.25" customHeight="1">
      <c r="A37" s="119" t="s">
        <v>90</v>
      </c>
    </row>
    <row r="38" spans="1:1" ht="20.25" customHeight="1">
      <c r="A38" s="110" t="s">
        <v>108</v>
      </c>
    </row>
    <row r="39" spans="1:1" ht="20.25" customHeight="1">
      <c r="A39" s="117" t="s">
        <v>112</v>
      </c>
    </row>
    <row r="40" spans="1:1" ht="20.25" customHeight="1">
      <c r="A40" s="116" t="s">
        <v>109</v>
      </c>
    </row>
    <row r="41" spans="1:1" ht="20.25" customHeight="1">
      <c r="A41" s="110" t="s">
        <v>122</v>
      </c>
    </row>
    <row r="42" spans="1:1" ht="20.25" customHeight="1">
      <c r="A42" s="110" t="s">
        <v>110</v>
      </c>
    </row>
    <row r="43" spans="1:1" ht="20.25" customHeight="1">
      <c r="A43" s="116" t="s">
        <v>111</v>
      </c>
    </row>
    <row r="44" spans="1:1" ht="20.25" customHeight="1">
      <c r="A44" s="118" t="s">
        <v>113</v>
      </c>
    </row>
    <row r="45" spans="1:1" ht="20.25" customHeight="1">
      <c r="A45" s="109" t="s">
        <v>114</v>
      </c>
    </row>
    <row r="46" spans="1:1" ht="20.25" customHeight="1">
      <c r="A46" s="156" t="s">
        <v>115</v>
      </c>
    </row>
    <row r="47" spans="1:1" ht="20.25" customHeight="1">
      <c r="A47" s="122" t="s">
        <v>117</v>
      </c>
    </row>
    <row r="48" spans="1:1" ht="20.25" customHeight="1">
      <c r="A48" s="124" t="s">
        <v>118</v>
      </c>
    </row>
    <row r="49" spans="1:1" ht="20.25" customHeight="1">
      <c r="A49" s="120" t="s">
        <v>119</v>
      </c>
    </row>
    <row r="50" spans="1:1" ht="20.25" customHeight="1">
      <c r="A50" s="109" t="s">
        <v>120</v>
      </c>
    </row>
    <row r="51" spans="1:1" ht="20.25" customHeight="1">
      <c r="A51" s="121" t="s">
        <v>121</v>
      </c>
    </row>
    <row r="52" spans="1:1" ht="20.25" customHeight="1">
      <c r="A52" s="121" t="s">
        <v>123</v>
      </c>
    </row>
    <row r="53" spans="1:1" ht="20.25" customHeight="1">
      <c r="A53" s="109" t="s">
        <v>124</v>
      </c>
    </row>
    <row r="54" spans="1:1" ht="20.25" customHeight="1">
      <c r="A54" s="155" t="s">
        <v>126</v>
      </c>
    </row>
    <row r="55" spans="1:1" ht="20.25" customHeight="1">
      <c r="A55" s="109" t="s">
        <v>128</v>
      </c>
    </row>
    <row r="56" spans="1:1" ht="20.25" customHeight="1">
      <c r="A56" s="121" t="s">
        <v>129</v>
      </c>
    </row>
    <row r="57" spans="1:1" ht="20.25" customHeight="1">
      <c r="A57" s="109" t="s">
        <v>130</v>
      </c>
    </row>
    <row r="58" spans="1:1" ht="20.25" customHeight="1">
      <c r="A58" s="121" t="s">
        <v>131</v>
      </c>
    </row>
    <row r="59" spans="1:1" ht="20.25" customHeight="1">
      <c r="A59" s="123" t="s">
        <v>132</v>
      </c>
    </row>
  </sheetData>
  <hyperlinks>
    <hyperlink ref="H1" r:id="rId1" xr:uid="{84477C81-88E2-4A71-8CA2-4FB286220E16}"/>
    <hyperlink ref="A21" r:id="rId2" tooltip="Gâteau au fromage" display="https://fr.wikipedia.org/wiki/G%C3%A2teau_au_fromage" xr:uid="{81F42D8B-B2FE-42F9-814E-4BD4BE1B1300}"/>
    <hyperlink ref="A18" r:id="rId3" tooltip="Galette comtoise" display="https://fr.wikipedia.org/wiki/Galette_comtoise" xr:uid="{96FB0F2F-E316-45F8-AA8C-B677E51E48B5}"/>
    <hyperlink ref="A19" r:id="rId4" tooltip="Gâteau à la broche" display="https://fr.wikipedia.org/wiki/G%C3%A2teau_%C3%A0_la_broche" xr:uid="{DC8E60E7-8834-4F21-8960-6628F157EA69}"/>
    <hyperlink ref="A20" r:id="rId5" tooltip="Gâteau à la compote de pommes" display="https://fr.wikipedia.org/wiki/G%C3%A2teau_%C3%A0_la_compote_de_pommes" xr:uid="{5DF3D3BE-F372-4496-BA9B-25FB0097BD7F}"/>
    <hyperlink ref="A22" r:id="rId6" tooltip="Gâteau au fromage de l'oncle Tetsu" display="https://fr.wikipedia.org/wiki/G%C3%A2teau_au_fromage_de_l%27oncle_Tetsu" xr:uid="{E9E6CD10-0663-4D99-BA26-C0A0CB79DEC3}"/>
    <hyperlink ref="A23" r:id="rId7" tooltip="Gâteau au fromage japonais" display="https://fr.wikipedia.org/wiki/G%C3%A2teau_au_fromage_japonais" xr:uid="{9C6DA6D1-677E-4FCC-A98C-33BB1961B941}"/>
    <hyperlink ref="A24" r:id="rId8" tooltip="Gâteau au pandan" display="https://fr.wikipedia.org/wiki/G%C3%A2teau_au_pandan" xr:uid="{95836FC0-F271-45F4-89E8-32191D9E7855}"/>
    <hyperlink ref="A25" r:id="rId9" tooltip="Gâteau aux fraises" display="https://fr.wikipedia.org/wiki/G%C3%A2teau_aux_fraises" xr:uid="{AB475235-846D-470E-A9CC-C6F0951AB45C}"/>
    <hyperlink ref="A26" r:id="rId10" tooltip="Gâteau aux noix de Grenoble" display="https://fr.wikipedia.org/wiki/G%C3%A2teau_aux_noix_de_Grenoble" xr:uid="{D1E237B3-F3C9-4C3C-A79F-61598D740A46}"/>
    <hyperlink ref="A29" r:id="rId11" tooltip="Gâteau de Battenberg" display="https://fr.wikipedia.org/wiki/G%C3%A2teau_de_Battenberg" xr:uid="{CC22F5C4-E6B7-4679-B260-E290F4BC26FF}"/>
    <hyperlink ref="A33" r:id="rId12" tooltip="Gâteau de Verviers" display="https://fr.wikipedia.org/wiki/G%C3%A2teau_de_Verviers" xr:uid="{5F20CA1C-53D5-4F59-8557-4517D7D42984}"/>
    <hyperlink ref="A34" r:id="rId13" tooltip="Gâteau des anges" display="https://fr.wikipedia.org/wiki/G%C3%A2teau_des_anges" xr:uid="{23F38B07-2403-408D-9CD6-F72EC594BDA8}"/>
    <hyperlink ref="A35" r:id="rId14" tooltip="Gâteau des rois" display="https://fr.wikipedia.org/wiki/G%C3%A2teau_des_rois" xr:uid="{8795B972-E7A0-4D2F-B725-623310C5B1B5}"/>
    <hyperlink ref="A36" r:id="rId15" tooltip="Gâteau du Vully" display="https://fr.wikipedia.org/wiki/G%C3%A2teau_du_Vully" xr:uid="{AFB6FB9F-77EB-4B7B-9FBB-171EA32392E9}"/>
    <hyperlink ref="A38" r:id="rId16" tooltip="Gâteau géant de Bucarest" display="https://fr.wikipedia.org/wiki/G%C3%A2teau_g%C3%A9ant_de_Bucarest" xr:uid="{C76DC59A-74C2-49D0-9E38-327CB8D50A5A}"/>
    <hyperlink ref="A40" r:id="rId17" tooltip="Gâteau marbré" display="https://fr.wikipedia.org/wiki/G%C3%A2teau_marbr%C3%A9" xr:uid="{CAF7DBE4-44F2-4F0C-BA82-74955AE11AE6}"/>
    <hyperlink ref="A42" r:id="rId18" tooltip="Gâteau Reine Élisabeth" display="https://fr.wikipedia.org/wiki/G%C3%A2teau_Reine_%C3%89lisabeth" xr:uid="{BF2C6A27-FAAB-4B27-923B-7FFE88E29A14}"/>
    <hyperlink ref="A43" r:id="rId19" tooltip="Gâteaux gallois" display="https://fr.wikipedia.org/wiki/G%C3%A2teaux_gallois" xr:uid="{022D9257-CEF7-4FEE-92A9-9A91470AF16E}"/>
    <hyperlink ref="A39" r:id="rId20" tooltip="Gâteau magique" display="https://fr.wikipedia.org/wiki/G%C3%A2teau_magique" xr:uid="{FA105925-83D4-440F-B2DD-BB4F098E9528}"/>
    <hyperlink ref="A44" r:id="rId21" tooltip="Marjolaine (gâteau)" display="https://fr.wikipedia.org/wiki/Marjolaine_(g%C3%A2teau)" xr:uid="{81D9BA57-C622-40FE-9577-878B4B4D810C}"/>
    <hyperlink ref="A45" r:id="rId22" tooltip="Massepain cuit" display="https://fr.wikipedia.org/wiki/Massepain_cuit" xr:uid="{029E14A7-268F-4CC2-8F75-949886D86566}"/>
    <hyperlink ref="A46" r:id="rId23" tooltip="Mbardja" display="https://fr.wikipedia.org/wiki/Mbardja" xr:uid="{80678437-6865-4427-889D-8EFA982C57DB}"/>
    <hyperlink ref="A30" r:id="rId24" tooltip="Gâteau de ménage" display="https://fr.wikipedia.org/wiki/G%C3%A2teau_de_m%C3%A9nage" xr:uid="{291977F2-F906-4D6B-8346-34142AADDD22}"/>
    <hyperlink ref="A47" r:id="rId25" tooltip="Mendiant (pâtisserie)" display="https://fr.wikipedia.org/wiki/Mendiant_(p%C3%A2tisserie)" xr:uid="{3400D33D-38D8-48B5-A7EE-3C54133D7C45}"/>
    <hyperlink ref="A48" r:id="rId26" tooltip="Pangée (biscuit)" display="https://fr.wikipedia.org/wiki/Pang%C3%A9e_(biscuit)" xr:uid="{A129631A-7692-4D28-81A5-A1402037B67E}"/>
    <hyperlink ref="A49" r:id="rId27" tooltip="Pão-de-Ló" display="https://fr.wikipedia.org/wiki/P%C3%A3o-de-L%C3%B3" xr:uid="{88372013-8C05-4047-B7C1-CF7566DF0208}"/>
    <hyperlink ref="A50" r:id="rId28" tooltip="Pască" display="https://fr.wikipedia.org/wiki/Pasc%C4%83" xr:uid="{CFD28299-6732-47B6-A5E2-A7FC10664D68}"/>
    <hyperlink ref="A51" r:id="rId29" tooltip="Paskha" display="https://fr.wikipedia.org/wiki/Paskha" xr:uid="{624448F2-7800-467D-8BD4-EEA117204C8D}"/>
    <hyperlink ref="A41" r:id="rId30" tooltip="Gâteau patate" display="https://fr.wikipedia.org/wiki/G%C3%A2teau_patate" xr:uid="{FEAAA9E0-5173-4AEE-A411-342E5F8E2EC4}"/>
    <hyperlink ref="A52" r:id="rId31" tooltip="Pizza cake" display="https://fr.wikipedia.org/wiki/Pizza_cake" xr:uid="{84DD31C2-F220-451F-A488-A82A89EABE4D}"/>
    <hyperlink ref="A53" r:id="rId32" tooltip="Potica" display="https://fr.wikipedia.org/wiki/Potica" xr:uid="{663E2EBF-DBE0-4F31-8CEA-0F7A6BB855FE}"/>
    <hyperlink ref="A4" r:id="rId33" tooltip="Barre marbrée" display="https://fr.wikipedia.org/wiki/Barre_marbr%C3%A9e" xr:uid="{A1A2E625-146A-4459-B9C7-29A31928F6DC}"/>
    <hyperlink ref="A37" r:id="rId34" xr:uid="{92D0A4FB-38AC-45D4-B254-6FA0134CEEAE}"/>
    <hyperlink ref="A27" r:id="rId35" tooltip="Gâteau basque" display="https://fr.wikipedia.org/wiki/G%C3%A2teau_basque" xr:uid="{3E445E4E-DD4C-4391-B13A-99276FDC8135}"/>
    <hyperlink ref="A31" r:id="rId36" tooltip="Gâteau de Saint-Genix" display="https://fr.wikipedia.org/wiki/G%C3%A2teau_de_Saint-Genix" xr:uid="{764D5217-BEE8-4264-B201-FBCAF5763FA0}"/>
    <hyperlink ref="A54" r:id="rId37" tooltip="Sambali" display="https://fr.wikipedia.org/wiki/Sambali" xr:uid="{58397FFA-09D0-4A05-B3FF-08B0A8B7D5E3}"/>
    <hyperlink ref="A32" r:id="rId38" tooltip="Gâteau de Savoie" display="https://fr.wikipedia.org/wiki/G%C3%A2teau_de_Savoie" xr:uid="{17BDD898-E8E1-4FF9-A366-0C6C9FFEECCB}"/>
    <hyperlink ref="A55" r:id="rId39" tooltip="Shortcake" display="https://fr.wikipedia.org/wiki/Shortcake" xr:uid="{BE23BF04-457E-4B32-9AEF-B2AB2058AE6B}"/>
    <hyperlink ref="A56" r:id="rId40" tooltip="Simnel cake" display="https://fr.wikipedia.org/wiki/Simnel_cake" xr:uid="{4FAF7E91-B3F6-4805-A419-F31773816D17}"/>
    <hyperlink ref="A57" r:id="rId41" tooltip="Spekkoek" display="https://fr.wikipedia.org/wiki/Spekkoek" xr:uid="{B1EE9265-7486-47BA-AE52-8AD5F7E41474}"/>
    <hyperlink ref="A58" r:id="rId42" tooltip="Sponge cake" display="https://fr.wikipedia.org/wiki/Sponge_cake" xr:uid="{D5FE85A6-A83B-470B-B877-FA2B1AF88A13}"/>
    <hyperlink ref="A59" r:id="rId43" display="https://fr.wikipedia.org/wiki/Vacherin_(g%C3%A2teau)" xr:uid="{C4B05275-8E38-400B-8D2A-427A25F81A1C}"/>
  </hyperlinks>
  <pageMargins left="0.7" right="0.7" top="0.75" bottom="0.75" header="0.3" footer="0.3"/>
  <pageSetup orientation="portrait" r:id="rId44"/>
  <drawing r:id="rId45"/>
  <picture r:id="rId46"/>
  <tableParts count="1">
    <tablePart r:id="rId47"/>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0451A6-5308-4F5E-8383-AAE63C6A1990}">
  <sheetPr codeName="Feuil2">
    <tabColor rgb="FFFF0000"/>
  </sheetPr>
  <dimension ref="A1:H47"/>
  <sheetViews>
    <sheetView workbookViewId="0">
      <pane ySplit="3" topLeftCell="A4" activePane="bottomLeft" state="frozen"/>
      <selection pane="bottomLeft" activeCell="H13" sqref="H13"/>
    </sheetView>
  </sheetViews>
  <sheetFormatPr baseColWidth="10" defaultRowHeight="12.75"/>
  <cols>
    <col min="1" max="1" width="21.42578125" customWidth="1"/>
    <col min="2" max="2" width="13.28515625" customWidth="1"/>
    <col min="3" max="3" width="16.85546875" customWidth="1"/>
    <col min="4" max="4" width="15.85546875" customWidth="1"/>
    <col min="5" max="5" width="18.28515625" customWidth="1"/>
    <col min="7" max="7" width="10.28515625" customWidth="1"/>
    <col min="8" max="8" width="30.5703125" customWidth="1"/>
  </cols>
  <sheetData>
    <row r="1" spans="1:8" ht="40.5" customHeight="1">
      <c r="A1" s="147"/>
      <c r="B1" s="147"/>
      <c r="C1" s="147"/>
      <c r="D1" s="147"/>
      <c r="E1" s="147"/>
      <c r="F1" s="147"/>
      <c r="G1" s="147"/>
      <c r="H1" s="147"/>
    </row>
    <row r="2" spans="1:8" ht="14.25" customHeight="1">
      <c r="A2" s="148"/>
      <c r="B2" s="148"/>
      <c r="C2" s="148"/>
      <c r="D2" s="148"/>
      <c r="E2" s="148"/>
      <c r="F2" s="148"/>
      <c r="G2" s="148"/>
      <c r="H2" s="148"/>
    </row>
    <row r="3" spans="1:8" ht="31.5">
      <c r="A3" s="101" t="s">
        <v>78</v>
      </c>
      <c r="B3" s="94" t="s">
        <v>19</v>
      </c>
      <c r="C3" s="95" t="s">
        <v>20</v>
      </c>
      <c r="D3" s="95" t="s">
        <v>21</v>
      </c>
      <c r="E3" s="96" t="s">
        <v>25</v>
      </c>
      <c r="G3" s="157"/>
      <c r="H3" s="158" t="s">
        <v>181</v>
      </c>
    </row>
    <row r="4" spans="1:8" ht="15">
      <c r="A4" s="92" t="s">
        <v>147</v>
      </c>
      <c r="B4" s="48">
        <v>200</v>
      </c>
      <c r="C4" s="48"/>
      <c r="D4" s="49">
        <f t="shared" ref="D4:D28" si="0">SUM(C4/B4)</f>
        <v>0</v>
      </c>
      <c r="E4" s="93" t="s">
        <v>150</v>
      </c>
      <c r="H4" s="159" t="s">
        <v>179</v>
      </c>
    </row>
    <row r="5" spans="1:8" ht="15">
      <c r="A5" s="92" t="s">
        <v>141</v>
      </c>
      <c r="B5" s="48">
        <v>35</v>
      </c>
      <c r="C5" s="48">
        <v>2.2999999999999998</v>
      </c>
      <c r="D5" s="49">
        <f t="shared" si="0"/>
        <v>6.5714285714285711E-2</v>
      </c>
      <c r="E5" s="93" t="s">
        <v>34</v>
      </c>
      <c r="H5" s="160" t="s">
        <v>177</v>
      </c>
    </row>
    <row r="6" spans="1:8" ht="15">
      <c r="A6" s="92" t="s">
        <v>145</v>
      </c>
      <c r="B6" s="48">
        <v>250</v>
      </c>
      <c r="C6" s="48">
        <v>1.6</v>
      </c>
      <c r="D6" s="49">
        <f t="shared" si="0"/>
        <v>6.4000000000000003E-3</v>
      </c>
      <c r="E6" s="93" t="s">
        <v>152</v>
      </c>
      <c r="H6" s="160" t="s">
        <v>184</v>
      </c>
    </row>
    <row r="7" spans="1:8" ht="15">
      <c r="A7" s="92" t="s">
        <v>160</v>
      </c>
      <c r="B7" s="48">
        <v>250</v>
      </c>
      <c r="C7" s="48">
        <v>2.38</v>
      </c>
      <c r="D7" s="49">
        <f t="shared" si="0"/>
        <v>9.5199999999999989E-3</v>
      </c>
      <c r="E7" s="93" t="s">
        <v>172</v>
      </c>
      <c r="H7" s="160" t="s">
        <v>185</v>
      </c>
    </row>
    <row r="8" spans="1:8" ht="15">
      <c r="A8" s="92" t="s">
        <v>151</v>
      </c>
      <c r="B8" s="48">
        <v>50</v>
      </c>
      <c r="C8" s="48">
        <v>2.6</v>
      </c>
      <c r="D8" s="49">
        <f t="shared" si="0"/>
        <v>5.2000000000000005E-2</v>
      </c>
      <c r="E8" s="93" t="s">
        <v>154</v>
      </c>
    </row>
    <row r="9" spans="1:8" ht="15">
      <c r="A9" s="92" t="s">
        <v>161</v>
      </c>
      <c r="B9" s="48">
        <v>1600</v>
      </c>
      <c r="C9" s="48">
        <v>6.72</v>
      </c>
      <c r="D9" s="49">
        <f t="shared" si="0"/>
        <v>4.1999999999999997E-3</v>
      </c>
      <c r="E9" s="93" t="s">
        <v>155</v>
      </c>
    </row>
    <row r="10" spans="1:8" ht="15">
      <c r="A10" s="92" t="s">
        <v>18</v>
      </c>
      <c r="B10" s="48">
        <v>1000</v>
      </c>
      <c r="C10" s="48">
        <v>0.6</v>
      </c>
      <c r="D10" s="49">
        <f t="shared" si="0"/>
        <v>5.9999999999999995E-4</v>
      </c>
      <c r="E10" s="93" t="s">
        <v>29</v>
      </c>
    </row>
    <row r="11" spans="1:8" ht="15">
      <c r="A11" s="97" t="s">
        <v>24</v>
      </c>
      <c r="B11" s="98">
        <v>1000</v>
      </c>
      <c r="C11" s="98">
        <v>0.9</v>
      </c>
      <c r="D11" s="99">
        <f t="shared" si="0"/>
        <v>8.9999999999999998E-4</v>
      </c>
      <c r="E11" s="100" t="s">
        <v>36</v>
      </c>
    </row>
    <row r="12" spans="1:8" ht="15">
      <c r="A12" s="97" t="s">
        <v>3</v>
      </c>
      <c r="B12" s="98">
        <v>1000</v>
      </c>
      <c r="C12" s="98">
        <v>3</v>
      </c>
      <c r="D12" s="99">
        <f t="shared" si="0"/>
        <v>3.0000000000000001E-3</v>
      </c>
      <c r="E12" s="100" t="s">
        <v>32</v>
      </c>
    </row>
    <row r="13" spans="1:8" ht="15">
      <c r="A13" s="97" t="s">
        <v>146</v>
      </c>
      <c r="B13" s="98"/>
      <c r="C13" s="98"/>
      <c r="D13" s="99" t="e">
        <f t="shared" si="0"/>
        <v>#DIV/0!</v>
      </c>
      <c r="E13" s="100" t="s">
        <v>157</v>
      </c>
    </row>
    <row r="14" spans="1:8" ht="15">
      <c r="A14" s="97" t="s">
        <v>138</v>
      </c>
      <c r="B14" s="98"/>
      <c r="C14" s="98"/>
      <c r="D14" s="99" t="e">
        <f t="shared" si="0"/>
        <v>#DIV/0!</v>
      </c>
      <c r="E14" s="100" t="s">
        <v>162</v>
      </c>
    </row>
    <row r="15" spans="1:8" ht="15">
      <c r="A15" s="97" t="s">
        <v>159</v>
      </c>
      <c r="B15" s="98">
        <v>42</v>
      </c>
      <c r="C15" s="98">
        <v>2</v>
      </c>
      <c r="D15" s="99">
        <f t="shared" si="0"/>
        <v>4.7619047619047616E-2</v>
      </c>
      <c r="E15" s="100" t="s">
        <v>163</v>
      </c>
    </row>
    <row r="16" spans="1:8" ht="15">
      <c r="A16" s="97" t="s">
        <v>149</v>
      </c>
      <c r="B16" s="98">
        <v>15</v>
      </c>
      <c r="C16" s="98">
        <v>0.02</v>
      </c>
      <c r="D16" s="99">
        <f t="shared" si="0"/>
        <v>1.3333333333333333E-3</v>
      </c>
      <c r="E16" s="100" t="s">
        <v>31</v>
      </c>
    </row>
    <row r="17" spans="1:5" ht="15">
      <c r="A17" s="97" t="s">
        <v>143</v>
      </c>
      <c r="B17" s="98"/>
      <c r="C17" s="98"/>
      <c r="D17" s="99" t="e">
        <f t="shared" si="0"/>
        <v>#DIV/0!</v>
      </c>
      <c r="E17" s="100" t="s">
        <v>164</v>
      </c>
    </row>
    <row r="18" spans="1:5" ht="15">
      <c r="A18" s="97" t="s">
        <v>23</v>
      </c>
      <c r="B18" s="98">
        <v>300</v>
      </c>
      <c r="C18" s="98">
        <v>1.46</v>
      </c>
      <c r="D18" s="99">
        <f t="shared" si="0"/>
        <v>4.8666666666666667E-3</v>
      </c>
      <c r="E18" s="100" t="s">
        <v>35</v>
      </c>
    </row>
    <row r="19" spans="1:5" ht="15">
      <c r="A19" s="92" t="s">
        <v>139</v>
      </c>
      <c r="B19" s="98">
        <v>500</v>
      </c>
      <c r="C19" s="98"/>
      <c r="D19" s="99">
        <f t="shared" si="0"/>
        <v>0</v>
      </c>
      <c r="E19" s="100" t="s">
        <v>165</v>
      </c>
    </row>
    <row r="20" spans="1:5" ht="15">
      <c r="A20" s="97" t="s">
        <v>144</v>
      </c>
      <c r="B20" s="98">
        <v>100</v>
      </c>
      <c r="C20" s="98"/>
      <c r="D20" s="99">
        <f t="shared" si="0"/>
        <v>0</v>
      </c>
      <c r="E20" s="100" t="s">
        <v>166</v>
      </c>
    </row>
    <row r="21" spans="1:5" ht="15">
      <c r="A21" s="97" t="s">
        <v>140</v>
      </c>
      <c r="B21" s="98">
        <v>315</v>
      </c>
      <c r="C21" s="98">
        <v>7</v>
      </c>
      <c r="D21" s="99">
        <f t="shared" si="0"/>
        <v>2.2222222222222223E-2</v>
      </c>
      <c r="E21" s="100" t="s">
        <v>33</v>
      </c>
    </row>
    <row r="22" spans="1:5" ht="15">
      <c r="A22" s="97" t="s">
        <v>158</v>
      </c>
      <c r="B22" s="98">
        <v>500</v>
      </c>
      <c r="C22" s="98">
        <v>1</v>
      </c>
      <c r="D22" s="99">
        <f t="shared" si="0"/>
        <v>2E-3</v>
      </c>
      <c r="E22" s="100" t="s">
        <v>167</v>
      </c>
    </row>
    <row r="23" spans="1:5" ht="15">
      <c r="A23" s="97" t="s">
        <v>22</v>
      </c>
      <c r="B23" s="98">
        <v>1000</v>
      </c>
      <c r="C23" s="98">
        <v>0.8</v>
      </c>
      <c r="D23" s="99">
        <f t="shared" si="0"/>
        <v>8.0000000000000004E-4</v>
      </c>
      <c r="E23" s="100" t="s">
        <v>30</v>
      </c>
    </row>
    <row r="24" spans="1:5" ht="15">
      <c r="A24" s="97" t="s">
        <v>156</v>
      </c>
      <c r="B24" s="98">
        <v>500</v>
      </c>
      <c r="C24" s="98">
        <v>1.97</v>
      </c>
      <c r="D24" s="99">
        <f t="shared" si="0"/>
        <v>3.9399999999999999E-3</v>
      </c>
      <c r="E24" s="100" t="s">
        <v>168</v>
      </c>
    </row>
    <row r="25" spans="1:5" ht="15">
      <c r="A25" s="97" t="s">
        <v>148</v>
      </c>
      <c r="B25" s="98">
        <v>150</v>
      </c>
      <c r="C25" s="98"/>
      <c r="D25" s="99">
        <f t="shared" si="0"/>
        <v>0</v>
      </c>
      <c r="E25" s="100" t="s">
        <v>169</v>
      </c>
    </row>
    <row r="26" spans="1:5" ht="15">
      <c r="A26" s="97" t="s">
        <v>142</v>
      </c>
      <c r="B26" s="98"/>
      <c r="C26" s="98"/>
      <c r="D26" s="99" t="e">
        <f t="shared" si="0"/>
        <v>#DIV/0!</v>
      </c>
      <c r="E26" s="100" t="s">
        <v>170</v>
      </c>
    </row>
    <row r="27" spans="1:5" ht="15">
      <c r="A27" s="97" t="s">
        <v>153</v>
      </c>
      <c r="B27" s="98">
        <v>2</v>
      </c>
      <c r="C27" s="98">
        <v>1.3</v>
      </c>
      <c r="D27" s="99">
        <f t="shared" si="0"/>
        <v>0.65</v>
      </c>
      <c r="E27" s="100" t="s">
        <v>171</v>
      </c>
    </row>
    <row r="28" spans="1:5" ht="15">
      <c r="A28" s="97"/>
      <c r="B28" s="98"/>
      <c r="C28" s="98"/>
      <c r="D28" s="99" t="e">
        <f t="shared" si="0"/>
        <v>#DIV/0!</v>
      </c>
      <c r="E28" s="100" t="s">
        <v>173</v>
      </c>
    </row>
    <row r="29" spans="1:5" ht="15">
      <c r="A29" s="97"/>
      <c r="B29" s="98"/>
      <c r="C29" s="98"/>
      <c r="D29" s="99"/>
      <c r="E29" s="100"/>
    </row>
    <row r="30" spans="1:5">
      <c r="A30" s="91"/>
      <c r="B30" s="50"/>
      <c r="C30" s="50"/>
      <c r="D30" s="50"/>
      <c r="E30" s="50"/>
    </row>
    <row r="31" spans="1:5">
      <c r="A31" s="50"/>
      <c r="B31" s="50"/>
      <c r="C31" s="50"/>
      <c r="D31" s="50"/>
      <c r="E31" s="50"/>
    </row>
    <row r="32" spans="1:5">
      <c r="A32" s="50"/>
      <c r="B32" s="50"/>
      <c r="C32" s="50"/>
      <c r="D32" s="50"/>
      <c r="E32" s="50"/>
    </row>
    <row r="33" spans="1:5">
      <c r="A33" s="50"/>
      <c r="B33" s="50"/>
      <c r="C33" s="50"/>
      <c r="D33" s="50"/>
      <c r="E33" s="50"/>
    </row>
    <row r="34" spans="1:5">
      <c r="A34" s="50"/>
      <c r="B34" s="50"/>
      <c r="C34" s="50"/>
      <c r="D34" s="50"/>
      <c r="E34" s="50"/>
    </row>
    <row r="35" spans="1:5">
      <c r="A35" s="50"/>
      <c r="B35" s="50"/>
      <c r="C35" s="50"/>
      <c r="D35" s="50"/>
      <c r="E35" s="50"/>
    </row>
    <row r="36" spans="1:5">
      <c r="A36" s="50"/>
      <c r="B36" s="50"/>
      <c r="C36" s="50"/>
      <c r="D36" s="50"/>
      <c r="E36" s="50"/>
    </row>
    <row r="37" spans="1:5">
      <c r="A37" s="50"/>
      <c r="B37" s="50"/>
      <c r="C37" s="50"/>
      <c r="D37" s="50"/>
      <c r="E37" s="50"/>
    </row>
    <row r="38" spans="1:5">
      <c r="A38" s="50"/>
      <c r="B38" s="50"/>
      <c r="C38" s="50"/>
      <c r="D38" s="50"/>
      <c r="E38" s="50"/>
    </row>
    <row r="39" spans="1:5">
      <c r="A39" s="50"/>
      <c r="B39" s="50"/>
      <c r="C39" s="50"/>
      <c r="D39" s="50"/>
      <c r="E39" s="50"/>
    </row>
    <row r="40" spans="1:5">
      <c r="A40" s="50"/>
      <c r="B40" s="50"/>
      <c r="C40" s="50"/>
      <c r="D40" s="50"/>
      <c r="E40" s="50"/>
    </row>
    <row r="41" spans="1:5">
      <c r="A41" s="50"/>
      <c r="B41" s="50"/>
      <c r="C41" s="50"/>
      <c r="D41" s="50"/>
      <c r="E41" s="50"/>
    </row>
    <row r="42" spans="1:5">
      <c r="A42" s="50"/>
      <c r="B42" s="50"/>
      <c r="C42" s="50"/>
      <c r="D42" s="50"/>
      <c r="E42" s="50"/>
    </row>
    <row r="43" spans="1:5">
      <c r="A43" s="50"/>
      <c r="B43" s="50"/>
      <c r="C43" s="50"/>
      <c r="D43" s="50"/>
      <c r="E43" s="50"/>
    </row>
    <row r="44" spans="1:5">
      <c r="A44" s="50"/>
      <c r="B44" s="50"/>
      <c r="C44" s="50"/>
      <c r="D44" s="50"/>
      <c r="E44" s="50"/>
    </row>
    <row r="45" spans="1:5">
      <c r="A45" s="50"/>
      <c r="B45" s="50"/>
      <c r="C45" s="50"/>
      <c r="D45" s="50"/>
      <c r="E45" s="50"/>
    </row>
    <row r="46" spans="1:5">
      <c r="A46" s="50"/>
      <c r="B46" s="50"/>
      <c r="C46" s="50"/>
      <c r="D46" s="50"/>
      <c r="E46" s="50"/>
    </row>
    <row r="47" spans="1:5">
      <c r="A47" s="50"/>
      <c r="B47" s="50"/>
      <c r="C47" s="50"/>
      <c r="D47" s="50"/>
      <c r="E47" s="50"/>
    </row>
  </sheetData>
  <pageMargins left="0.7" right="0.7" top="0.75" bottom="0.75" header="0.3" footer="0.3"/>
  <drawing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12</vt:i4>
      </vt:variant>
    </vt:vector>
  </HeadingPairs>
  <TitlesOfParts>
    <vt:vector size="18" baseType="lpstr">
      <vt:lpstr>Recette vide</vt:lpstr>
      <vt:lpstr>Comment utiliser l’outil de ...</vt:lpstr>
      <vt:lpstr>Sommaire des recettes</vt:lpstr>
      <vt:lpstr>choco</vt:lpstr>
      <vt:lpstr>Configuration des catégories</vt:lpstr>
      <vt:lpstr>Parametres</vt:lpstr>
      <vt:lpstr>choco!Category</vt:lpstr>
      <vt:lpstr>Category</vt:lpstr>
      <vt:lpstr>'Sommaire des recettes'!Impression_des_titres</vt:lpstr>
      <vt:lpstr>choco!NomRecette</vt:lpstr>
      <vt:lpstr>NomRecette</vt:lpstr>
      <vt:lpstr>RechercheCatégorie</vt:lpstr>
      <vt:lpstr>choco!Tags</vt:lpstr>
      <vt:lpstr>'Recette vide'!Tags</vt:lpstr>
      <vt:lpstr>choco!VenduPar</vt:lpstr>
      <vt:lpstr>VenduPar</vt:lpstr>
      <vt:lpstr>choco!Zone_d_impression</vt:lpstr>
      <vt:lpstr>'Recette vide'!Zone_d_impression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PHL</dc:creator>
  <cp:lastModifiedBy>JcFerdinand</cp:lastModifiedBy>
  <cp:lastPrinted>2019-05-29T11:21:35Z</cp:lastPrinted>
  <dcterms:created xsi:type="dcterms:W3CDTF">2004-01-21T10:35:42Z</dcterms:created>
  <dcterms:modified xsi:type="dcterms:W3CDTF">2019-05-29T17:23:48Z</dcterms:modified>
</cp:coreProperties>
</file>