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 activeTab="1"/>
  </bookViews>
  <sheets>
    <sheet name="Feuil1" sheetId="1" r:id="rId1"/>
    <sheet name="Synthèse" sheetId="2" r:id="rId2"/>
    <sheet name="Feuil3" sheetId="3" r:id="rId3"/>
  </sheets>
  <definedNames>
    <definedName name="_xlnm.Print_Area" localSheetId="1">Synthèse!$A$1:$L$40</definedName>
  </definedNames>
  <calcPr calcId="124519"/>
</workbook>
</file>

<file path=xl/calcChain.xml><?xml version="1.0" encoding="utf-8"?>
<calcChain xmlns="http://schemas.openxmlformats.org/spreadsheetml/2006/main">
  <c r="L42" i="1"/>
  <c r="K9" i="2"/>
  <c r="C38" i="1"/>
  <c r="B4" i="2" s="1"/>
  <c r="D40" i="1"/>
  <c r="C7" i="2" s="1"/>
  <c r="E40" i="1"/>
  <c r="D7" i="2" s="1"/>
  <c r="F40" i="1"/>
  <c r="E7" i="2" s="1"/>
  <c r="G40" i="1"/>
  <c r="F7" i="2" s="1"/>
  <c r="H40" i="1"/>
  <c r="G7" i="2" s="1"/>
  <c r="I40" i="1"/>
  <c r="H7" i="2" s="1"/>
  <c r="J40" i="1"/>
  <c r="I7" i="2" s="1"/>
  <c r="K40" i="1"/>
  <c r="J7" i="2" s="1"/>
  <c r="L40" i="1"/>
  <c r="K7" i="2" s="1"/>
  <c r="M40" i="1"/>
  <c r="L7" i="2" s="1"/>
  <c r="C40" i="1"/>
  <c r="B7" i="2" s="1"/>
  <c r="D39" i="1"/>
  <c r="C5" i="2" s="1"/>
  <c r="E39" i="1"/>
  <c r="D5" i="2" s="1"/>
  <c r="F39" i="1"/>
  <c r="E5" i="2" s="1"/>
  <c r="G39" i="1"/>
  <c r="F5" i="2" s="1"/>
  <c r="H39" i="1"/>
  <c r="G5" i="2" s="1"/>
  <c r="I39" i="1"/>
  <c r="H5" i="2" s="1"/>
  <c r="J39" i="1"/>
  <c r="I5" i="2" s="1"/>
  <c r="K39" i="1"/>
  <c r="J5" i="2" s="1"/>
  <c r="L39" i="1"/>
  <c r="K5" i="2" s="1"/>
  <c r="M39" i="1"/>
  <c r="L5" i="2" s="1"/>
  <c r="C39" i="1"/>
  <c r="B5" i="2" s="1"/>
  <c r="D38" i="1"/>
  <c r="C4" i="2" s="1"/>
  <c r="D50" s="1"/>
  <c r="E38" i="1"/>
  <c r="D4" i="2" s="1"/>
  <c r="F38" i="1"/>
  <c r="E4" i="2" s="1"/>
  <c r="G38" i="1"/>
  <c r="F4" i="2" s="1"/>
  <c r="H38" i="1"/>
  <c r="G4" i="2" s="1"/>
  <c r="I38" i="1"/>
  <c r="H4" i="2" s="1"/>
  <c r="J38" i="1"/>
  <c r="I4" i="2" s="1"/>
  <c r="K38" i="1"/>
  <c r="J4" i="2" s="1"/>
  <c r="L38" i="1"/>
  <c r="K4" i="2" s="1"/>
  <c r="M38" i="1"/>
  <c r="L4" i="2" s="1"/>
  <c r="D51" l="1"/>
  <c r="B6"/>
  <c r="D52" s="1"/>
  <c r="L6"/>
  <c r="D6"/>
  <c r="E6"/>
  <c r="J6"/>
  <c r="H6"/>
  <c r="F6"/>
  <c r="I6"/>
  <c r="K6"/>
  <c r="G6"/>
  <c r="C6"/>
  <c r="J41" i="1"/>
  <c r="F41"/>
  <c r="M41"/>
  <c r="I41"/>
  <c r="E41"/>
  <c r="D41"/>
  <c r="K41"/>
  <c r="G41"/>
  <c r="L41"/>
  <c r="H41"/>
  <c r="C41"/>
  <c r="K8" i="2" l="1"/>
  <c r="H42" i="1"/>
  <c r="G9" i="2" s="1"/>
  <c r="G8"/>
  <c r="F42" i="1"/>
  <c r="E9" i="2" s="1"/>
  <c r="E8"/>
  <c r="C42" i="1"/>
  <c r="B9" i="2" s="1"/>
  <c r="B8"/>
  <c r="K42" i="1"/>
  <c r="J9" i="2" s="1"/>
  <c r="J8"/>
  <c r="M42" i="1"/>
  <c r="L9" i="2" s="1"/>
  <c r="L8"/>
  <c r="E42" i="1"/>
  <c r="D9" i="2" s="1"/>
  <c r="D8"/>
  <c r="J42" i="1"/>
  <c r="I9" i="2" s="1"/>
  <c r="I8"/>
  <c r="D42" i="1"/>
  <c r="C9" i="2" s="1"/>
  <c r="C8"/>
  <c r="G42" i="1"/>
  <c r="F9" i="2" s="1"/>
  <c r="F8"/>
  <c r="I42" i="1"/>
  <c r="H9" i="2" s="1"/>
  <c r="H8"/>
</calcChain>
</file>

<file path=xl/sharedStrings.xml><?xml version="1.0" encoding="utf-8"?>
<sst xmlns="http://schemas.openxmlformats.org/spreadsheetml/2006/main" count="87" uniqueCount="35">
  <si>
    <t>total client</t>
  </si>
  <si>
    <t>dont fidélité</t>
  </si>
  <si>
    <t>création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</si>
  <si>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</si>
  <si>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</si>
  <si>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</si>
  <si>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</si>
  <si>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</si>
  <si>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</si>
  <si>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</si>
  <si>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</si>
  <si>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</si>
  <si>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</si>
  <si>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Total</t>
  </si>
  <si>
    <t>Client prospect</t>
  </si>
  <si>
    <t>Taux de transformation</t>
  </si>
  <si>
    <t>% de client fidélité</t>
  </si>
  <si>
    <t>Novembre</t>
  </si>
  <si>
    <t>Decembre</t>
  </si>
  <si>
    <t>Statistiques Annuelles Fidélité au cumul 2016</t>
  </si>
  <si>
    <t>1er</t>
  </si>
  <si>
    <t>2eme</t>
  </si>
  <si>
    <t>3eme</t>
  </si>
  <si>
    <t>Amandine</t>
  </si>
  <si>
    <t>Bernard</t>
  </si>
  <si>
    <t>Carole</t>
  </si>
  <si>
    <t>Celine</t>
  </si>
  <si>
    <t>Hervé</t>
  </si>
  <si>
    <t>Laurent</t>
  </si>
  <si>
    <t>Romuald</t>
  </si>
  <si>
    <t>Sandrine</t>
  </si>
  <si>
    <t>Sylvie</t>
  </si>
  <si>
    <t>Bradley</t>
  </si>
  <si>
    <t>Vincent</t>
  </si>
  <si>
    <t>Hote(sse)</t>
  </si>
</sst>
</file>

<file path=xl/styles.xml><?xml version="1.0" encoding="utf-8"?>
<styleSheet xmlns="http://schemas.openxmlformats.org/spreadsheetml/2006/main">
  <numFmts count="1">
    <numFmt numFmtId="164" formatCode="0.0%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10" fontId="1" fillId="3" borderId="1" xfId="1" applyNumberFormat="1" applyFont="1" applyFill="1" applyBorder="1"/>
    <xf numFmtId="0" fontId="1" fillId="0" borderId="1" xfId="0" applyFont="1" applyFill="1" applyBorder="1"/>
    <xf numFmtId="0" fontId="1" fillId="0" borderId="0" xfId="0" applyFont="1" applyFill="1" applyBorder="1" applyAlignment="1">
      <alignment horizontal="center"/>
    </xf>
    <xf numFmtId="10" fontId="1" fillId="0" borderId="0" xfId="1" applyNumberFormat="1" applyFont="1" applyFill="1" applyBorder="1"/>
    <xf numFmtId="0" fontId="1" fillId="0" borderId="1" xfId="0" applyFont="1" applyFill="1" applyBorder="1" applyAlignment="1">
      <alignment horizontal="left"/>
    </xf>
    <xf numFmtId="0" fontId="1" fillId="0" borderId="0" xfId="0" applyFont="1" applyFill="1"/>
    <xf numFmtId="164" fontId="1" fillId="0" borderId="1" xfId="1" applyNumberFormat="1" applyFont="1" applyFill="1" applyBorder="1"/>
    <xf numFmtId="0" fontId="1" fillId="0" borderId="2" xfId="0" applyFont="1" applyFill="1" applyBorder="1"/>
    <xf numFmtId="164" fontId="1" fillId="0" borderId="2" xfId="1" applyNumberFormat="1" applyFont="1" applyFill="1" applyBorder="1"/>
    <xf numFmtId="0" fontId="1" fillId="0" borderId="3" xfId="0" applyFont="1" applyFill="1" applyBorder="1" applyAlignment="1">
      <alignment horizontal="left"/>
    </xf>
    <xf numFmtId="164" fontId="1" fillId="0" borderId="3" xfId="1" applyNumberFormat="1" applyFont="1" applyFill="1" applyBorder="1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Pourcentage" xfId="1" builtinId="5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autoTitleDeleted val="1"/>
    <c:plotArea>
      <c:layout>
        <c:manualLayout>
          <c:layoutTarget val="inner"/>
          <c:xMode val="edge"/>
          <c:yMode val="edge"/>
          <c:x val="0.12544663167104136"/>
          <c:y val="0.1946445033785098"/>
          <c:w val="0.85361023622047461"/>
          <c:h val="0.5542162443119325"/>
        </c:manualLayout>
      </c:layout>
      <c:barChart>
        <c:barDir val="col"/>
        <c:grouping val="clustered"/>
        <c:ser>
          <c:idx val="0"/>
          <c:order val="0"/>
          <c:tx>
            <c:strRef>
              <c:f>Synthèse!$A$9</c:f>
              <c:strCache>
                <c:ptCount val="1"/>
                <c:pt idx="0">
                  <c:v>Taux de transformation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Synthèse!$B$9:$L$9</c:f>
              <c:numCache>
                <c:formatCode>0.0%</c:formatCode>
                <c:ptCount val="11"/>
                <c:pt idx="0">
                  <c:v>6.9355147601980791E-2</c:v>
                </c:pt>
                <c:pt idx="1">
                  <c:v>9.2427461284731935E-2</c:v>
                </c:pt>
                <c:pt idx="2">
                  <c:v>3.9822353811991118E-2</c:v>
                </c:pt>
                <c:pt idx="3">
                  <c:v>8.0167074067921298E-2</c:v>
                </c:pt>
                <c:pt idx="4">
                  <c:v>0.10020734899214793</c:v>
                </c:pt>
                <c:pt idx="5">
                  <c:v>1.7629820435285774E-2</c:v>
                </c:pt>
                <c:pt idx="6">
                  <c:v>0.13927363661099521</c:v>
                </c:pt>
                <c:pt idx="7">
                  <c:v>4.2047048238998706E-2</c:v>
                </c:pt>
                <c:pt idx="8">
                  <c:v>0.10262920091225956</c:v>
                </c:pt>
                <c:pt idx="9">
                  <c:v>0.15454680461363299</c:v>
                </c:pt>
                <c:pt idx="10">
                  <c:v>5.0029628375518498E-2</c:v>
                </c:pt>
              </c:numCache>
            </c:numRef>
          </c:val>
        </c:ser>
        <c:axId val="50577408"/>
        <c:axId val="50578944"/>
      </c:barChart>
      <c:catAx>
        <c:axId val="50577408"/>
        <c:scaling>
          <c:orientation val="minMax"/>
        </c:scaling>
        <c:axPos val="b"/>
        <c:tickLblPos val="nextTo"/>
        <c:crossAx val="50578944"/>
        <c:crosses val="autoZero"/>
        <c:auto val="1"/>
        <c:lblAlgn val="ctr"/>
        <c:lblOffset val="100"/>
      </c:catAx>
      <c:valAx>
        <c:axId val="50578944"/>
        <c:scaling>
          <c:orientation val="minMax"/>
        </c:scaling>
        <c:axPos val="l"/>
        <c:majorGridlines/>
        <c:numFmt formatCode="0.0%" sourceLinked="1"/>
        <c:tickLblPos val="nextTo"/>
        <c:crossAx val="505774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3739020122484847"/>
          <c:y val="1.2409148372530477E-2"/>
          <c:w val="0.36700892269339408"/>
          <c:h val="0.18473142143083637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>
        <c:manualLayout>
          <c:layoutTarget val="inner"/>
          <c:xMode val="edge"/>
          <c:yMode val="edge"/>
          <c:x val="0.13526618547681568"/>
          <c:y val="0.16317323297504682"/>
          <c:w val="0.84009623797025368"/>
          <c:h val="0.56121677345961551"/>
        </c:manualLayout>
      </c:layout>
      <c:barChart>
        <c:barDir val="col"/>
        <c:grouping val="clustered"/>
        <c:ser>
          <c:idx val="0"/>
          <c:order val="0"/>
          <c:tx>
            <c:strRef>
              <c:f>Synthèse!$A$4</c:f>
              <c:strCache>
                <c:ptCount val="1"/>
                <c:pt idx="0">
                  <c:v>total client</c:v>
                </c:pt>
              </c:strCache>
            </c:strRef>
          </c:tx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Synthèse!$B$4:$L$4</c:f>
              <c:numCache>
                <c:formatCode>General</c:formatCode>
                <c:ptCount val="11"/>
                <c:pt idx="0">
                  <c:v>50188</c:v>
                </c:pt>
                <c:pt idx="1">
                  <c:v>108270</c:v>
                </c:pt>
                <c:pt idx="2">
                  <c:v>99705</c:v>
                </c:pt>
                <c:pt idx="3">
                  <c:v>79542</c:v>
                </c:pt>
                <c:pt idx="4">
                  <c:v>121184</c:v>
                </c:pt>
                <c:pt idx="5">
                  <c:v>126607</c:v>
                </c:pt>
                <c:pt idx="6">
                  <c:v>141780</c:v>
                </c:pt>
                <c:pt idx="7">
                  <c:v>52654</c:v>
                </c:pt>
                <c:pt idx="8">
                  <c:v>41984</c:v>
                </c:pt>
                <c:pt idx="9">
                  <c:v>98005</c:v>
                </c:pt>
                <c:pt idx="10">
                  <c:v>83524</c:v>
                </c:pt>
              </c:numCache>
            </c:numRef>
          </c:val>
        </c:ser>
        <c:ser>
          <c:idx val="1"/>
          <c:order val="1"/>
          <c:tx>
            <c:strRef>
              <c:f>Synthèse!$A$5</c:f>
              <c:strCache>
                <c:ptCount val="1"/>
                <c:pt idx="0">
                  <c:v>dont fidélité</c:v>
                </c:pt>
              </c:strCache>
            </c:strRef>
          </c:tx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Synthèse!$B$5:$L$5</c:f>
              <c:numCache>
                <c:formatCode>General</c:formatCode>
                <c:ptCount val="11"/>
                <c:pt idx="0">
                  <c:v>11102</c:v>
                </c:pt>
                <c:pt idx="1">
                  <c:v>30109</c:v>
                </c:pt>
                <c:pt idx="2">
                  <c:v>29465</c:v>
                </c:pt>
                <c:pt idx="3">
                  <c:v>34027</c:v>
                </c:pt>
                <c:pt idx="4">
                  <c:v>56450</c:v>
                </c:pt>
                <c:pt idx="5">
                  <c:v>17570</c:v>
                </c:pt>
                <c:pt idx="6">
                  <c:v>53852</c:v>
                </c:pt>
                <c:pt idx="7">
                  <c:v>13274</c:v>
                </c:pt>
                <c:pt idx="8">
                  <c:v>16360</c:v>
                </c:pt>
                <c:pt idx="9">
                  <c:v>51359</c:v>
                </c:pt>
                <c:pt idx="10">
                  <c:v>33908</c:v>
                </c:pt>
              </c:numCache>
            </c:numRef>
          </c:val>
        </c:ser>
        <c:axId val="99171328"/>
        <c:axId val="100091776"/>
      </c:barChart>
      <c:catAx>
        <c:axId val="99171328"/>
        <c:scaling>
          <c:orientation val="minMax"/>
        </c:scaling>
        <c:axPos val="b"/>
        <c:tickLblPos val="nextTo"/>
        <c:crossAx val="100091776"/>
        <c:crosses val="autoZero"/>
        <c:auto val="1"/>
        <c:lblAlgn val="ctr"/>
        <c:lblOffset val="100"/>
      </c:catAx>
      <c:valAx>
        <c:axId val="100091776"/>
        <c:scaling>
          <c:orientation val="minMax"/>
        </c:scaling>
        <c:axPos val="l"/>
        <c:majorGridlines/>
        <c:numFmt formatCode="General" sourceLinked="1"/>
        <c:tickLblPos val="nextTo"/>
        <c:crossAx val="991713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5869575678040244"/>
          <c:y val="6.8760847969933534E-3"/>
          <c:w val="0.29963757655293083"/>
          <c:h val="0.14022513266458719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autoTitleDeleted val="1"/>
    <c:plotArea>
      <c:layout>
        <c:manualLayout>
          <c:layoutTarget val="inner"/>
          <c:xMode val="edge"/>
          <c:yMode val="edge"/>
          <c:x val="0.11265507436570428"/>
          <c:y val="0.19441775450649695"/>
          <c:w val="0.87167957130358953"/>
          <c:h val="0.55473555496293958"/>
        </c:manualLayout>
      </c:layout>
      <c:barChart>
        <c:barDir val="col"/>
        <c:grouping val="clustered"/>
        <c:ser>
          <c:idx val="0"/>
          <c:order val="0"/>
          <c:tx>
            <c:strRef>
              <c:f>Synthèse!$A$7</c:f>
              <c:strCache>
                <c:ptCount val="1"/>
                <c:pt idx="0">
                  <c:v>création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Synthèse!$B$7:$L$7</c:f>
              <c:numCache>
                <c:formatCode>General</c:formatCode>
                <c:ptCount val="11"/>
                <c:pt idx="0">
                  <c:v>2535</c:v>
                </c:pt>
                <c:pt idx="1">
                  <c:v>6613</c:v>
                </c:pt>
                <c:pt idx="2">
                  <c:v>2690</c:v>
                </c:pt>
                <c:pt idx="3">
                  <c:v>3378</c:v>
                </c:pt>
                <c:pt idx="4">
                  <c:v>5896</c:v>
                </c:pt>
                <c:pt idx="5">
                  <c:v>1889</c:v>
                </c:pt>
                <c:pt idx="6">
                  <c:v>10749</c:v>
                </c:pt>
                <c:pt idx="7">
                  <c:v>1589</c:v>
                </c:pt>
                <c:pt idx="8">
                  <c:v>2385</c:v>
                </c:pt>
                <c:pt idx="9">
                  <c:v>6244</c:v>
                </c:pt>
                <c:pt idx="10">
                  <c:v>2364</c:v>
                </c:pt>
              </c:numCache>
            </c:numRef>
          </c:val>
        </c:ser>
        <c:axId val="100662656"/>
        <c:axId val="100848768"/>
      </c:barChart>
      <c:catAx>
        <c:axId val="100662656"/>
        <c:scaling>
          <c:orientation val="minMax"/>
        </c:scaling>
        <c:axPos val="b"/>
        <c:tickLblPos val="nextTo"/>
        <c:crossAx val="100848768"/>
        <c:crosses val="autoZero"/>
        <c:auto val="1"/>
        <c:lblAlgn val="ctr"/>
        <c:lblOffset val="100"/>
      </c:catAx>
      <c:valAx>
        <c:axId val="100848768"/>
        <c:scaling>
          <c:orientation val="minMax"/>
        </c:scaling>
        <c:axPos val="l"/>
        <c:majorGridlines/>
        <c:numFmt formatCode="General" sourceLinked="1"/>
        <c:tickLblPos val="nextTo"/>
        <c:crossAx val="1006626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42877910243422512"/>
          <c:y val="4.4635116310121063E-2"/>
          <c:w val="0.25270311342458629"/>
          <c:h val="8.3551410641542215E-2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2"/>
  <c:chart>
    <c:autoTitleDeleted val="1"/>
    <c:plotArea>
      <c:layout>
        <c:manualLayout>
          <c:layoutTarget val="inner"/>
          <c:xMode val="edge"/>
          <c:yMode val="edge"/>
          <c:x val="0.12544663167104136"/>
          <c:y val="0.19441775450649695"/>
          <c:w val="0.85779090113735768"/>
          <c:h val="0.55473555496293958"/>
        </c:manualLayout>
      </c:layout>
      <c:barChart>
        <c:barDir val="col"/>
        <c:grouping val="clustered"/>
        <c:ser>
          <c:idx val="0"/>
          <c:order val="0"/>
          <c:tx>
            <c:strRef>
              <c:f>Synthèse!$A$6</c:f>
              <c:strCache>
                <c:ptCount val="1"/>
                <c:pt idx="0">
                  <c:v>% de client fidélité</c:v>
                </c:pt>
              </c:strCache>
            </c:strRef>
          </c:tx>
          <c:dLbls>
            <c:showVal val="1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Synthèse!$B$6:$L$6</c:f>
              <c:numCache>
                <c:formatCode>0.0%</c:formatCode>
                <c:ptCount val="11"/>
                <c:pt idx="0">
                  <c:v>0.22120825695385352</c:v>
                </c:pt>
                <c:pt idx="1">
                  <c:v>0.27809180751824142</c:v>
                </c:pt>
                <c:pt idx="2">
                  <c:v>0.29552178927837119</c:v>
                </c:pt>
                <c:pt idx="3">
                  <c:v>0.42778657815996579</c:v>
                </c:pt>
                <c:pt idx="4">
                  <c:v>0.46582057037232638</c:v>
                </c:pt>
                <c:pt idx="5">
                  <c:v>0.13877589706730276</c:v>
                </c:pt>
                <c:pt idx="6">
                  <c:v>0.37982790238397518</c:v>
                </c:pt>
                <c:pt idx="7">
                  <c:v>0.25209860599384665</c:v>
                </c:pt>
                <c:pt idx="8">
                  <c:v>0.38967225609756095</c:v>
                </c:pt>
                <c:pt idx="9">
                  <c:v>0.52404469159736744</c:v>
                </c:pt>
                <c:pt idx="10">
                  <c:v>0.40596714716728127</c:v>
                </c:pt>
              </c:numCache>
            </c:numRef>
          </c:val>
        </c:ser>
        <c:axId val="103544320"/>
        <c:axId val="106390656"/>
      </c:barChart>
      <c:catAx>
        <c:axId val="103544320"/>
        <c:scaling>
          <c:orientation val="minMax"/>
        </c:scaling>
        <c:axPos val="b"/>
        <c:tickLblPos val="nextTo"/>
        <c:crossAx val="106390656"/>
        <c:crosses val="autoZero"/>
        <c:auto val="1"/>
        <c:lblAlgn val="ctr"/>
        <c:lblOffset val="100"/>
      </c:catAx>
      <c:valAx>
        <c:axId val="106390656"/>
        <c:scaling>
          <c:orientation val="minMax"/>
        </c:scaling>
        <c:axPos val="l"/>
        <c:majorGridlines/>
        <c:numFmt formatCode="0.0%" sourceLinked="1"/>
        <c:tickLblPos val="nextTo"/>
        <c:crossAx val="1035443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637930026492478"/>
          <c:y val="3.5394192697996797E-2"/>
          <c:w val="0.33101647333224454"/>
          <c:h val="0.11589464328397708"/>
        </c:manualLayout>
      </c:layout>
      <c:txPr>
        <a:bodyPr/>
        <a:lstStyle/>
        <a:p>
          <a:pPr>
            <a:defRPr sz="1300" baseline="0"/>
          </a:pPr>
          <a:endParaRPr lang="fr-FR"/>
        </a:p>
      </c:txPr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42873</xdr:colOff>
      <xdr:row>9</xdr:row>
      <xdr:rowOff>56030</xdr:rowOff>
    </xdr:from>
    <xdr:to>
      <xdr:col>5</xdr:col>
      <xdr:colOff>493058</xdr:colOff>
      <xdr:row>25</xdr:row>
      <xdr:rowOff>23386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504265</xdr:colOff>
      <xdr:row>9</xdr:row>
      <xdr:rowOff>56031</xdr:rowOff>
    </xdr:from>
    <xdr:to>
      <xdr:col>12</xdr:col>
      <xdr:colOff>0</xdr:colOff>
      <xdr:row>25</xdr:row>
      <xdr:rowOff>11207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504265</xdr:colOff>
      <xdr:row>25</xdr:row>
      <xdr:rowOff>11206</xdr:rowOff>
    </xdr:from>
    <xdr:to>
      <xdr:col>12</xdr:col>
      <xdr:colOff>11205</xdr:colOff>
      <xdr:row>39</xdr:row>
      <xdr:rowOff>109659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50105</xdr:colOff>
      <xdr:row>25</xdr:row>
      <xdr:rowOff>0</xdr:rowOff>
    </xdr:from>
    <xdr:to>
      <xdr:col>5</xdr:col>
      <xdr:colOff>493059</xdr:colOff>
      <xdr:row>39</xdr:row>
      <xdr:rowOff>110617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3:L9" totalsRowShown="0" headerRowDxfId="14" dataDxfId="13" tableBorderDxfId="12">
  <autoFilter ref="A3:L9"/>
  <tableColumns count="12">
    <tableColumn id="1" name="Hote(sse)" dataDxfId="11"/>
    <tableColumn id="2" name="Amandine" dataDxfId="10"/>
    <tableColumn id="3" name="Bernard" dataDxfId="9"/>
    <tableColumn id="4" name="Carole" dataDxfId="8"/>
    <tableColumn id="5" name="Celine" dataDxfId="7"/>
    <tableColumn id="6" name="Hervé" dataDxfId="6"/>
    <tableColumn id="7" name="Laurent" dataDxfId="5"/>
    <tableColumn id="8" name="Romuald" dataDxfId="4"/>
    <tableColumn id="9" name="Sandrine" dataDxfId="3"/>
    <tableColumn id="10" name="Sylvie" dataDxfId="2"/>
    <tableColumn id="11" name="Bradley" dataDxfId="1"/>
    <tableColumn id="12" name="Vinc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2"/>
  <sheetViews>
    <sheetView zoomScale="70" zoomScaleNormal="70" workbookViewId="0">
      <selection activeCell="P19" sqref="P19"/>
    </sheetView>
  </sheetViews>
  <sheetFormatPr baseColWidth="10" defaultRowHeight="15"/>
  <cols>
    <col min="1" max="1" width="12.85546875" bestFit="1" customWidth="1"/>
    <col min="2" max="2" width="16.28515625" customWidth="1"/>
    <col min="3" max="13" width="12.7109375" customWidth="1"/>
    <col min="14" max="14" width="10.5703125" bestFit="1" customWidth="1"/>
    <col min="15" max="15" width="12.140625" bestFit="1" customWidth="1"/>
    <col min="16" max="16" width="8.28515625" bestFit="1" customWidth="1"/>
    <col min="17" max="17" width="10.5703125" bestFit="1" customWidth="1"/>
    <col min="18" max="18" width="12.140625" bestFit="1" customWidth="1"/>
    <col min="19" max="19" width="8.28515625" bestFit="1" customWidth="1"/>
    <col min="20" max="20" width="10.5703125" bestFit="1" customWidth="1"/>
    <col min="21" max="21" width="12.140625" bestFit="1" customWidth="1"/>
    <col min="22" max="22" width="8.28515625" bestFit="1" customWidth="1"/>
    <col min="23" max="23" width="10.5703125" bestFit="1" customWidth="1"/>
    <col min="24" max="24" width="12.140625" bestFit="1" customWidth="1"/>
    <col min="25" max="25" width="8.28515625" bestFit="1" customWidth="1"/>
    <col min="26" max="26" width="10.5703125" bestFit="1" customWidth="1"/>
    <col min="27" max="27" width="12.140625" bestFit="1" customWidth="1"/>
    <col min="28" max="28" width="8.28515625" bestFit="1" customWidth="1"/>
    <col min="29" max="29" width="10.5703125" bestFit="1" customWidth="1"/>
    <col min="30" max="30" width="12.140625" bestFit="1" customWidth="1"/>
    <col min="31" max="31" width="8.28515625" bestFit="1" customWidth="1"/>
  </cols>
  <sheetData>
    <row r="1" spans="1:13">
      <c r="C1" s="2" t="s">
        <v>23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  <c r="J1" s="2" t="s">
        <v>30</v>
      </c>
      <c r="K1" s="2" t="s">
        <v>31</v>
      </c>
      <c r="L1" s="2" t="s">
        <v>32</v>
      </c>
      <c r="M1" s="2" t="s">
        <v>33</v>
      </c>
    </row>
    <row r="2" spans="1:13">
      <c r="A2" s="23" t="s">
        <v>3</v>
      </c>
      <c r="B2" s="4" t="s">
        <v>0</v>
      </c>
      <c r="C2" s="5">
        <v>6218</v>
      </c>
      <c r="D2" s="6">
        <v>12870</v>
      </c>
      <c r="E2" s="6">
        <v>12373</v>
      </c>
      <c r="F2" s="6">
        <v>9692</v>
      </c>
      <c r="G2" s="6">
        <v>14318</v>
      </c>
      <c r="H2" s="6">
        <v>15493</v>
      </c>
      <c r="I2" s="6">
        <v>17021</v>
      </c>
      <c r="J2" s="6">
        <v>6242</v>
      </c>
      <c r="K2" s="6">
        <v>5433</v>
      </c>
      <c r="L2" s="6">
        <v>11554</v>
      </c>
      <c r="M2" s="6">
        <v>10161</v>
      </c>
    </row>
    <row r="3" spans="1:13">
      <c r="A3" s="23"/>
      <c r="B3" s="4" t="s">
        <v>1</v>
      </c>
      <c r="C3" s="6">
        <v>1019</v>
      </c>
      <c r="D3" s="6">
        <v>3356</v>
      </c>
      <c r="E3" s="6">
        <v>3594</v>
      </c>
      <c r="F3" s="6">
        <v>4289</v>
      </c>
      <c r="G3" s="6">
        <v>7175</v>
      </c>
      <c r="H3" s="6">
        <v>1896</v>
      </c>
      <c r="I3" s="6">
        <v>5053</v>
      </c>
      <c r="J3" s="6">
        <v>1814</v>
      </c>
      <c r="K3" s="6">
        <v>1417</v>
      </c>
      <c r="L3" s="6">
        <v>5279</v>
      </c>
      <c r="M3" s="6">
        <v>3927</v>
      </c>
    </row>
    <row r="4" spans="1:13">
      <c r="A4" s="23"/>
      <c r="B4" s="4" t="s">
        <v>2</v>
      </c>
      <c r="C4" s="6">
        <v>167</v>
      </c>
      <c r="D4" s="6">
        <v>825</v>
      </c>
      <c r="E4" s="6">
        <v>273</v>
      </c>
      <c r="F4" s="6">
        <v>401</v>
      </c>
      <c r="G4" s="6">
        <v>828</v>
      </c>
      <c r="H4" s="6">
        <v>143</v>
      </c>
      <c r="I4" s="6">
        <v>709</v>
      </c>
      <c r="J4" s="6">
        <v>226</v>
      </c>
      <c r="K4" s="6">
        <v>84</v>
      </c>
      <c r="L4" s="6">
        <v>469</v>
      </c>
      <c r="M4" s="6">
        <v>225</v>
      </c>
    </row>
    <row r="5" spans="1:13">
      <c r="A5" s="24" t="s">
        <v>4</v>
      </c>
      <c r="B5" s="1" t="s">
        <v>0</v>
      </c>
      <c r="C5" s="3">
        <v>6201</v>
      </c>
      <c r="D5" s="3">
        <v>12992</v>
      </c>
      <c r="E5" s="3">
        <v>11897</v>
      </c>
      <c r="F5" s="3">
        <v>9564</v>
      </c>
      <c r="G5" s="3">
        <v>14617</v>
      </c>
      <c r="H5" s="3">
        <v>15477</v>
      </c>
      <c r="I5" s="3">
        <v>17469</v>
      </c>
      <c r="J5" s="3">
        <v>6537</v>
      </c>
      <c r="K5" s="3">
        <v>4971</v>
      </c>
      <c r="L5" s="3">
        <v>11809</v>
      </c>
      <c r="M5" s="3">
        <v>10396</v>
      </c>
    </row>
    <row r="6" spans="1:13">
      <c r="A6" s="24"/>
      <c r="B6" s="1" t="s">
        <v>1</v>
      </c>
      <c r="C6" s="3">
        <v>1383</v>
      </c>
      <c r="D6" s="3">
        <v>3582</v>
      </c>
      <c r="E6" s="3">
        <v>3191</v>
      </c>
      <c r="F6" s="3">
        <v>4097</v>
      </c>
      <c r="G6" s="3">
        <v>6891</v>
      </c>
      <c r="H6" s="3">
        <v>1935</v>
      </c>
      <c r="I6" s="3">
        <v>5262</v>
      </c>
      <c r="J6" s="3">
        <v>1759</v>
      </c>
      <c r="K6" s="3">
        <v>1210</v>
      </c>
      <c r="L6" s="3">
        <v>5780</v>
      </c>
      <c r="M6" s="3">
        <v>3836</v>
      </c>
    </row>
    <row r="7" spans="1:13">
      <c r="A7" s="24"/>
      <c r="B7" s="1" t="s">
        <v>2</v>
      </c>
      <c r="C7" s="3">
        <v>403</v>
      </c>
      <c r="D7" s="3">
        <v>887</v>
      </c>
      <c r="E7" s="3">
        <v>282</v>
      </c>
      <c r="F7" s="3">
        <v>396</v>
      </c>
      <c r="G7" s="3">
        <v>734</v>
      </c>
      <c r="H7" s="3">
        <v>128</v>
      </c>
      <c r="I7" s="3">
        <v>817</v>
      </c>
      <c r="J7" s="3">
        <v>152</v>
      </c>
      <c r="K7" s="3">
        <v>89</v>
      </c>
      <c r="L7" s="3">
        <v>715</v>
      </c>
      <c r="M7" s="3">
        <v>192</v>
      </c>
    </row>
    <row r="8" spans="1:13">
      <c r="A8" s="23" t="s">
        <v>5</v>
      </c>
      <c r="B8" s="4" t="s">
        <v>0</v>
      </c>
      <c r="C8" s="6">
        <v>5658</v>
      </c>
      <c r="D8" s="6">
        <v>12413</v>
      </c>
      <c r="E8" s="6">
        <v>11206</v>
      </c>
      <c r="F8" s="6">
        <v>8882</v>
      </c>
      <c r="G8" s="6">
        <v>13662</v>
      </c>
      <c r="H8" s="6">
        <v>14608</v>
      </c>
      <c r="I8" s="6">
        <v>12537</v>
      </c>
      <c r="J8" s="6">
        <v>6123</v>
      </c>
      <c r="K8" s="6">
        <v>4638</v>
      </c>
      <c r="L8" s="6">
        <v>11824</v>
      </c>
      <c r="M8" s="6">
        <v>9497</v>
      </c>
    </row>
    <row r="9" spans="1:13">
      <c r="A9" s="23"/>
      <c r="B9" s="4" t="s">
        <v>1</v>
      </c>
      <c r="C9" s="6">
        <v>1367</v>
      </c>
      <c r="D9" s="6">
        <v>3414</v>
      </c>
      <c r="E9" s="6">
        <v>3351</v>
      </c>
      <c r="F9" s="6">
        <v>4055</v>
      </c>
      <c r="G9" s="6">
        <v>5929</v>
      </c>
      <c r="H9" s="6">
        <v>2030</v>
      </c>
      <c r="I9" s="6">
        <v>3902</v>
      </c>
      <c r="J9" s="6">
        <v>1980</v>
      </c>
      <c r="K9" s="6">
        <v>1343</v>
      </c>
      <c r="L9" s="6">
        <v>6279</v>
      </c>
      <c r="M9" s="6">
        <v>3241</v>
      </c>
    </row>
    <row r="10" spans="1:13">
      <c r="A10" s="23"/>
      <c r="B10" s="4" t="s">
        <v>2</v>
      </c>
      <c r="C10" s="6">
        <v>346</v>
      </c>
      <c r="D10" s="6">
        <v>789</v>
      </c>
      <c r="E10" s="6">
        <v>328</v>
      </c>
      <c r="F10" s="6">
        <v>416</v>
      </c>
      <c r="G10" s="6">
        <v>472</v>
      </c>
      <c r="H10" s="6">
        <v>224</v>
      </c>
      <c r="I10" s="6">
        <v>656</v>
      </c>
      <c r="J10" s="6">
        <v>288</v>
      </c>
      <c r="K10" s="6">
        <v>141</v>
      </c>
      <c r="L10" s="6">
        <v>904</v>
      </c>
      <c r="M10" s="6">
        <v>157</v>
      </c>
    </row>
    <row r="11" spans="1:13">
      <c r="A11" s="24" t="s">
        <v>6</v>
      </c>
      <c r="B11" s="1" t="s">
        <v>0</v>
      </c>
      <c r="C11" s="3">
        <v>6418</v>
      </c>
      <c r="D11" s="3">
        <v>12960</v>
      </c>
      <c r="E11" s="3">
        <v>12199</v>
      </c>
      <c r="F11" s="3">
        <v>9778</v>
      </c>
      <c r="G11" s="3">
        <v>14948</v>
      </c>
      <c r="H11" s="3">
        <v>15417</v>
      </c>
      <c r="I11" s="3">
        <v>18077</v>
      </c>
      <c r="J11" s="3">
        <v>6360</v>
      </c>
      <c r="K11" s="3">
        <v>4940</v>
      </c>
      <c r="L11" s="3">
        <v>12473</v>
      </c>
      <c r="M11" s="3">
        <v>10335</v>
      </c>
    </row>
    <row r="12" spans="1:13">
      <c r="A12" s="24"/>
      <c r="B12" s="1" t="s">
        <v>1</v>
      </c>
      <c r="C12" s="3">
        <v>1394</v>
      </c>
      <c r="D12" s="3">
        <v>4120</v>
      </c>
      <c r="E12" s="3">
        <v>3380</v>
      </c>
      <c r="F12" s="3">
        <v>3900</v>
      </c>
      <c r="G12" s="3">
        <v>5533</v>
      </c>
      <c r="H12" s="3">
        <v>2372</v>
      </c>
      <c r="I12" s="3">
        <v>5956</v>
      </c>
      <c r="J12" s="3">
        <v>1743</v>
      </c>
      <c r="K12" s="3">
        <v>2031</v>
      </c>
      <c r="L12" s="3">
        <v>6478</v>
      </c>
      <c r="M12" s="3">
        <v>4023</v>
      </c>
    </row>
    <row r="13" spans="1:13">
      <c r="A13" s="24"/>
      <c r="B13" s="1" t="s">
        <v>2</v>
      </c>
      <c r="C13" s="3">
        <v>258</v>
      </c>
      <c r="D13" s="3">
        <v>1101</v>
      </c>
      <c r="E13" s="3">
        <v>298</v>
      </c>
      <c r="F13" s="3">
        <v>407</v>
      </c>
      <c r="G13" s="3">
        <v>363</v>
      </c>
      <c r="H13" s="3">
        <v>316</v>
      </c>
      <c r="I13" s="3">
        <v>914</v>
      </c>
      <c r="J13" s="3">
        <v>278</v>
      </c>
      <c r="K13" s="3">
        <v>347</v>
      </c>
      <c r="L13" s="3">
        <v>775</v>
      </c>
      <c r="M13" s="3">
        <v>237</v>
      </c>
    </row>
    <row r="14" spans="1:13">
      <c r="A14" s="23" t="s">
        <v>7</v>
      </c>
      <c r="B14" s="4" t="s">
        <v>0</v>
      </c>
      <c r="C14" s="6">
        <v>5394</v>
      </c>
      <c r="D14" s="6">
        <v>12133</v>
      </c>
      <c r="E14" s="6">
        <v>10660</v>
      </c>
      <c r="F14" s="6">
        <v>8680</v>
      </c>
      <c r="G14" s="6">
        <v>13386</v>
      </c>
      <c r="H14" s="6">
        <v>13880</v>
      </c>
      <c r="I14" s="6">
        <v>15908</v>
      </c>
      <c r="J14" s="6">
        <v>5609</v>
      </c>
      <c r="K14" s="6">
        <v>4624</v>
      </c>
      <c r="L14" s="6">
        <v>10612</v>
      </c>
      <c r="M14" s="6">
        <v>9095</v>
      </c>
    </row>
    <row r="15" spans="1:13">
      <c r="A15" s="23"/>
      <c r="B15" s="4" t="s">
        <v>1</v>
      </c>
      <c r="C15" s="6">
        <v>1060</v>
      </c>
      <c r="D15" s="6">
        <v>3904</v>
      </c>
      <c r="E15" s="6">
        <v>3365</v>
      </c>
      <c r="F15" s="6">
        <v>3899</v>
      </c>
      <c r="G15" s="6">
        <v>6299</v>
      </c>
      <c r="H15" s="6">
        <v>1764</v>
      </c>
      <c r="I15" s="6">
        <v>6184</v>
      </c>
      <c r="J15" s="6">
        <v>1457</v>
      </c>
      <c r="K15" s="6">
        <v>2206</v>
      </c>
      <c r="L15" s="6">
        <v>5753</v>
      </c>
      <c r="M15" s="6">
        <v>4035</v>
      </c>
    </row>
    <row r="16" spans="1:13">
      <c r="A16" s="23"/>
      <c r="B16" s="4" t="s">
        <v>2</v>
      </c>
      <c r="C16" s="6">
        <v>181</v>
      </c>
      <c r="D16" s="6">
        <v>915</v>
      </c>
      <c r="E16" s="6">
        <v>307</v>
      </c>
      <c r="F16" s="6">
        <v>487</v>
      </c>
      <c r="G16" s="6">
        <v>589</v>
      </c>
      <c r="H16" s="6">
        <v>128</v>
      </c>
      <c r="I16" s="6">
        <v>1374</v>
      </c>
      <c r="J16" s="6">
        <v>201</v>
      </c>
      <c r="K16" s="6">
        <v>401</v>
      </c>
      <c r="L16" s="6">
        <v>820</v>
      </c>
      <c r="M16" s="6">
        <v>375</v>
      </c>
    </row>
    <row r="17" spans="1:13">
      <c r="A17" s="24" t="s">
        <v>8</v>
      </c>
      <c r="B17" s="1" t="s">
        <v>0</v>
      </c>
      <c r="C17" s="3">
        <v>6445</v>
      </c>
      <c r="D17" s="3">
        <v>13976</v>
      </c>
      <c r="E17" s="3">
        <v>12399</v>
      </c>
      <c r="F17" s="3">
        <v>9997</v>
      </c>
      <c r="G17" s="3">
        <v>15015</v>
      </c>
      <c r="H17" s="3">
        <v>15555</v>
      </c>
      <c r="I17" s="3">
        <v>18793</v>
      </c>
      <c r="J17" s="3">
        <v>6628</v>
      </c>
      <c r="K17" s="3">
        <v>5304</v>
      </c>
      <c r="L17" s="3">
        <v>11786</v>
      </c>
      <c r="M17" s="3">
        <v>10400</v>
      </c>
    </row>
    <row r="18" spans="1:13">
      <c r="A18" s="24"/>
      <c r="B18" s="1" t="s">
        <v>1</v>
      </c>
      <c r="C18" s="3">
        <v>1515</v>
      </c>
      <c r="D18" s="3">
        <v>4917</v>
      </c>
      <c r="E18" s="3">
        <v>4246</v>
      </c>
      <c r="F18" s="3">
        <v>4623</v>
      </c>
      <c r="G18" s="3">
        <v>7268</v>
      </c>
      <c r="H18" s="3">
        <v>2609</v>
      </c>
      <c r="I18" s="3">
        <v>8871</v>
      </c>
      <c r="J18" s="3">
        <v>1771</v>
      </c>
      <c r="K18" s="3">
        <v>2782</v>
      </c>
      <c r="L18" s="3">
        <v>6870</v>
      </c>
      <c r="M18" s="3">
        <v>4889</v>
      </c>
    </row>
    <row r="19" spans="1:13">
      <c r="A19" s="24"/>
      <c r="B19" s="1" t="s">
        <v>2</v>
      </c>
      <c r="C19" s="3">
        <v>357</v>
      </c>
      <c r="D19" s="3">
        <v>1133</v>
      </c>
      <c r="E19" s="3">
        <v>372</v>
      </c>
      <c r="F19" s="3">
        <v>518</v>
      </c>
      <c r="G19" s="3">
        <v>739</v>
      </c>
      <c r="H19" s="3">
        <v>386</v>
      </c>
      <c r="I19" s="3">
        <v>2077</v>
      </c>
      <c r="J19" s="3">
        <v>230</v>
      </c>
      <c r="K19" s="3">
        <v>535</v>
      </c>
      <c r="L19" s="3">
        <v>979</v>
      </c>
      <c r="M19" s="3">
        <v>458</v>
      </c>
    </row>
    <row r="20" spans="1:13">
      <c r="A20" s="23" t="s">
        <v>9</v>
      </c>
      <c r="B20" s="4" t="s">
        <v>0</v>
      </c>
      <c r="C20" s="6">
        <v>8298</v>
      </c>
      <c r="D20" s="6">
        <v>18307</v>
      </c>
      <c r="E20" s="6">
        <v>16959</v>
      </c>
      <c r="F20" s="6">
        <v>13534</v>
      </c>
      <c r="G20" s="6">
        <v>20848</v>
      </c>
      <c r="H20" s="6">
        <v>20994</v>
      </c>
      <c r="I20" s="6">
        <v>25382</v>
      </c>
      <c r="J20" s="6">
        <v>8929</v>
      </c>
      <c r="K20" s="6">
        <v>6685</v>
      </c>
      <c r="L20" s="6">
        <v>16252</v>
      </c>
      <c r="M20" s="6">
        <v>14192</v>
      </c>
    </row>
    <row r="21" spans="1:13">
      <c r="A21" s="23"/>
      <c r="B21" s="4" t="s">
        <v>1</v>
      </c>
      <c r="C21" s="6">
        <v>1588</v>
      </c>
      <c r="D21" s="6">
        <v>4497</v>
      </c>
      <c r="E21" s="6">
        <v>4907</v>
      </c>
      <c r="F21" s="6">
        <v>5730</v>
      </c>
      <c r="G21" s="6">
        <v>10275</v>
      </c>
      <c r="H21" s="6">
        <v>3095</v>
      </c>
      <c r="I21" s="6">
        <v>11562</v>
      </c>
      <c r="J21" s="6">
        <v>1611</v>
      </c>
      <c r="K21" s="6">
        <v>3060</v>
      </c>
      <c r="L21" s="6">
        <v>8949</v>
      </c>
      <c r="M21" s="6">
        <v>6129</v>
      </c>
    </row>
    <row r="22" spans="1:13">
      <c r="A22" s="23"/>
      <c r="B22" s="4" t="s">
        <v>2</v>
      </c>
      <c r="C22" s="6">
        <v>263</v>
      </c>
      <c r="D22" s="6">
        <v>731</v>
      </c>
      <c r="E22" s="6">
        <v>472</v>
      </c>
      <c r="F22" s="6">
        <v>485</v>
      </c>
      <c r="G22" s="6">
        <v>1480</v>
      </c>
      <c r="H22" s="6">
        <v>405</v>
      </c>
      <c r="I22" s="6">
        <v>2619</v>
      </c>
      <c r="J22" s="6">
        <v>91</v>
      </c>
      <c r="K22" s="6">
        <v>473</v>
      </c>
      <c r="L22" s="6">
        <v>1029</v>
      </c>
      <c r="M22" s="6">
        <v>459</v>
      </c>
    </row>
    <row r="23" spans="1:13">
      <c r="A23" s="24" t="s">
        <v>10</v>
      </c>
      <c r="B23" s="1" t="s">
        <v>0</v>
      </c>
      <c r="C23" s="3">
        <v>5556</v>
      </c>
      <c r="D23" s="3">
        <v>12619</v>
      </c>
      <c r="E23" s="3">
        <v>12012</v>
      </c>
      <c r="F23" s="3">
        <v>9415</v>
      </c>
      <c r="G23" s="3">
        <v>14390</v>
      </c>
      <c r="H23" s="3">
        <v>15183</v>
      </c>
      <c r="I23" s="3">
        <v>16593</v>
      </c>
      <c r="J23" s="3">
        <v>6226</v>
      </c>
      <c r="K23" s="3">
        <v>5389</v>
      </c>
      <c r="L23" s="3">
        <v>11695</v>
      </c>
      <c r="M23" s="3">
        <v>9448</v>
      </c>
    </row>
    <row r="24" spans="1:13">
      <c r="A24" s="24"/>
      <c r="B24" s="1" t="s">
        <v>1</v>
      </c>
      <c r="C24" s="3">
        <v>1776</v>
      </c>
      <c r="D24" s="3">
        <v>2319</v>
      </c>
      <c r="E24" s="3">
        <v>3431</v>
      </c>
      <c r="F24" s="3">
        <v>3434</v>
      </c>
      <c r="G24" s="3">
        <v>7080</v>
      </c>
      <c r="H24" s="3">
        <v>1869</v>
      </c>
      <c r="I24" s="3">
        <v>7062</v>
      </c>
      <c r="J24" s="3">
        <v>1139</v>
      </c>
      <c r="K24" s="3">
        <v>2311</v>
      </c>
      <c r="L24" s="3">
        <v>5971</v>
      </c>
      <c r="M24" s="3">
        <v>3828</v>
      </c>
    </row>
    <row r="25" spans="1:13">
      <c r="A25" s="24"/>
      <c r="B25" s="1" t="s">
        <v>2</v>
      </c>
      <c r="C25" s="3">
        <v>560</v>
      </c>
      <c r="D25" s="3">
        <v>232</v>
      </c>
      <c r="E25" s="3">
        <v>358</v>
      </c>
      <c r="F25" s="3">
        <v>268</v>
      </c>
      <c r="G25" s="3">
        <v>691</v>
      </c>
      <c r="H25" s="3">
        <v>159</v>
      </c>
      <c r="I25" s="3">
        <v>1583</v>
      </c>
      <c r="J25" s="3">
        <v>123</v>
      </c>
      <c r="K25" s="3">
        <v>315</v>
      </c>
      <c r="L25" s="3">
        <v>553</v>
      </c>
      <c r="M25" s="3">
        <v>261</v>
      </c>
    </row>
    <row r="26" spans="1:13">
      <c r="A26" s="23" t="s">
        <v>11</v>
      </c>
      <c r="B26" s="4" t="s">
        <v>0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1:13">
      <c r="A27" s="23"/>
      <c r="B27" s="4" t="s">
        <v>1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</row>
    <row r="28" spans="1:13">
      <c r="A28" s="23"/>
      <c r="B28" s="4" t="s">
        <v>2</v>
      </c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1:13">
      <c r="A29" s="24" t="s">
        <v>12</v>
      </c>
      <c r="B29" s="1" t="s">
        <v>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24"/>
      <c r="B30" s="1" t="s">
        <v>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24"/>
      <c r="B31" s="1" t="s">
        <v>2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26" t="s">
        <v>17</v>
      </c>
      <c r="B32" s="20" t="s">
        <v>0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>
      <c r="A33" s="27"/>
      <c r="B33" s="20" t="s">
        <v>1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</row>
    <row r="34" spans="1:13">
      <c r="A34" s="28"/>
      <c r="B34" s="20" t="s">
        <v>2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</row>
    <row r="35" spans="1:13">
      <c r="A35" s="29" t="s">
        <v>18</v>
      </c>
      <c r="B35" s="1" t="s">
        <v>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>
      <c r="A36" s="30"/>
      <c r="B36" s="1" t="s">
        <v>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>
      <c r="A37" s="31"/>
      <c r="B37" s="1" t="s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>
      <c r="A38" s="25" t="s">
        <v>13</v>
      </c>
      <c r="B38" s="7" t="s">
        <v>0</v>
      </c>
      <c r="C38" s="8">
        <f>SUMPRODUCT((MOD(ROW(C2:C37),3)=2)*(C2:C37))</f>
        <v>50188</v>
      </c>
      <c r="D38" s="8">
        <f t="shared" ref="D38:M38" si="0">SUMPRODUCT((MOD(ROW(D2:D37),3)=2)*(D2:D37))</f>
        <v>108270</v>
      </c>
      <c r="E38" s="8">
        <f t="shared" si="0"/>
        <v>99705</v>
      </c>
      <c r="F38" s="8">
        <f t="shared" si="0"/>
        <v>79542</v>
      </c>
      <c r="G38" s="8">
        <f t="shared" si="0"/>
        <v>121184</v>
      </c>
      <c r="H38" s="8">
        <f t="shared" si="0"/>
        <v>126607</v>
      </c>
      <c r="I38" s="8">
        <f t="shared" si="0"/>
        <v>141780</v>
      </c>
      <c r="J38" s="8">
        <f t="shared" si="0"/>
        <v>52654</v>
      </c>
      <c r="K38" s="8">
        <f t="shared" si="0"/>
        <v>41984</v>
      </c>
      <c r="L38" s="8">
        <f t="shared" si="0"/>
        <v>98005</v>
      </c>
      <c r="M38" s="8">
        <f t="shared" si="0"/>
        <v>83524</v>
      </c>
    </row>
    <row r="39" spans="1:13">
      <c r="A39" s="25"/>
      <c r="B39" s="7" t="s">
        <v>1</v>
      </c>
      <c r="C39" s="8">
        <f>SUMPRODUCT((MOD(ROW(C2:C37),3)=0)*(C2:C37))</f>
        <v>11102</v>
      </c>
      <c r="D39" s="8">
        <f t="shared" ref="D39:M39" si="1">SUMPRODUCT((MOD(ROW(D2:D37),3)=0)*(D2:D37))</f>
        <v>30109</v>
      </c>
      <c r="E39" s="8">
        <f t="shared" si="1"/>
        <v>29465</v>
      </c>
      <c r="F39" s="8">
        <f t="shared" si="1"/>
        <v>34027</v>
      </c>
      <c r="G39" s="8">
        <f t="shared" si="1"/>
        <v>56450</v>
      </c>
      <c r="H39" s="8">
        <f t="shared" si="1"/>
        <v>17570</v>
      </c>
      <c r="I39" s="8">
        <f t="shared" si="1"/>
        <v>53852</v>
      </c>
      <c r="J39" s="8">
        <f t="shared" si="1"/>
        <v>13274</v>
      </c>
      <c r="K39" s="8">
        <f t="shared" si="1"/>
        <v>16360</v>
      </c>
      <c r="L39" s="8">
        <f t="shared" si="1"/>
        <v>51359</v>
      </c>
      <c r="M39" s="8">
        <f t="shared" si="1"/>
        <v>33908</v>
      </c>
    </row>
    <row r="40" spans="1:13">
      <c r="A40" s="25"/>
      <c r="B40" s="7" t="s">
        <v>2</v>
      </c>
      <c r="C40" s="8">
        <f>SUMPRODUCT((MOD(ROW(C2:C37),3)=1)*(C2:C37))</f>
        <v>2535</v>
      </c>
      <c r="D40" s="8">
        <f t="shared" ref="D40:M40" si="2">SUMPRODUCT((MOD(ROW(D2:D37),3)=1)*(D2:D37))</f>
        <v>6613</v>
      </c>
      <c r="E40" s="8">
        <f t="shared" si="2"/>
        <v>2690</v>
      </c>
      <c r="F40" s="8">
        <f t="shared" si="2"/>
        <v>3378</v>
      </c>
      <c r="G40" s="8">
        <f t="shared" si="2"/>
        <v>5896</v>
      </c>
      <c r="H40" s="8">
        <f t="shared" si="2"/>
        <v>1889</v>
      </c>
      <c r="I40" s="8">
        <f t="shared" si="2"/>
        <v>10749</v>
      </c>
      <c r="J40" s="8">
        <f t="shared" si="2"/>
        <v>1589</v>
      </c>
      <c r="K40" s="8">
        <f t="shared" si="2"/>
        <v>2385</v>
      </c>
      <c r="L40" s="8">
        <f t="shared" si="2"/>
        <v>6244</v>
      </c>
      <c r="M40" s="8">
        <f t="shared" si="2"/>
        <v>2364</v>
      </c>
    </row>
    <row r="41" spans="1:13">
      <c r="B41" s="7" t="s">
        <v>14</v>
      </c>
      <c r="C41" s="8">
        <f>C38-C39-C40</f>
        <v>36551</v>
      </c>
      <c r="D41" s="8">
        <f t="shared" ref="D41:M41" si="3">D38-D39-D40</f>
        <v>71548</v>
      </c>
      <c r="E41" s="8">
        <f t="shared" si="3"/>
        <v>67550</v>
      </c>
      <c r="F41" s="8">
        <f t="shared" si="3"/>
        <v>42137</v>
      </c>
      <c r="G41" s="8">
        <f t="shared" si="3"/>
        <v>58838</v>
      </c>
      <c r="H41" s="8">
        <f t="shared" si="3"/>
        <v>107148</v>
      </c>
      <c r="I41" s="8">
        <f t="shared" si="3"/>
        <v>77179</v>
      </c>
      <c r="J41" s="8">
        <f t="shared" si="3"/>
        <v>37791</v>
      </c>
      <c r="K41" s="8">
        <f t="shared" si="3"/>
        <v>23239</v>
      </c>
      <c r="L41" s="8">
        <f t="shared" si="3"/>
        <v>40402</v>
      </c>
      <c r="M41" s="8">
        <f t="shared" si="3"/>
        <v>47252</v>
      </c>
    </row>
    <row r="42" spans="1:13">
      <c r="B42" s="7" t="s">
        <v>15</v>
      </c>
      <c r="C42" s="9">
        <f>C40/C41</f>
        <v>6.9355147601980791E-2</v>
      </c>
      <c r="D42" s="9">
        <f t="shared" ref="D42:M42" si="4">D40/D41</f>
        <v>9.2427461284731935E-2</v>
      </c>
      <c r="E42" s="9">
        <f t="shared" si="4"/>
        <v>3.9822353811991118E-2</v>
      </c>
      <c r="F42" s="9">
        <f t="shared" si="4"/>
        <v>8.0167074067921298E-2</v>
      </c>
      <c r="G42" s="9">
        <f t="shared" si="4"/>
        <v>0.10020734899214793</v>
      </c>
      <c r="H42" s="9">
        <f t="shared" si="4"/>
        <v>1.7629820435285774E-2</v>
      </c>
      <c r="I42" s="9">
        <f t="shared" si="4"/>
        <v>0.13927363661099521</v>
      </c>
      <c r="J42" s="9">
        <f t="shared" si="4"/>
        <v>4.2047048238998706E-2</v>
      </c>
      <c r="K42" s="9">
        <f t="shared" si="4"/>
        <v>0.10262920091225956</v>
      </c>
      <c r="L42" s="9">
        <f>L40/L41</f>
        <v>0.15454680461363299</v>
      </c>
      <c r="M42" s="9">
        <f t="shared" si="4"/>
        <v>5.0029628375518498E-2</v>
      </c>
    </row>
  </sheetData>
  <mergeCells count="13">
    <mergeCell ref="A17:A19"/>
    <mergeCell ref="A2:A4"/>
    <mergeCell ref="A5:A7"/>
    <mergeCell ref="A8:A10"/>
    <mergeCell ref="A11:A13"/>
    <mergeCell ref="A14:A16"/>
    <mergeCell ref="A20:A22"/>
    <mergeCell ref="A23:A25"/>
    <mergeCell ref="A26:A28"/>
    <mergeCell ref="A29:A31"/>
    <mergeCell ref="A38:A40"/>
    <mergeCell ref="A32:A34"/>
    <mergeCell ref="A35:A37"/>
  </mergeCells>
  <printOptions horizontalCentered="1" verticalCentered="1"/>
  <pageMargins left="0" right="0" top="0" bottom="0" header="0" footer="0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52"/>
  <sheetViews>
    <sheetView tabSelected="1" zoomScale="70" zoomScaleNormal="70" workbookViewId="0">
      <selection activeCell="N21" sqref="N21"/>
    </sheetView>
  </sheetViews>
  <sheetFormatPr baseColWidth="10" defaultRowHeight="15"/>
  <cols>
    <col min="1" max="1" width="28.140625" bestFit="1" customWidth="1"/>
    <col min="5" max="5" width="11.7109375" customWidth="1"/>
    <col min="9" max="9" width="12.140625" customWidth="1"/>
    <col min="10" max="10" width="11.5703125" customWidth="1"/>
  </cols>
  <sheetData>
    <row r="1" spans="1:12" ht="31.5">
      <c r="A1" s="32" t="s">
        <v>19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4"/>
    </row>
    <row r="3" spans="1:12">
      <c r="A3" s="14" t="s">
        <v>34</v>
      </c>
      <c r="B3" s="10" t="s">
        <v>23</v>
      </c>
      <c r="C3" s="10" t="s">
        <v>24</v>
      </c>
      <c r="D3" s="10" t="s">
        <v>25</v>
      </c>
      <c r="E3" s="10" t="s">
        <v>26</v>
      </c>
      <c r="F3" s="10" t="s">
        <v>27</v>
      </c>
      <c r="G3" s="10" t="s">
        <v>28</v>
      </c>
      <c r="H3" s="10" t="s">
        <v>29</v>
      </c>
      <c r="I3" s="10" t="s">
        <v>30</v>
      </c>
      <c r="J3" s="10" t="s">
        <v>31</v>
      </c>
      <c r="K3" s="10" t="s">
        <v>32</v>
      </c>
      <c r="L3" s="16" t="s">
        <v>33</v>
      </c>
    </row>
    <row r="4" spans="1:12">
      <c r="A4" s="13" t="s">
        <v>0</v>
      </c>
      <c r="B4" s="10">
        <f>Feuil1!C38</f>
        <v>50188</v>
      </c>
      <c r="C4" s="10">
        <f>Feuil1!D38</f>
        <v>108270</v>
      </c>
      <c r="D4" s="10">
        <f>Feuil1!E38</f>
        <v>99705</v>
      </c>
      <c r="E4" s="10">
        <f>Feuil1!F38</f>
        <v>79542</v>
      </c>
      <c r="F4" s="10">
        <f>Feuil1!G38</f>
        <v>121184</v>
      </c>
      <c r="G4" s="10">
        <f>Feuil1!H38</f>
        <v>126607</v>
      </c>
      <c r="H4" s="10">
        <f>Feuil1!I38</f>
        <v>141780</v>
      </c>
      <c r="I4" s="10">
        <f>Feuil1!J38</f>
        <v>52654</v>
      </c>
      <c r="J4" s="10">
        <f>Feuil1!K38</f>
        <v>41984</v>
      </c>
      <c r="K4" s="10">
        <f>Feuil1!L38</f>
        <v>98005</v>
      </c>
      <c r="L4" s="10">
        <f>Feuil1!M38</f>
        <v>83524</v>
      </c>
    </row>
    <row r="5" spans="1:12">
      <c r="A5" s="13" t="s">
        <v>1</v>
      </c>
      <c r="B5" s="10">
        <f>Feuil1!C39</f>
        <v>11102</v>
      </c>
      <c r="C5" s="10">
        <f>Feuil1!D39</f>
        <v>30109</v>
      </c>
      <c r="D5" s="10">
        <f>Feuil1!E39</f>
        <v>29465</v>
      </c>
      <c r="E5" s="10">
        <f>Feuil1!F39</f>
        <v>34027</v>
      </c>
      <c r="F5" s="10">
        <f>Feuil1!G39</f>
        <v>56450</v>
      </c>
      <c r="G5" s="10">
        <f>Feuil1!H39</f>
        <v>17570</v>
      </c>
      <c r="H5" s="10">
        <f>Feuil1!I39</f>
        <v>53852</v>
      </c>
      <c r="I5" s="10">
        <f>Feuil1!J39</f>
        <v>13274</v>
      </c>
      <c r="J5" s="10">
        <f>Feuil1!K39</f>
        <v>16360</v>
      </c>
      <c r="K5" s="10">
        <f>Feuil1!L39</f>
        <v>51359</v>
      </c>
      <c r="L5" s="10">
        <f>Feuil1!M39</f>
        <v>33908</v>
      </c>
    </row>
    <row r="6" spans="1:12">
      <c r="A6" s="13" t="s">
        <v>16</v>
      </c>
      <c r="B6" s="15">
        <f>B5/B4</f>
        <v>0.22120825695385352</v>
      </c>
      <c r="C6" s="15">
        <f t="shared" ref="C6:L6" si="0">C5/C4</f>
        <v>0.27809180751824142</v>
      </c>
      <c r="D6" s="15">
        <f t="shared" si="0"/>
        <v>0.29552178927837119</v>
      </c>
      <c r="E6" s="15">
        <f t="shared" si="0"/>
        <v>0.42778657815996579</v>
      </c>
      <c r="F6" s="15">
        <f t="shared" si="0"/>
        <v>0.46582057037232638</v>
      </c>
      <c r="G6" s="15">
        <f t="shared" si="0"/>
        <v>0.13877589706730276</v>
      </c>
      <c r="H6" s="15">
        <f t="shared" si="0"/>
        <v>0.37982790238397518</v>
      </c>
      <c r="I6" s="15">
        <f t="shared" si="0"/>
        <v>0.25209860599384665</v>
      </c>
      <c r="J6" s="15">
        <f t="shared" si="0"/>
        <v>0.38967225609756095</v>
      </c>
      <c r="K6" s="15">
        <f t="shared" si="0"/>
        <v>0.52404469159736744</v>
      </c>
      <c r="L6" s="17">
        <f t="shared" si="0"/>
        <v>0.40596714716728127</v>
      </c>
    </row>
    <row r="7" spans="1:12">
      <c r="A7" s="13" t="s">
        <v>2</v>
      </c>
      <c r="B7" s="10">
        <f>Feuil1!C40</f>
        <v>2535</v>
      </c>
      <c r="C7" s="10">
        <f>Feuil1!D40</f>
        <v>6613</v>
      </c>
      <c r="D7" s="10">
        <f>Feuil1!E40</f>
        <v>2690</v>
      </c>
      <c r="E7" s="10">
        <f>Feuil1!F40</f>
        <v>3378</v>
      </c>
      <c r="F7" s="10">
        <f>Feuil1!G40</f>
        <v>5896</v>
      </c>
      <c r="G7" s="10">
        <f>Feuil1!H40</f>
        <v>1889</v>
      </c>
      <c r="H7" s="10">
        <f>Feuil1!I40</f>
        <v>10749</v>
      </c>
      <c r="I7" s="10">
        <f>Feuil1!J40</f>
        <v>1589</v>
      </c>
      <c r="J7" s="10">
        <f>Feuil1!K40</f>
        <v>2385</v>
      </c>
      <c r="K7" s="10">
        <f>Feuil1!L40</f>
        <v>6244</v>
      </c>
      <c r="L7" s="10">
        <f>Feuil1!M40</f>
        <v>2364</v>
      </c>
    </row>
    <row r="8" spans="1:12">
      <c r="A8" s="13" t="s">
        <v>14</v>
      </c>
      <c r="B8" s="10">
        <f>Feuil1!C41</f>
        <v>36551</v>
      </c>
      <c r="C8" s="10">
        <f>Feuil1!D41</f>
        <v>71548</v>
      </c>
      <c r="D8" s="10">
        <f>Feuil1!E41</f>
        <v>67550</v>
      </c>
      <c r="E8" s="10">
        <f>Feuil1!F41</f>
        <v>42137</v>
      </c>
      <c r="F8" s="10">
        <f>Feuil1!G41</f>
        <v>58838</v>
      </c>
      <c r="G8" s="10">
        <f>Feuil1!H41</f>
        <v>107148</v>
      </c>
      <c r="H8" s="10">
        <f>Feuil1!I41</f>
        <v>77179</v>
      </c>
      <c r="I8" s="10">
        <f>Feuil1!J41</f>
        <v>37791</v>
      </c>
      <c r="J8" s="10">
        <f>Feuil1!K41</f>
        <v>23239</v>
      </c>
      <c r="K8" s="10">
        <f>Feuil1!L41</f>
        <v>40402</v>
      </c>
      <c r="L8" s="10">
        <f>Feuil1!M41</f>
        <v>47252</v>
      </c>
    </row>
    <row r="9" spans="1:12">
      <c r="A9" s="18" t="s">
        <v>15</v>
      </c>
      <c r="B9" s="19">
        <f>Feuil1!C42</f>
        <v>6.9355147601980791E-2</v>
      </c>
      <c r="C9" s="19">
        <f>Feuil1!D42</f>
        <v>9.2427461284731935E-2</v>
      </c>
      <c r="D9" s="19">
        <f>Feuil1!E42</f>
        <v>3.9822353811991118E-2</v>
      </c>
      <c r="E9" s="19">
        <f>Feuil1!F42</f>
        <v>8.0167074067921298E-2</v>
      </c>
      <c r="F9" s="19">
        <f>Feuil1!G42</f>
        <v>0.10020734899214793</v>
      </c>
      <c r="G9" s="19">
        <f>Feuil1!H42</f>
        <v>1.7629820435285774E-2</v>
      </c>
      <c r="H9" s="19">
        <f>Feuil1!I42</f>
        <v>0.13927363661099521</v>
      </c>
      <c r="I9" s="19">
        <f>Feuil1!J42</f>
        <v>4.2047048238998706E-2</v>
      </c>
      <c r="J9" s="19">
        <f>Feuil1!K42</f>
        <v>0.10262920091225956</v>
      </c>
      <c r="K9" s="19">
        <f>Feuil1!L42</f>
        <v>0.15454680461363299</v>
      </c>
      <c r="L9" s="19">
        <f>Feuil1!M42</f>
        <v>5.0029628375518498E-2</v>
      </c>
    </row>
    <row r="10" spans="1:12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</row>
    <row r="50" spans="3:4">
      <c r="C50" s="22" t="s">
        <v>20</v>
      </c>
      <c r="D50" s="22">
        <f>LARGE(A4:L4, 1)</f>
        <v>141780</v>
      </c>
    </row>
    <row r="51" spans="3:4">
      <c r="C51" s="22" t="s">
        <v>21</v>
      </c>
      <c r="D51" s="22">
        <f>LARGE(A4:L5, 2)</f>
        <v>126607</v>
      </c>
    </row>
    <row r="52" spans="3:4">
      <c r="C52" s="22" t="s">
        <v>22</v>
      </c>
      <c r="D52" s="22">
        <f>LARGE(A5:L6, 3)</f>
        <v>51359</v>
      </c>
    </row>
  </sheetData>
  <mergeCells count="1">
    <mergeCell ref="A1:L1"/>
  </mergeCells>
  <printOptions horizontalCentered="1" verticalCentered="1"/>
  <pageMargins left="0" right="0" top="0" bottom="0" header="0" footer="0"/>
  <pageSetup paperSize="9" scale="93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Synthèse</vt:lpstr>
      <vt:lpstr>Feuil3</vt:lpstr>
      <vt:lpstr>Synthèse!Zone_d_impression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cp:lastPrinted>2015-11-20T16:46:36Z</cp:lastPrinted>
  <dcterms:created xsi:type="dcterms:W3CDTF">2015-11-20T11:24:37Z</dcterms:created>
  <dcterms:modified xsi:type="dcterms:W3CDTF">2016-09-24T11:04:27Z</dcterms:modified>
</cp:coreProperties>
</file>